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AA.AD.EPA.GOV\ORD\CIN\USERS\MAIN\A-E\cnietch\Net MyDocuments\Journal Submissions\RemoteSensing_HarshaFlyover3\"/>
    </mc:Choice>
  </mc:AlternateContent>
  <bookViews>
    <workbookView xWindow="0" yWindow="0" windowWidth="12432" windowHeight="8232" activeTab="1"/>
  </bookViews>
  <sheets>
    <sheet name="MetaData" sheetId="3" r:id="rId1"/>
    <sheet name="WaterChemistryData " sheetId="2" r:id="rId2"/>
  </sheets>
  <externalReferences>
    <externalReference r:id="rId3"/>
  </externalReferences>
  <definedNames>
    <definedName name="_xlnm._FilterDatabase" localSheetId="1" hidden="1">'WaterChemistryData '!$A$2:$BA$56</definedName>
    <definedName name="QCATP_P">[1]QCACTUAL!$C$2:$D$4</definedName>
    <definedName name="QCCHK">[1]QCACTUAL!$B$8:$D$22</definedName>
    <definedName name="QCEQUATIONS">[1]QCEQUATIONS!$A$2:$B$10</definedName>
    <definedName name="QCGUP">[1]QCACTUAL!$C$23:$D$25</definedName>
    <definedName name="QCPER">[1]QCACTUAL!$B$26:$D$35</definedName>
    <definedName name="QCREC_N">[1]QCACTUAL!$C$50:$D$53</definedName>
    <definedName name="QCSPK">[1]QCACTUAL!$B$36:$D$49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M3" i="2"/>
  <c r="P3" i="2"/>
  <c r="S3" i="2"/>
  <c r="Z3" i="2"/>
  <c r="AC3" i="2"/>
  <c r="J4" i="2"/>
  <c r="M4" i="2"/>
  <c r="P4" i="2"/>
  <c r="S4" i="2"/>
  <c r="Z4" i="2"/>
  <c r="AC4" i="2"/>
  <c r="J5" i="2"/>
  <c r="M5" i="2"/>
  <c r="P5" i="2"/>
  <c r="S5" i="2"/>
  <c r="Z5" i="2"/>
  <c r="AC5" i="2"/>
  <c r="J6" i="2"/>
  <c r="M6" i="2"/>
  <c r="P6" i="2"/>
  <c r="S6" i="2"/>
  <c r="Z6" i="2"/>
  <c r="AC6" i="2"/>
  <c r="J7" i="2"/>
  <c r="M7" i="2"/>
  <c r="P7" i="2"/>
  <c r="S7" i="2"/>
  <c r="Z7" i="2"/>
  <c r="AC7" i="2"/>
  <c r="J8" i="2"/>
  <c r="M8" i="2"/>
  <c r="P8" i="2"/>
  <c r="S8" i="2"/>
  <c r="Z8" i="2"/>
  <c r="AC8" i="2"/>
  <c r="J9" i="2"/>
  <c r="M9" i="2"/>
  <c r="P9" i="2"/>
  <c r="S9" i="2"/>
  <c r="Z9" i="2"/>
  <c r="AC9" i="2"/>
  <c r="J10" i="2"/>
  <c r="M10" i="2"/>
  <c r="P10" i="2"/>
  <c r="S10" i="2"/>
  <c r="Z10" i="2"/>
  <c r="AC10" i="2"/>
  <c r="J11" i="2"/>
  <c r="M11" i="2"/>
  <c r="P11" i="2"/>
  <c r="S11" i="2"/>
  <c r="Z11" i="2"/>
  <c r="AC11" i="2"/>
  <c r="J12" i="2"/>
  <c r="M12" i="2"/>
  <c r="P12" i="2"/>
  <c r="S12" i="2"/>
  <c r="Z12" i="2"/>
  <c r="AC12" i="2"/>
  <c r="J13" i="2"/>
  <c r="M13" i="2"/>
  <c r="P13" i="2"/>
  <c r="S13" i="2"/>
  <c r="Z13" i="2"/>
  <c r="AC13" i="2"/>
  <c r="J14" i="2"/>
  <c r="M14" i="2"/>
  <c r="P14" i="2"/>
  <c r="S14" i="2"/>
  <c r="Z14" i="2"/>
  <c r="AC14" i="2"/>
  <c r="J15" i="2"/>
  <c r="M15" i="2"/>
  <c r="P15" i="2"/>
  <c r="S15" i="2"/>
  <c r="Z15" i="2"/>
  <c r="AC15" i="2"/>
  <c r="J16" i="2"/>
  <c r="M16" i="2"/>
  <c r="P16" i="2"/>
  <c r="S16" i="2"/>
  <c r="Z16" i="2"/>
  <c r="AC16" i="2"/>
  <c r="J17" i="2"/>
  <c r="M17" i="2"/>
  <c r="P17" i="2"/>
  <c r="S17" i="2"/>
  <c r="Z17" i="2"/>
  <c r="AC17" i="2"/>
  <c r="J18" i="2"/>
  <c r="M18" i="2"/>
  <c r="P18" i="2"/>
  <c r="S18" i="2"/>
  <c r="Z18" i="2"/>
  <c r="AC18" i="2"/>
  <c r="J19" i="2"/>
  <c r="M19" i="2"/>
  <c r="P19" i="2"/>
  <c r="S19" i="2"/>
  <c r="Z19" i="2"/>
  <c r="AC19" i="2"/>
  <c r="J20" i="2"/>
  <c r="M20" i="2"/>
  <c r="P20" i="2"/>
  <c r="S20" i="2"/>
  <c r="Z20" i="2"/>
  <c r="AC20" i="2"/>
  <c r="J21" i="2"/>
  <c r="P21" i="2"/>
  <c r="Z21" i="2"/>
  <c r="AC21" i="2"/>
  <c r="J22" i="2"/>
  <c r="M22" i="2"/>
  <c r="P22" i="2"/>
  <c r="S22" i="2"/>
  <c r="Z22" i="2"/>
  <c r="AC22" i="2"/>
  <c r="J23" i="2"/>
  <c r="M23" i="2"/>
  <c r="P23" i="2"/>
  <c r="S23" i="2"/>
  <c r="Z23" i="2"/>
  <c r="AC23" i="2"/>
  <c r="J24" i="2"/>
  <c r="M24" i="2"/>
  <c r="P24" i="2"/>
  <c r="S24" i="2"/>
  <c r="Z24" i="2"/>
  <c r="AC24" i="2"/>
  <c r="J25" i="2"/>
  <c r="M25" i="2"/>
  <c r="P25" i="2"/>
  <c r="S25" i="2"/>
  <c r="Z25" i="2"/>
  <c r="AC25" i="2"/>
  <c r="J26" i="2"/>
  <c r="M26" i="2"/>
  <c r="P26" i="2"/>
  <c r="S26" i="2"/>
  <c r="Z26" i="2"/>
  <c r="AC26" i="2"/>
  <c r="J27" i="2"/>
  <c r="M27" i="2"/>
  <c r="P27" i="2"/>
  <c r="S27" i="2"/>
  <c r="Z27" i="2"/>
  <c r="AC27" i="2"/>
  <c r="J28" i="2"/>
  <c r="M28" i="2"/>
  <c r="P28" i="2"/>
  <c r="S28" i="2"/>
  <c r="Z28" i="2"/>
  <c r="AC28" i="2"/>
  <c r="J29" i="2"/>
  <c r="M29" i="2"/>
  <c r="P29" i="2"/>
  <c r="S29" i="2"/>
  <c r="Z29" i="2"/>
  <c r="AC29" i="2"/>
  <c r="J30" i="2"/>
  <c r="M30" i="2"/>
  <c r="P30" i="2"/>
  <c r="S30" i="2"/>
  <c r="Z30" i="2"/>
  <c r="AC30" i="2"/>
  <c r="J31" i="2"/>
  <c r="M31" i="2"/>
  <c r="P31" i="2"/>
  <c r="S31" i="2"/>
  <c r="Z31" i="2"/>
  <c r="AC31" i="2"/>
  <c r="J32" i="2"/>
  <c r="M32" i="2"/>
  <c r="P32" i="2"/>
  <c r="S32" i="2"/>
  <c r="Z32" i="2"/>
  <c r="AC32" i="2"/>
  <c r="J33" i="2"/>
  <c r="M33" i="2"/>
  <c r="P33" i="2"/>
  <c r="S33" i="2"/>
  <c r="Z33" i="2"/>
  <c r="AC33" i="2"/>
  <c r="J34" i="2"/>
  <c r="M34" i="2"/>
  <c r="P34" i="2"/>
  <c r="S34" i="2"/>
  <c r="Z34" i="2"/>
  <c r="AC34" i="2"/>
  <c r="J35" i="2"/>
  <c r="M35" i="2"/>
  <c r="P35" i="2"/>
  <c r="Z35" i="2"/>
  <c r="AC35" i="2"/>
  <c r="J36" i="2"/>
  <c r="M36" i="2"/>
  <c r="P36" i="2"/>
  <c r="S36" i="2"/>
  <c r="Z36" i="2"/>
  <c r="AC36" i="2"/>
  <c r="J37" i="2"/>
  <c r="M37" i="2"/>
  <c r="P37" i="2"/>
  <c r="S37" i="2"/>
  <c r="Z37" i="2"/>
  <c r="AC37" i="2"/>
  <c r="J38" i="2"/>
  <c r="M38" i="2"/>
  <c r="P38" i="2"/>
  <c r="S38" i="2"/>
  <c r="Z38" i="2"/>
  <c r="AC38" i="2"/>
  <c r="J39" i="2"/>
  <c r="M39" i="2"/>
  <c r="P39" i="2"/>
  <c r="S39" i="2"/>
  <c r="Z39" i="2"/>
  <c r="AC39" i="2"/>
  <c r="J40" i="2"/>
  <c r="M40" i="2"/>
  <c r="P40" i="2"/>
  <c r="S40" i="2"/>
  <c r="Z40" i="2"/>
  <c r="AC40" i="2"/>
  <c r="J41" i="2"/>
  <c r="M41" i="2"/>
  <c r="P41" i="2"/>
  <c r="S41" i="2"/>
  <c r="Z41" i="2"/>
  <c r="AC41" i="2"/>
  <c r="J42" i="2"/>
  <c r="M42" i="2"/>
  <c r="P42" i="2"/>
  <c r="S42" i="2"/>
  <c r="Z42" i="2"/>
  <c r="AC42" i="2"/>
  <c r="J43" i="2"/>
  <c r="M43" i="2"/>
  <c r="P43" i="2"/>
  <c r="S43" i="2"/>
  <c r="Z43" i="2"/>
  <c r="AC43" i="2"/>
  <c r="J44" i="2"/>
  <c r="M44" i="2"/>
  <c r="P44" i="2"/>
  <c r="S44" i="2"/>
  <c r="Z44" i="2"/>
  <c r="AC44" i="2"/>
  <c r="J45" i="2"/>
  <c r="M45" i="2"/>
  <c r="P45" i="2"/>
  <c r="S45" i="2"/>
  <c r="J46" i="2"/>
  <c r="M46" i="2"/>
  <c r="P46" i="2"/>
  <c r="S46" i="2"/>
  <c r="J47" i="2"/>
  <c r="M47" i="2"/>
  <c r="P47" i="2"/>
  <c r="S47" i="2"/>
  <c r="Z47" i="2"/>
  <c r="AC47" i="2"/>
  <c r="J48" i="2"/>
  <c r="M48" i="2"/>
  <c r="P48" i="2"/>
  <c r="S48" i="2"/>
  <c r="J49" i="2"/>
  <c r="M49" i="2"/>
  <c r="P49" i="2"/>
  <c r="S49" i="2"/>
  <c r="Z49" i="2"/>
  <c r="AC49" i="2"/>
  <c r="J50" i="2"/>
  <c r="M50" i="2"/>
  <c r="P50" i="2"/>
  <c r="S50" i="2"/>
  <c r="Z50" i="2"/>
  <c r="AC50" i="2"/>
  <c r="J51" i="2"/>
  <c r="M51" i="2"/>
  <c r="P51" i="2"/>
  <c r="S51" i="2"/>
  <c r="Z51" i="2"/>
  <c r="AC51" i="2"/>
  <c r="J52" i="2"/>
  <c r="M52" i="2"/>
  <c r="P52" i="2"/>
  <c r="S52" i="2"/>
  <c r="Z52" i="2"/>
  <c r="AC52" i="2"/>
  <c r="J53" i="2"/>
  <c r="M53" i="2"/>
  <c r="P53" i="2"/>
  <c r="S53" i="2"/>
  <c r="Z53" i="2"/>
  <c r="AC53" i="2"/>
  <c r="J54" i="2"/>
  <c r="M54" i="2"/>
  <c r="P54" i="2"/>
  <c r="S54" i="2"/>
  <c r="Z54" i="2"/>
  <c r="AC54" i="2"/>
  <c r="J55" i="2"/>
  <c r="Z55" i="2"/>
  <c r="AC55" i="2"/>
  <c r="J56" i="2"/>
  <c r="Z56" i="2"/>
  <c r="AC56" i="2"/>
</calcChain>
</file>

<file path=xl/comments1.xml><?xml version="1.0" encoding="utf-8"?>
<comments xmlns="http://schemas.openxmlformats.org/spreadsheetml/2006/main">
  <authors>
    <author>Nietch, Christopher</author>
  </authors>
  <commentList>
    <comment ref="A28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Phaephyton Corrected CHLa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The RFU values for chlorophyll are really out of whack on sonde 2 from Taylorsville. I don't know what to say about this.  The corresponding CHL concentration values don't seem atypical. </t>
        </r>
      </text>
    </comment>
  </commentList>
</comments>
</file>

<file path=xl/comments2.xml><?xml version="1.0" encoding="utf-8"?>
<comments xmlns="http://schemas.openxmlformats.org/spreadsheetml/2006/main">
  <authors>
    <author>Nietch, Christopher</author>
    <author>cnietch</author>
  </authors>
  <commentList>
    <comment ref="AA2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Phaephyton Corrected CHLa</t>
        </r>
      </text>
    </comment>
    <comment ref="AT2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The RFU values for chlorophyll are really out of whack on sonde 2 from Taylorsville. I don't know what to say about this.  The corresponding CHL concentration values don't seem atypical. 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Something amiss with these estimates, but I can't trak down the mistake. Possible bad data transcirbe.92.516 was the reported value.</t>
        </r>
      </text>
    </comment>
    <comment ref="K21" authorId="1" shapeId="0">
      <text>
        <r>
          <rPr>
            <b/>
            <sz val="9"/>
            <color indexed="81"/>
            <rFont val="Tahoma"/>
            <family val="2"/>
          </rPr>
          <t>cnietch:</t>
        </r>
        <r>
          <rPr>
            <sz val="9"/>
            <color indexed="81"/>
            <rFont val="Tahoma"/>
            <family val="2"/>
          </rPr>
          <t xml:space="preserve">
Outlier based on PP to Turbidiity at 188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cnietch:</t>
        </r>
        <r>
          <rPr>
            <sz val="9"/>
            <color indexed="81"/>
            <rFont val="Tahoma"/>
            <family val="2"/>
          </rPr>
          <t xml:space="preserve">
outlier when regressed against Turbidity at 178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cnietch:</t>
        </r>
        <r>
          <rPr>
            <sz val="9"/>
            <color indexed="81"/>
            <rFont val="Tahoma"/>
            <family val="2"/>
          </rPr>
          <t xml:space="preserve">
outlier with Turbidity at 3040
</t>
        </r>
      </text>
    </comment>
    <comment ref="AV21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outlier at 6.61 when regressed against CHLa</t>
        </r>
      </text>
    </comment>
    <comment ref="AY21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outlier at 9.94 ppb</t>
        </r>
      </text>
    </comment>
    <comment ref="AY30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outlier in regression with BGA RFU at 1.52</t>
        </r>
      </text>
    </comment>
    <comment ref="AY42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Outlier in Regression with BGA RFU at 6.94
</t>
        </r>
      </text>
    </comment>
    <comment ref="W45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Something is wrong with this sample, Absorbances are half that of surrounding samples. Need to check lab notebooks for a mis-read. Treating as outlier. Original value 39.36</t>
        </r>
      </text>
    </comment>
    <comment ref="AA45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Something amiss with these estimates, but I can't trak down the mistake. Possible bad data transcirbe. 1.14 was the reported value.</t>
        </r>
      </text>
    </comment>
    <comment ref="W46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Something is wrong with this sample, Absorbances are half that of surrounding samples. Need to check lab notebooks for a mis-read. Treating as outlier. Original value 39.36</t>
        </r>
      </text>
    </comment>
    <comment ref="AA46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Something amiss with these estimates, but I can't trak down the mistake. Possible bad data transcirbe. -9.31 was the reported value.</t>
        </r>
      </text>
    </comment>
    <comment ref="W48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Nietch, Christopher:
Something is wrong with this sample, Absorbances are half that of surrounding samples. Need to check lab notebooks for a mis-read. Treating as outlier. Original value 39.19</t>
        </r>
      </text>
    </comment>
    <comment ref="AA48" authorId="0" shapeId="0">
      <text>
        <r>
          <rPr>
            <b/>
            <sz val="9"/>
            <color indexed="81"/>
            <rFont val="Tahoma"/>
            <family val="2"/>
          </rPr>
          <t>Nietch, Christopher:</t>
        </r>
        <r>
          <rPr>
            <sz val="9"/>
            <color indexed="81"/>
            <rFont val="Tahoma"/>
            <family val="2"/>
          </rPr>
          <t xml:space="preserve">
Something amiss with this estimate, notable outlier. Value was 9.33.</t>
        </r>
      </text>
    </comment>
  </commentList>
</comments>
</file>

<file path=xl/sharedStrings.xml><?xml version="1.0" encoding="utf-8"?>
<sst xmlns="http://schemas.openxmlformats.org/spreadsheetml/2006/main" count="328" uniqueCount="157">
  <si>
    <t>H42</t>
  </si>
  <si>
    <t>.</t>
  </si>
  <si>
    <t>QAC</t>
  </si>
  <si>
    <t>H39</t>
  </si>
  <si>
    <t>H36</t>
  </si>
  <si>
    <t>H44</t>
  </si>
  <si>
    <t>H43</t>
  </si>
  <si>
    <t>H33</t>
  </si>
  <si>
    <t>H41</t>
  </si>
  <si>
    <t>H40</t>
  </si>
  <si>
    <t>H30</t>
  </si>
  <si>
    <t>H38</t>
  </si>
  <si>
    <t>H37</t>
  </si>
  <si>
    <t>H27</t>
  </si>
  <si>
    <t>H35</t>
  </si>
  <si>
    <t>H34</t>
  </si>
  <si>
    <t>H24</t>
  </si>
  <si>
    <t>H32</t>
  </si>
  <si>
    <t>H31</t>
  </si>
  <si>
    <t>H21</t>
  </si>
  <si>
    <t>H29</t>
  </si>
  <si>
    <t>H28</t>
  </si>
  <si>
    <t>H18</t>
  </si>
  <si>
    <t>H26</t>
  </si>
  <si>
    <t>H25</t>
  </si>
  <si>
    <t>H15</t>
  </si>
  <si>
    <t>H23</t>
  </si>
  <si>
    <t>H22</t>
  </si>
  <si>
    <t>H12</t>
  </si>
  <si>
    <t>H20</t>
  </si>
  <si>
    <t>H19</t>
  </si>
  <si>
    <t>H9</t>
  </si>
  <si>
    <t>H17</t>
  </si>
  <si>
    <t>H16</t>
  </si>
  <si>
    <t>H6</t>
  </si>
  <si>
    <t>H14</t>
  </si>
  <si>
    <t>H13</t>
  </si>
  <si>
    <t>H3</t>
  </si>
  <si>
    <t>H11</t>
  </si>
  <si>
    <t>H1</t>
  </si>
  <si>
    <t>H10</t>
  </si>
  <si>
    <t>H8</t>
  </si>
  <si>
    <t>H7</t>
  </si>
  <si>
    <t>H5</t>
  </si>
  <si>
    <t>H4</t>
  </si>
  <si>
    <t>H2</t>
  </si>
  <si>
    <t>Row Labels</t>
  </si>
  <si>
    <t>MC-LR CV</t>
  </si>
  <si>
    <t>MC-LR Stdev (3reps)</t>
  </si>
  <si>
    <t>Microcystin-LR equivalent</t>
  </si>
  <si>
    <t>ODO - mg/L</t>
  </si>
  <si>
    <t>ODO Sat %</t>
  </si>
  <si>
    <t>BGA-PC - RFU</t>
  </si>
  <si>
    <t xml:space="preserve"> BGA-PC - Cells/mL</t>
  </si>
  <si>
    <t xml:space="preserve"> Chl-RFU</t>
  </si>
  <si>
    <t xml:space="preserve"> Chl-µg/L</t>
  </si>
  <si>
    <t>Turbidity - NTU</t>
  </si>
  <si>
    <r>
      <t>SpCond -</t>
    </r>
    <r>
      <rPr>
        <sz val="11"/>
        <color theme="1"/>
        <rFont val="Symbol"/>
        <family val="1"/>
        <charset val="2"/>
      </rPr>
      <t xml:space="preserve"> m</t>
    </r>
    <r>
      <rPr>
        <sz val="11"/>
        <color theme="1"/>
        <rFont val="Calibri"/>
        <family val="2"/>
        <scheme val="minor"/>
      </rPr>
      <t>S/cm</t>
    </r>
  </si>
  <si>
    <t xml:space="preserve">  pH</t>
  </si>
  <si>
    <t>Temp - °C</t>
  </si>
  <si>
    <t xml:space="preserve"> Depth - m</t>
  </si>
  <si>
    <t>Sonde Number</t>
  </si>
  <si>
    <t xml:space="preserve">   Time</t>
  </si>
  <si>
    <t>HCO3- (est) (ppm)</t>
  </si>
  <si>
    <t xml:space="preserve"> hardness mg as CaCO3</t>
  </si>
  <si>
    <t>pH (@Alkalinity measurement)</t>
  </si>
  <si>
    <t xml:space="preserve"> alkalinity mg as CaCO3</t>
  </si>
  <si>
    <t>% OM</t>
  </si>
  <si>
    <t>VSS
(mg/L)</t>
  </si>
  <si>
    <t>TSS
(mg/L)</t>
  </si>
  <si>
    <t>SUM ReCHL (ug/L)</t>
  </si>
  <si>
    <t>RPe,a (ug/L)</t>
  </si>
  <si>
    <t>RCe,a (ug/L)</t>
  </si>
  <si>
    <t>SUM RCHL (ug/L)</t>
  </si>
  <si>
    <t>RCHLc (ug/L)</t>
  </si>
  <si>
    <t>RCHLb (ug/L)</t>
  </si>
  <si>
    <t>RCHLa (ug/L)</t>
  </si>
  <si>
    <t>DNH4 (ugN/L)</t>
  </si>
  <si>
    <t>TNH4 (ugN/L)</t>
  </si>
  <si>
    <t>DNO2-3 (ugN/L)</t>
  </si>
  <si>
    <t>PN (ugN/L)</t>
  </si>
  <si>
    <t>TDN (ugNL)</t>
  </si>
  <si>
    <t>TN (ugN/L)</t>
  </si>
  <si>
    <t>PRP (ugP/L)</t>
  </si>
  <si>
    <t>DRP (ugP/L)</t>
  </si>
  <si>
    <t>TRP (ugP/L)</t>
  </si>
  <si>
    <t>PP (ugP/L)</t>
  </si>
  <si>
    <t>TDP (ugP/L)</t>
  </si>
  <si>
    <t>TP (ugP/L)</t>
  </si>
  <si>
    <t>POC (mg/L)</t>
  </si>
  <si>
    <t>DOC (mg/L)</t>
  </si>
  <si>
    <t>TOC (mg/L)</t>
  </si>
  <si>
    <t>site id (ID)</t>
  </si>
  <si>
    <t>Recorded Longitude</t>
  </si>
  <si>
    <t>Recorded Latitutde</t>
  </si>
  <si>
    <t>Target Longitude</t>
  </si>
  <si>
    <t>Target Latitude</t>
  </si>
  <si>
    <t>ctime</t>
  </si>
  <si>
    <t xml:space="preserve">cdate </t>
  </si>
  <si>
    <t>Toxin Data using ELISA kit and following OEPA protocols for Total Toxin (includes both intracellular and free)</t>
  </si>
  <si>
    <t>Water Sensor Data - Collected InSitu with Sonde</t>
  </si>
  <si>
    <t>Standard Titration Methdods and Calculation</t>
  </si>
  <si>
    <t>Solids via Gravimetric Methods</t>
  </si>
  <si>
    <t>Chlorophyl a and other pigments via trichromatic equations and phaeophytin correction equations</t>
  </si>
  <si>
    <t>Nutrient Species via automated colorimetery: T= Total (unfiltered); D=Dissolved (filtered); P=Particulate (Unfiltered-Filtered)</t>
  </si>
  <si>
    <t>Organic Carbon via combustion</t>
  </si>
  <si>
    <t>Data in red shall be considered "flagged"; meaning that the results are suspect and cannot be verified/validated with QA criteria or otherwise. It should be used based on the descretion of the individual analyst.</t>
  </si>
  <si>
    <t>Coefficient of variation of environmental sample run in triplicate</t>
  </si>
  <si>
    <t>Standard deviation of environmental sample run in tripliicate</t>
  </si>
  <si>
    <t>Microcystin_LR equivalents measured by ELISA as concentration (PPB)</t>
  </si>
  <si>
    <t>Optical Dissolved Oxygen probe measurement as concentration</t>
  </si>
  <si>
    <t>Optical Dissolved Oxygen probe measurement as percent saturation</t>
  </si>
  <si>
    <t>BlueGreen Algae (Cyanobacteria) probe response as relative flourescence unit</t>
  </si>
  <si>
    <t>BlueGreen Algae (Cyanobacteria) probe response as cell denisty</t>
  </si>
  <si>
    <t>Chlorophyll probe response as relative flourescence unit</t>
  </si>
  <si>
    <t>Chlorophyll probe response as concentration</t>
  </si>
  <si>
    <t xml:space="preserve">as is </t>
  </si>
  <si>
    <t>Specific Conductance in microsemens per cm</t>
  </si>
  <si>
    <t>SpCond - uS/cm</t>
  </si>
  <si>
    <t>Bicarbonate ion</t>
  </si>
  <si>
    <t>% organic matter of suspended solids</t>
  </si>
  <si>
    <t>Volatile Suspended Solids</t>
  </si>
  <si>
    <t>Total Suspended Solids</t>
  </si>
  <si>
    <t>_ Sum of RCe,a and RPe,a</t>
  </si>
  <si>
    <t xml:space="preserve">SUM ReCHL (ug/L) </t>
  </si>
  <si>
    <t>Phaephyton measured as absorbance on filtered and extracted samples</t>
  </si>
  <si>
    <t>Phaephyton Corrected Chlorophyll A measured as absorbance on filtered and extracted samples</t>
  </si>
  <si>
    <t>Sum Extracted CHL - using Standard Method and Trichromatic Equation (zeroing negative values for CHL-B before summing)</t>
  </si>
  <si>
    <t>Uncorrected Chlorophyll C measured as absorbance on filtered and extracted samples - Using Trichromatic Equation</t>
  </si>
  <si>
    <t>Uncorrected Chlorophyll B measured as absorbance on filtered and extracted samples - - Using Trichromatic Equation</t>
  </si>
  <si>
    <t>Uncorrected Chlorophyll A measured as absorbance on filtered and extracted samples - Using Trichromatic Equation</t>
  </si>
  <si>
    <t>Dissolved Ammonium</t>
  </si>
  <si>
    <t>Total Ammonium</t>
  </si>
  <si>
    <t>Dissolved Nitrite-Nitrate</t>
  </si>
  <si>
    <t>Particulate Nitrogen</t>
  </si>
  <si>
    <t>Total Dissolved Nitrogen</t>
  </si>
  <si>
    <t>Total Nitrogen</t>
  </si>
  <si>
    <t>Particulate Reactive Phosphorous</t>
  </si>
  <si>
    <t>Dissolved Reactive Phosphorous (or filtered Ortho-P)</t>
  </si>
  <si>
    <t>Total Reactive Phosphorous (or Unfiltered Ortho-P)</t>
  </si>
  <si>
    <t>Particulate Phosphorous</t>
  </si>
  <si>
    <t>Total Dissolved Phosphorous</t>
  </si>
  <si>
    <t>Total Phosphorous</t>
  </si>
  <si>
    <t>Particulate Organic Carbon</t>
  </si>
  <si>
    <t>Dissolved organic Carbon</t>
  </si>
  <si>
    <t>Total Organic Carbon</t>
  </si>
  <si>
    <t>Description</t>
  </si>
  <si>
    <t>Constituent (unit)</t>
  </si>
  <si>
    <t>collection date (m/dd/yyyy)</t>
  </si>
  <si>
    <t>Collection time (h:mm:ss AM/PM)</t>
  </si>
  <si>
    <t>Targeted sample site latitude prior to sampling</t>
  </si>
  <si>
    <t>Targeted sample site longitude prior to sampling</t>
  </si>
  <si>
    <t xml:space="preserve">Site latitude recorded during sampling </t>
  </si>
  <si>
    <t xml:space="preserve">Site longitude recorded during sampling </t>
  </si>
  <si>
    <t>Identifer for site. "H" stands for Harsha Lake followed by Number is Site Number. QAC stands for Quality Assurance/Control sample</t>
  </si>
  <si>
    <t>Missing data</t>
  </si>
  <si>
    <t>Blank cells with a comment were outliers for certain analyses. See comment for original sample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</si>
</sst>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[$-F400]h:mm:ss\ AM/PM"/>
    <numFmt numFmtId="166" formatCode="0.00000"/>
    <numFmt numFmtId="167" formatCode="0.0000"/>
    <numFmt numFmtId="168" formatCode="[$-409]h:mm\ AM/PM;@"/>
    <numFmt numFmtId="169" formatCode="yyyymmdd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Fill="1"/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1" xfId="0" applyNumberFormat="1" applyFill="1" applyBorder="1" applyAlignment="1" applyProtection="1">
      <alignment horizontal="center"/>
      <protection locked="0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2" fontId="1" fillId="0" borderId="2" xfId="0" applyNumberFormat="1" applyFont="1" applyFill="1" applyBorder="1" applyAlignment="1">
      <alignment horizontal="center" wrapText="1"/>
    </xf>
    <xf numFmtId="1" fontId="0" fillId="0" borderId="0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 wrapText="1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wrapText="1"/>
    </xf>
    <xf numFmtId="1" fontId="0" fillId="0" borderId="0" xfId="0" applyNumberFormat="1" applyFill="1" applyBorder="1" applyAlignment="1">
      <alignment horizontal="center" wrapText="1"/>
    </xf>
    <xf numFmtId="1" fontId="0" fillId="0" borderId="2" xfId="0" applyNumberForma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8" fontId="2" fillId="0" borderId="3" xfId="0" applyNumberFormat="1" applyFont="1" applyFill="1" applyBorder="1" applyAlignment="1">
      <alignment horizontal="center" wrapText="1"/>
    </xf>
    <xf numFmtId="169" fontId="0" fillId="0" borderId="4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 wrapText="1"/>
    </xf>
    <xf numFmtId="168" fontId="2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ublic\NRMRL-PUB\Pegasus-ESF\Lachat%20Data\Nutrients\2014_ESF-EFWS_NutrientData_Updated07242014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DATA"/>
      <sheetName val="METADATA"/>
      <sheetName val="QCEQUATIONS"/>
      <sheetName val="QCACTUAL"/>
      <sheetName val="IDs"/>
      <sheetName val="Sheet2"/>
    </sheetNames>
    <sheetDataSet>
      <sheetData sheetId="0"/>
      <sheetData sheetId="1"/>
      <sheetData sheetId="2">
        <row r="2">
          <cell r="A2" t="str">
            <v>CHK</v>
          </cell>
          <cell r="B2" t="str">
            <v>[chk]/[actual]*100</v>
          </cell>
        </row>
        <row r="3">
          <cell r="A3" t="str">
            <v>ATP</v>
          </cell>
          <cell r="B3" t="str">
            <v>[rec]/[actual]*100</v>
          </cell>
        </row>
        <row r="4">
          <cell r="A4" t="str">
            <v>GUP</v>
          </cell>
          <cell r="B4" t="str">
            <v>[rec]/[actual]*100</v>
          </cell>
        </row>
        <row r="5">
          <cell r="A5" t="str">
            <v>PER</v>
          </cell>
          <cell r="B5" t="str">
            <v>[per]/[actual]*100</v>
          </cell>
        </row>
        <row r="6">
          <cell r="A6" t="str">
            <v>DUP</v>
          </cell>
          <cell r="B6" t="str">
            <v>((ABS(rep1-rep2))/((rep1+rep2)/2)*100</v>
          </cell>
        </row>
        <row r="7">
          <cell r="A7" t="str">
            <v>SPK</v>
          </cell>
          <cell r="B7" t="str">
            <v>([spikedunkn]-[unkn])/[spike]*100</v>
          </cell>
        </row>
        <row r="8">
          <cell r="A8" t="str">
            <v>LAB</v>
          </cell>
          <cell r="B8" t="str">
            <v>nominal concentration</v>
          </cell>
        </row>
        <row r="9">
          <cell r="A9" t="str">
            <v>FLD</v>
          </cell>
          <cell r="B9" t="str">
            <v>nominal concentration</v>
          </cell>
        </row>
        <row r="10">
          <cell r="A10" t="str">
            <v>ESF</v>
          </cell>
          <cell r="B10" t="str">
            <v>nominal concentration</v>
          </cell>
        </row>
      </sheetData>
      <sheetData sheetId="3">
        <row r="2">
          <cell r="C2" t="str">
            <v>A</v>
          </cell>
          <cell r="D2">
            <v>1333</v>
          </cell>
        </row>
        <row r="3">
          <cell r="C3" t="str">
            <v>B</v>
          </cell>
          <cell r="D3">
            <v>233</v>
          </cell>
        </row>
        <row r="4">
          <cell r="C4" t="str">
            <v>C</v>
          </cell>
          <cell r="D4">
            <v>133</v>
          </cell>
        </row>
        <row r="8">
          <cell r="B8" t="str">
            <v>TRP</v>
          </cell>
          <cell r="D8">
            <v>75</v>
          </cell>
        </row>
        <row r="9">
          <cell r="B9" t="str">
            <v>DRP</v>
          </cell>
          <cell r="D9">
            <v>75</v>
          </cell>
        </row>
        <row r="10">
          <cell r="B10" t="str">
            <v>TNH4</v>
          </cell>
          <cell r="D10">
            <v>300</v>
          </cell>
        </row>
        <row r="11">
          <cell r="B11" t="str">
            <v>NH4</v>
          </cell>
          <cell r="D11">
            <v>300</v>
          </cell>
        </row>
        <row r="12">
          <cell r="B12" t="str">
            <v>TNO2-3</v>
          </cell>
          <cell r="D12">
            <v>300</v>
          </cell>
        </row>
        <row r="13">
          <cell r="B13" t="str">
            <v>NO2-3</v>
          </cell>
          <cell r="D13">
            <v>300</v>
          </cell>
        </row>
        <row r="14">
          <cell r="B14" t="str">
            <v>TNO2</v>
          </cell>
          <cell r="D14">
            <v>300</v>
          </cell>
        </row>
        <row r="15">
          <cell r="B15" t="str">
            <v>NO2</v>
          </cell>
          <cell r="D15">
            <v>300</v>
          </cell>
        </row>
        <row r="16">
          <cell r="B16" t="str">
            <v>TUREA</v>
          </cell>
          <cell r="D16">
            <v>60</v>
          </cell>
        </row>
        <row r="17">
          <cell r="B17" t="str">
            <v>UREA</v>
          </cell>
          <cell r="D17">
            <v>60</v>
          </cell>
        </row>
        <row r="18">
          <cell r="B18" t="str">
            <v>TP</v>
          </cell>
          <cell r="D18">
            <v>500</v>
          </cell>
        </row>
        <row r="19">
          <cell r="B19" t="str">
            <v>TDP</v>
          </cell>
          <cell r="D19">
            <v>500</v>
          </cell>
        </row>
        <row r="20">
          <cell r="B20" t="str">
            <v>TN</v>
          </cell>
          <cell r="D20">
            <v>1250</v>
          </cell>
        </row>
        <row r="21">
          <cell r="B21" t="str">
            <v>TDN</v>
          </cell>
          <cell r="D21">
            <v>1250</v>
          </cell>
        </row>
        <row r="22">
          <cell r="B22" t="str">
            <v>Tfe</v>
          </cell>
          <cell r="D22">
            <v>500</v>
          </cell>
        </row>
        <row r="23">
          <cell r="C23" t="str">
            <v>A</v>
          </cell>
          <cell r="D23">
            <v>1000</v>
          </cell>
        </row>
        <row r="24">
          <cell r="C24" t="str">
            <v>B</v>
          </cell>
          <cell r="D24">
            <v>200</v>
          </cell>
        </row>
        <row r="25">
          <cell r="C25" t="str">
            <v>C</v>
          </cell>
          <cell r="D25">
            <v>100</v>
          </cell>
        </row>
        <row r="26">
          <cell r="B26" t="str">
            <v>TRP</v>
          </cell>
          <cell r="D26">
            <v>475</v>
          </cell>
        </row>
        <row r="27">
          <cell r="B27" t="str">
            <v>DRP</v>
          </cell>
          <cell r="D27">
            <v>475</v>
          </cell>
        </row>
        <row r="28">
          <cell r="B28" t="str">
            <v>TNH4</v>
          </cell>
          <cell r="D28">
            <v>655</v>
          </cell>
        </row>
        <row r="29">
          <cell r="B29" t="str">
            <v>NH4</v>
          </cell>
          <cell r="D29">
            <v>655</v>
          </cell>
        </row>
        <row r="30">
          <cell r="B30" t="str">
            <v>TNO2-3</v>
          </cell>
          <cell r="D30">
            <v>1737.5</v>
          </cell>
        </row>
        <row r="31">
          <cell r="B31" t="str">
            <v>NO2-3</v>
          </cell>
          <cell r="D31">
            <v>1737.5</v>
          </cell>
        </row>
        <row r="32">
          <cell r="B32" t="str">
            <v>TP</v>
          </cell>
          <cell r="D32">
            <v>464</v>
          </cell>
        </row>
        <row r="33">
          <cell r="B33" t="str">
            <v>TDP</v>
          </cell>
          <cell r="D33">
            <v>464</v>
          </cell>
        </row>
        <row r="34">
          <cell r="B34" t="str">
            <v>TN</v>
          </cell>
          <cell r="D34">
            <v>1570</v>
          </cell>
        </row>
        <row r="35">
          <cell r="B35" t="str">
            <v>TDN</v>
          </cell>
          <cell r="D35">
            <v>1570</v>
          </cell>
        </row>
        <row r="36">
          <cell r="B36" t="str">
            <v>TRP</v>
          </cell>
          <cell r="D36">
            <v>156.25</v>
          </cell>
        </row>
        <row r="37">
          <cell r="B37" t="str">
            <v>DRP</v>
          </cell>
          <cell r="D37">
            <v>156.25</v>
          </cell>
        </row>
        <row r="38">
          <cell r="B38" t="str">
            <v>TNH4</v>
          </cell>
          <cell r="D38">
            <v>625</v>
          </cell>
        </row>
        <row r="39">
          <cell r="B39" t="str">
            <v>NH4</v>
          </cell>
          <cell r="D39">
            <v>625</v>
          </cell>
        </row>
        <row r="40">
          <cell r="B40" t="str">
            <v>TNO2-3</v>
          </cell>
          <cell r="D40">
            <v>625</v>
          </cell>
        </row>
        <row r="41">
          <cell r="B41" t="str">
            <v>NO2-3</v>
          </cell>
          <cell r="D41">
            <v>625</v>
          </cell>
        </row>
        <row r="42">
          <cell r="B42" t="str">
            <v>TNO2</v>
          </cell>
          <cell r="D42">
            <v>1550</v>
          </cell>
        </row>
        <row r="43">
          <cell r="B43" t="str">
            <v>NO2</v>
          </cell>
          <cell r="D43">
            <v>1550</v>
          </cell>
        </row>
        <row r="44">
          <cell r="B44" t="str">
            <v>TUREA</v>
          </cell>
          <cell r="D44">
            <v>125</v>
          </cell>
        </row>
        <row r="45">
          <cell r="B45" t="str">
            <v>UREA</v>
          </cell>
          <cell r="D45">
            <v>125</v>
          </cell>
        </row>
        <row r="46">
          <cell r="B46" t="str">
            <v>TP</v>
          </cell>
          <cell r="D46">
            <v>1000</v>
          </cell>
        </row>
        <row r="47">
          <cell r="B47" t="str">
            <v>TDP</v>
          </cell>
          <cell r="D47">
            <v>1000</v>
          </cell>
        </row>
        <row r="48">
          <cell r="B48" t="str">
            <v>TN</v>
          </cell>
          <cell r="D48">
            <v>2500</v>
          </cell>
        </row>
        <row r="49">
          <cell r="B49" t="str">
            <v>TDN</v>
          </cell>
          <cell r="D49">
            <v>2500</v>
          </cell>
        </row>
        <row r="50">
          <cell r="C50" t="str">
            <v>NO2</v>
          </cell>
          <cell r="D50">
            <v>1250</v>
          </cell>
        </row>
        <row r="51">
          <cell r="C51" t="str">
            <v>A</v>
          </cell>
          <cell r="D51">
            <v>1000</v>
          </cell>
        </row>
        <row r="52">
          <cell r="C52" t="str">
            <v>B</v>
          </cell>
          <cell r="D52">
            <v>200</v>
          </cell>
        </row>
        <row r="53">
          <cell r="C53" t="str">
            <v>C</v>
          </cell>
          <cell r="D53">
            <v>100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5"/>
  <sheetViews>
    <sheetView topLeftCell="A25" workbookViewId="0">
      <selection activeCell="B59" sqref="B59"/>
    </sheetView>
  </sheetViews>
  <sheetFormatPr defaultRowHeight="14.4" x14ac:dyDescent="0.3"/>
  <cols>
    <col min="1" max="1" width="20.5546875" customWidth="1"/>
    <col min="2" max="2" width="109" customWidth="1"/>
  </cols>
  <sheetData>
    <row r="1" spans="1:2" x14ac:dyDescent="0.3">
      <c r="A1" s="5" t="s">
        <v>147</v>
      </c>
      <c r="B1" s="5" t="s">
        <v>146</v>
      </c>
    </row>
    <row r="2" spans="1:2" ht="11.4" customHeight="1" x14ac:dyDescent="0.3">
      <c r="A2" s="87" t="s">
        <v>98</v>
      </c>
      <c r="B2" s="5" t="s">
        <v>148</v>
      </c>
    </row>
    <row r="3" spans="1:2" ht="11.4" customHeight="1" x14ac:dyDescent="0.3">
      <c r="A3" s="88" t="s">
        <v>97</v>
      </c>
      <c r="B3" s="5" t="s">
        <v>149</v>
      </c>
    </row>
    <row r="4" spans="1:2" ht="11.4" customHeight="1" x14ac:dyDescent="0.3">
      <c r="A4" s="88" t="s">
        <v>96</v>
      </c>
      <c r="B4" s="6" t="s">
        <v>150</v>
      </c>
    </row>
    <row r="5" spans="1:2" ht="11.4" customHeight="1" x14ac:dyDescent="0.3">
      <c r="A5" s="88" t="s">
        <v>95</v>
      </c>
      <c r="B5" s="6" t="s">
        <v>151</v>
      </c>
    </row>
    <row r="6" spans="1:2" ht="11.4" customHeight="1" x14ac:dyDescent="0.3">
      <c r="A6" s="88" t="s">
        <v>94</v>
      </c>
      <c r="B6" s="6" t="s">
        <v>152</v>
      </c>
    </row>
    <row r="7" spans="1:2" ht="12" customHeight="1" x14ac:dyDescent="0.3">
      <c r="A7" s="88" t="s">
        <v>93</v>
      </c>
      <c r="B7" s="6" t="s">
        <v>153</v>
      </c>
    </row>
    <row r="8" spans="1:2" ht="11.4" customHeight="1" x14ac:dyDescent="0.3">
      <c r="A8" s="89" t="s">
        <v>92</v>
      </c>
      <c r="B8" s="6" t="s">
        <v>154</v>
      </c>
    </row>
    <row r="9" spans="1:2" ht="11.4" customHeight="1" x14ac:dyDescent="0.3">
      <c r="A9" s="70" t="s">
        <v>91</v>
      </c>
      <c r="B9" s="5" t="s">
        <v>145</v>
      </c>
    </row>
    <row r="10" spans="1:2" ht="11.4" customHeight="1" x14ac:dyDescent="0.3">
      <c r="A10" s="70" t="s">
        <v>90</v>
      </c>
      <c r="B10" s="5" t="s">
        <v>144</v>
      </c>
    </row>
    <row r="11" spans="1:2" ht="11.4" customHeight="1" x14ac:dyDescent="0.3">
      <c r="A11" s="70" t="s">
        <v>89</v>
      </c>
      <c r="B11" s="5" t="s">
        <v>143</v>
      </c>
    </row>
    <row r="12" spans="1:2" ht="11.4" customHeight="1" x14ac:dyDescent="0.3">
      <c r="A12" s="70" t="s">
        <v>88</v>
      </c>
      <c r="B12" s="5" t="s">
        <v>142</v>
      </c>
    </row>
    <row r="13" spans="1:2" ht="11.4" customHeight="1" x14ac:dyDescent="0.3">
      <c r="A13" s="70" t="s">
        <v>87</v>
      </c>
      <c r="B13" s="5" t="s">
        <v>141</v>
      </c>
    </row>
    <row r="14" spans="1:2" ht="11.4" customHeight="1" x14ac:dyDescent="0.3">
      <c r="A14" s="70" t="s">
        <v>86</v>
      </c>
      <c r="B14" s="5" t="s">
        <v>140</v>
      </c>
    </row>
    <row r="15" spans="1:2" ht="11.4" customHeight="1" x14ac:dyDescent="0.3">
      <c r="A15" s="70" t="s">
        <v>85</v>
      </c>
      <c r="B15" s="5" t="s">
        <v>139</v>
      </c>
    </row>
    <row r="16" spans="1:2" ht="11.4" customHeight="1" x14ac:dyDescent="0.3">
      <c r="A16" s="70" t="s">
        <v>84</v>
      </c>
      <c r="B16" s="5" t="s">
        <v>138</v>
      </c>
    </row>
    <row r="17" spans="1:2" ht="11.4" customHeight="1" x14ac:dyDescent="0.3">
      <c r="A17" s="70" t="s">
        <v>83</v>
      </c>
      <c r="B17" s="5" t="s">
        <v>137</v>
      </c>
    </row>
    <row r="18" spans="1:2" ht="11.4" customHeight="1" x14ac:dyDescent="0.3">
      <c r="A18" s="70" t="s">
        <v>82</v>
      </c>
      <c r="B18" s="5" t="s">
        <v>136</v>
      </c>
    </row>
    <row r="19" spans="1:2" ht="11.4" customHeight="1" x14ac:dyDescent="0.3">
      <c r="A19" s="70" t="s">
        <v>81</v>
      </c>
      <c r="B19" s="5" t="s">
        <v>135</v>
      </c>
    </row>
    <row r="20" spans="1:2" ht="11.4" customHeight="1" x14ac:dyDescent="0.3">
      <c r="A20" s="70" t="s">
        <v>80</v>
      </c>
      <c r="B20" s="5" t="s">
        <v>134</v>
      </c>
    </row>
    <row r="21" spans="1:2" ht="11.4" customHeight="1" x14ac:dyDescent="0.3">
      <c r="A21" s="70" t="s">
        <v>79</v>
      </c>
      <c r="B21" s="5" t="s">
        <v>133</v>
      </c>
    </row>
    <row r="22" spans="1:2" ht="11.4" customHeight="1" x14ac:dyDescent="0.3">
      <c r="A22" s="70" t="s">
        <v>78</v>
      </c>
      <c r="B22" s="5" t="s">
        <v>132</v>
      </c>
    </row>
    <row r="23" spans="1:2" ht="11.4" customHeight="1" x14ac:dyDescent="0.3">
      <c r="A23" s="70" t="s">
        <v>77</v>
      </c>
      <c r="B23" s="5" t="s">
        <v>131</v>
      </c>
    </row>
    <row r="24" spans="1:2" ht="11.4" customHeight="1" x14ac:dyDescent="0.3">
      <c r="A24" s="14" t="s">
        <v>76</v>
      </c>
      <c r="B24" s="5" t="s">
        <v>130</v>
      </c>
    </row>
    <row r="25" spans="1:2" ht="11.4" customHeight="1" x14ac:dyDescent="0.3">
      <c r="A25" s="14" t="s">
        <v>75</v>
      </c>
      <c r="B25" s="5" t="s">
        <v>129</v>
      </c>
    </row>
    <row r="26" spans="1:2" ht="11.4" customHeight="1" x14ac:dyDescent="0.3">
      <c r="A26" s="14" t="s">
        <v>74</v>
      </c>
      <c r="B26" s="5" t="s">
        <v>128</v>
      </c>
    </row>
    <row r="27" spans="1:2" ht="11.4" customHeight="1" x14ac:dyDescent="0.3">
      <c r="A27" t="s">
        <v>73</v>
      </c>
      <c r="B27" t="s">
        <v>127</v>
      </c>
    </row>
    <row r="28" spans="1:2" ht="11.4" customHeight="1" x14ac:dyDescent="0.3">
      <c r="A28" s="14" t="s">
        <v>72</v>
      </c>
      <c r="B28" s="5" t="s">
        <v>126</v>
      </c>
    </row>
    <row r="29" spans="1:2" ht="11.4" customHeight="1" x14ac:dyDescent="0.3">
      <c r="A29" s="14" t="s">
        <v>71</v>
      </c>
      <c r="B29" s="5" t="s">
        <v>125</v>
      </c>
    </row>
    <row r="30" spans="1:2" ht="11.4" customHeight="1" x14ac:dyDescent="0.3">
      <c r="A30" t="s">
        <v>124</v>
      </c>
      <c r="B30" s="5" t="s">
        <v>123</v>
      </c>
    </row>
    <row r="31" spans="1:2" ht="11.4" customHeight="1" x14ac:dyDescent="0.3">
      <c r="A31" s="67" t="s">
        <v>69</v>
      </c>
      <c r="B31" s="5" t="s">
        <v>122</v>
      </c>
    </row>
    <row r="32" spans="1:2" ht="11.4" customHeight="1" x14ac:dyDescent="0.3">
      <c r="A32" s="67" t="s">
        <v>68</v>
      </c>
      <c r="B32" s="5" t="s">
        <v>121</v>
      </c>
    </row>
    <row r="33" spans="1:2" ht="11.4" customHeight="1" x14ac:dyDescent="0.3">
      <c r="A33" s="86" t="s">
        <v>67</v>
      </c>
      <c r="B33" s="5" t="s">
        <v>120</v>
      </c>
    </row>
    <row r="34" spans="1:2" ht="11.4" customHeight="1" x14ac:dyDescent="0.3">
      <c r="A34" s="85" t="s">
        <v>66</v>
      </c>
      <c r="B34" s="5" t="s">
        <v>116</v>
      </c>
    </row>
    <row r="35" spans="1:2" ht="11.4" customHeight="1" x14ac:dyDescent="0.3">
      <c r="A35" s="64" t="s">
        <v>65</v>
      </c>
      <c r="B35" s="5" t="s">
        <v>116</v>
      </c>
    </row>
    <row r="36" spans="1:2" ht="11.4" customHeight="1" x14ac:dyDescent="0.3">
      <c r="A36" s="14" t="s">
        <v>64</v>
      </c>
      <c r="B36" s="5" t="s">
        <v>116</v>
      </c>
    </row>
    <row r="37" spans="1:2" ht="11.4" customHeight="1" x14ac:dyDescent="0.3">
      <c r="A37" s="14" t="s">
        <v>63</v>
      </c>
      <c r="B37" s="5" t="s">
        <v>119</v>
      </c>
    </row>
    <row r="38" spans="1:2" ht="11.4" customHeight="1" x14ac:dyDescent="0.3">
      <c r="A38" s="14" t="s">
        <v>62</v>
      </c>
      <c r="B38" s="5" t="s">
        <v>116</v>
      </c>
    </row>
    <row r="39" spans="1:2" ht="11.4" customHeight="1" x14ac:dyDescent="0.3">
      <c r="A39" s="14" t="s">
        <v>61</v>
      </c>
      <c r="B39" s="5" t="s">
        <v>116</v>
      </c>
    </row>
    <row r="40" spans="1:2" ht="11.4" customHeight="1" x14ac:dyDescent="0.3">
      <c r="A40" s="14" t="s">
        <v>60</v>
      </c>
      <c r="B40" s="5" t="s">
        <v>116</v>
      </c>
    </row>
    <row r="41" spans="1:2" ht="11.4" customHeight="1" x14ac:dyDescent="0.3">
      <c r="A41" s="14" t="s">
        <v>59</v>
      </c>
      <c r="B41" s="5" t="s">
        <v>116</v>
      </c>
    </row>
    <row r="42" spans="1:2" ht="11.4" customHeight="1" x14ac:dyDescent="0.3">
      <c r="A42" s="14" t="s">
        <v>58</v>
      </c>
      <c r="B42" s="5" t="s">
        <v>116</v>
      </c>
    </row>
    <row r="43" spans="1:2" ht="11.4" customHeight="1" x14ac:dyDescent="0.3">
      <c r="A43" s="14" t="s">
        <v>118</v>
      </c>
      <c r="B43" s="5" t="s">
        <v>117</v>
      </c>
    </row>
    <row r="44" spans="1:2" ht="11.4" customHeight="1" x14ac:dyDescent="0.3">
      <c r="A44" s="14" t="s">
        <v>56</v>
      </c>
      <c r="B44" s="5" t="s">
        <v>116</v>
      </c>
    </row>
    <row r="45" spans="1:2" ht="13.8" customHeight="1" x14ac:dyDescent="0.3">
      <c r="A45" s="14" t="s">
        <v>55</v>
      </c>
      <c r="B45" s="5" t="s">
        <v>115</v>
      </c>
    </row>
    <row r="46" spans="1:2" ht="13.8" customHeight="1" x14ac:dyDescent="0.3">
      <c r="A46" s="14" t="s">
        <v>54</v>
      </c>
      <c r="B46" s="5" t="s">
        <v>114</v>
      </c>
    </row>
    <row r="47" spans="1:2" ht="13.8" customHeight="1" x14ac:dyDescent="0.3">
      <c r="A47" s="14" t="s">
        <v>53</v>
      </c>
      <c r="B47" s="5" t="s">
        <v>113</v>
      </c>
    </row>
    <row r="48" spans="1:2" ht="13.8" customHeight="1" x14ac:dyDescent="0.3">
      <c r="A48" s="14" t="s">
        <v>52</v>
      </c>
      <c r="B48" s="5" t="s">
        <v>112</v>
      </c>
    </row>
    <row r="49" spans="1:2" ht="13.8" customHeight="1" x14ac:dyDescent="0.3">
      <c r="A49" s="14" t="s">
        <v>51</v>
      </c>
      <c r="B49" s="5" t="s">
        <v>111</v>
      </c>
    </row>
    <row r="50" spans="1:2" ht="13.8" customHeight="1" x14ac:dyDescent="0.3">
      <c r="A50" s="14" t="s">
        <v>50</v>
      </c>
      <c r="B50" s="5" t="s">
        <v>110</v>
      </c>
    </row>
    <row r="51" spans="1:2" ht="13.8" customHeight="1" x14ac:dyDescent="0.3">
      <c r="A51" s="14" t="s">
        <v>49</v>
      </c>
      <c r="B51" s="5" t="s">
        <v>109</v>
      </c>
    </row>
    <row r="52" spans="1:2" ht="13.8" customHeight="1" x14ac:dyDescent="0.3">
      <c r="A52" s="14" t="s">
        <v>48</v>
      </c>
      <c r="B52" s="5" t="s">
        <v>108</v>
      </c>
    </row>
    <row r="53" spans="1:2" ht="13.8" customHeight="1" x14ac:dyDescent="0.3">
      <c r="A53" s="14" t="s">
        <v>47</v>
      </c>
      <c r="B53" s="5" t="s">
        <v>107</v>
      </c>
    </row>
    <row r="54" spans="1:2" x14ac:dyDescent="0.3">
      <c r="A54" s="89" t="s">
        <v>1</v>
      </c>
      <c r="B54" s="6" t="s">
        <v>155</v>
      </c>
    </row>
    <row r="55" spans="1:2" x14ac:dyDescent="0.3">
      <c r="B55" s="6" t="s">
        <v>156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3"/>
  <sheetViews>
    <sheetView tabSelected="1" zoomScale="80" zoomScaleNormal="80" workbookViewId="0">
      <pane xSplit="7" ySplit="2" topLeftCell="H3" activePane="bottomRight" state="frozen"/>
      <selection pane="topRight" activeCell="D1" sqref="D1"/>
      <selection pane="bottomLeft" activeCell="A2" sqref="A2"/>
      <selection pane="bottomRight" activeCell="AB60" sqref="AB60:AC63"/>
    </sheetView>
  </sheetViews>
  <sheetFormatPr defaultRowHeight="14.4" x14ac:dyDescent="0.3"/>
  <cols>
    <col min="1" max="1" width="11.5546875" customWidth="1"/>
    <col min="2" max="2" width="13.44140625" customWidth="1"/>
    <col min="3" max="3" width="10.109375" style="12" customWidth="1"/>
    <col min="4" max="5" width="10.5546875" style="12" customWidth="1"/>
    <col min="6" max="6" width="14.21875" style="12" customWidth="1"/>
    <col min="7" max="7" width="7.88671875" customWidth="1"/>
    <col min="8" max="8" width="8.88671875" style="8"/>
    <col min="9" max="9" width="8.88671875" style="5"/>
    <col min="10" max="10" width="9.77734375" style="4" customWidth="1"/>
    <col min="11" max="11" width="8.21875" style="8" customWidth="1"/>
    <col min="12" max="12" width="8.88671875" style="5"/>
    <col min="13" max="13" width="9.44140625" style="5" customWidth="1"/>
    <col min="14" max="18" width="8.88671875" style="5"/>
    <col min="19" max="19" width="10" style="5" customWidth="1"/>
    <col min="20" max="21" width="8.88671875" style="5"/>
    <col min="22" max="22" width="8.88671875" style="4"/>
    <col min="23" max="23" width="9.21875" style="11" customWidth="1"/>
    <col min="24" max="25" width="9.77734375" style="10" customWidth="1"/>
    <col min="26" max="26" width="8.44140625" style="10" customWidth="1"/>
    <col min="27" max="28" width="9.77734375" style="10" customWidth="1"/>
    <col min="29" max="29" width="9.77734375" style="9" customWidth="1"/>
    <col min="30" max="30" width="8.88671875" style="8"/>
    <col min="31" max="31" width="8.88671875" style="5"/>
    <col min="32" max="32" width="9.88671875" style="2" customWidth="1"/>
    <col min="33" max="33" width="10.33203125" style="7" customWidth="1"/>
    <col min="34" max="34" width="13.5546875" style="6" customWidth="1"/>
    <col min="35" max="35" width="11.88671875" style="1" customWidth="1"/>
    <col min="36" max="36" width="8.88671875" style="2"/>
    <col min="37" max="37" width="8.88671875" style="3"/>
    <col min="38" max="38" width="12.5546875" style="5" bestFit="1" customWidth="1"/>
    <col min="39" max="39" width="9.44140625" style="5" customWidth="1"/>
    <col min="40" max="40" width="7.88671875" style="5" customWidth="1"/>
    <col min="41" max="42" width="8.33203125" style="5" customWidth="1"/>
    <col min="43" max="43" width="10.21875" style="5" customWidth="1"/>
    <col min="44" max="44" width="10.5546875" style="5" customWidth="1"/>
    <col min="45" max="45" width="8.5546875" style="5" customWidth="1"/>
    <col min="46" max="46" width="7.88671875" style="5" customWidth="1"/>
    <col min="47" max="47" width="10.109375" style="5" customWidth="1"/>
    <col min="48" max="48" width="10.77734375" style="5" bestFit="1" customWidth="1"/>
    <col min="49" max="49" width="9.21875" style="5" bestFit="1" customWidth="1"/>
    <col min="50" max="50" width="9" style="4" bestFit="1" customWidth="1"/>
    <col min="51" max="51" width="15.109375" style="3" customWidth="1"/>
    <col min="52" max="52" width="8.88671875" style="1"/>
    <col min="53" max="53" width="12.44140625" style="2" customWidth="1"/>
    <col min="54" max="54" width="12.44140625" style="1" customWidth="1"/>
  </cols>
  <sheetData>
    <row r="1" spans="1:54" s="63" customFormat="1" ht="62.4" customHeight="1" x14ac:dyDescent="0.3">
      <c r="A1" s="84" t="s">
        <v>106</v>
      </c>
      <c r="B1" s="84"/>
      <c r="C1" s="84"/>
      <c r="D1" s="84"/>
      <c r="E1" s="84"/>
      <c r="F1" s="84"/>
      <c r="G1" s="84"/>
      <c r="H1" s="80" t="s">
        <v>105</v>
      </c>
      <c r="I1" s="79"/>
      <c r="J1" s="78"/>
      <c r="K1" s="80" t="s">
        <v>104</v>
      </c>
      <c r="L1" s="79"/>
      <c r="M1" s="79"/>
      <c r="N1" s="79"/>
      <c r="O1" s="79"/>
      <c r="P1" s="79"/>
      <c r="Q1" s="79"/>
      <c r="R1" s="79"/>
      <c r="S1" s="79"/>
      <c r="T1" s="79"/>
      <c r="U1" s="79"/>
      <c r="V1" s="78"/>
      <c r="W1" s="80" t="s">
        <v>103</v>
      </c>
      <c r="X1" s="79"/>
      <c r="Y1" s="79"/>
      <c r="Z1" s="79"/>
      <c r="AA1" s="79"/>
      <c r="AB1" s="79"/>
      <c r="AC1" s="78"/>
      <c r="AD1" s="80" t="s">
        <v>102</v>
      </c>
      <c r="AE1" s="79"/>
      <c r="AF1" s="78"/>
      <c r="AG1" s="83" t="s">
        <v>101</v>
      </c>
      <c r="AH1" s="82"/>
      <c r="AI1" s="82"/>
      <c r="AJ1" s="81"/>
      <c r="AK1" s="80" t="s">
        <v>100</v>
      </c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8"/>
      <c r="AY1" s="77" t="s">
        <v>99</v>
      </c>
      <c r="AZ1" s="76"/>
      <c r="BA1" s="75"/>
      <c r="BB1" s="14"/>
    </row>
    <row r="2" spans="1:54" ht="43.2" x14ac:dyDescent="0.3">
      <c r="A2" s="74" t="s">
        <v>98</v>
      </c>
      <c r="B2" s="73" t="s">
        <v>97</v>
      </c>
      <c r="C2" s="73" t="s">
        <v>96</v>
      </c>
      <c r="D2" s="73" t="s">
        <v>95</v>
      </c>
      <c r="E2" s="73" t="s">
        <v>94</v>
      </c>
      <c r="F2" s="73" t="s">
        <v>93</v>
      </c>
      <c r="G2" s="72" t="s">
        <v>92</v>
      </c>
      <c r="H2" s="71" t="s">
        <v>91</v>
      </c>
      <c r="I2" s="70" t="s">
        <v>90</v>
      </c>
      <c r="J2" s="69" t="s">
        <v>89</v>
      </c>
      <c r="K2" s="71" t="s">
        <v>88</v>
      </c>
      <c r="L2" s="70" t="s">
        <v>87</v>
      </c>
      <c r="M2" s="70" t="s">
        <v>86</v>
      </c>
      <c r="N2" s="70" t="s">
        <v>85</v>
      </c>
      <c r="O2" s="70" t="s">
        <v>84</v>
      </c>
      <c r="P2" s="70" t="s">
        <v>83</v>
      </c>
      <c r="Q2" s="70" t="s">
        <v>82</v>
      </c>
      <c r="R2" s="70" t="s">
        <v>81</v>
      </c>
      <c r="S2" s="70" t="s">
        <v>80</v>
      </c>
      <c r="T2" s="70" t="s">
        <v>79</v>
      </c>
      <c r="U2" s="70" t="s">
        <v>78</v>
      </c>
      <c r="V2" s="69" t="s">
        <v>77</v>
      </c>
      <c r="W2" s="19" t="s">
        <v>76</v>
      </c>
      <c r="X2" s="14" t="s">
        <v>75</v>
      </c>
      <c r="Y2" s="14" t="s">
        <v>74</v>
      </c>
      <c r="Z2" s="14" t="s">
        <v>73</v>
      </c>
      <c r="AA2" s="14" t="s">
        <v>72</v>
      </c>
      <c r="AB2" s="14" t="s">
        <v>71</v>
      </c>
      <c r="AC2" s="20" t="s">
        <v>70</v>
      </c>
      <c r="AD2" s="68" t="s">
        <v>69</v>
      </c>
      <c r="AE2" s="67" t="s">
        <v>68</v>
      </c>
      <c r="AF2" s="66" t="s">
        <v>67</v>
      </c>
      <c r="AG2" s="65" t="s">
        <v>66</v>
      </c>
      <c r="AH2" s="64" t="s">
        <v>65</v>
      </c>
      <c r="AI2" s="14" t="s">
        <v>64</v>
      </c>
      <c r="AJ2" s="20" t="s">
        <v>63</v>
      </c>
      <c r="AK2" s="19" t="s">
        <v>46</v>
      </c>
      <c r="AL2" s="14" t="s">
        <v>62</v>
      </c>
      <c r="AM2" s="14" t="s">
        <v>61</v>
      </c>
      <c r="AN2" s="14" t="s">
        <v>60</v>
      </c>
      <c r="AO2" s="14" t="s">
        <v>59</v>
      </c>
      <c r="AP2" s="14" t="s">
        <v>58</v>
      </c>
      <c r="AQ2" s="14" t="s">
        <v>57</v>
      </c>
      <c r="AR2" s="14" t="s">
        <v>56</v>
      </c>
      <c r="AS2" s="14" t="s">
        <v>55</v>
      </c>
      <c r="AT2" s="14" t="s">
        <v>54</v>
      </c>
      <c r="AU2" s="14" t="s">
        <v>53</v>
      </c>
      <c r="AV2" s="14" t="s">
        <v>52</v>
      </c>
      <c r="AW2" s="14" t="s">
        <v>51</v>
      </c>
      <c r="AX2" s="20" t="s">
        <v>50</v>
      </c>
      <c r="AY2" s="19" t="s">
        <v>49</v>
      </c>
      <c r="AZ2" s="14" t="s">
        <v>48</v>
      </c>
      <c r="BA2" s="20" t="s">
        <v>47</v>
      </c>
    </row>
    <row r="3" spans="1:54" ht="13.8" customHeight="1" x14ac:dyDescent="0.3">
      <c r="A3" s="25">
        <v>41817</v>
      </c>
      <c r="B3" s="24">
        <v>0.38541666666666669</v>
      </c>
      <c r="C3" s="46">
        <v>39.0349609399385</v>
      </c>
      <c r="D3" s="46">
        <v>-84.138155830057997</v>
      </c>
      <c r="E3" s="62">
        <v>39.035083333333333</v>
      </c>
      <c r="F3" s="62">
        <v>-84.138166666666677</v>
      </c>
      <c r="G3" s="12" t="s">
        <v>39</v>
      </c>
      <c r="H3" s="3">
        <v>6.97</v>
      </c>
      <c r="I3" s="1">
        <v>6.77</v>
      </c>
      <c r="J3" s="26">
        <f>H3-I3</f>
        <v>0.20000000000000018</v>
      </c>
      <c r="K3" s="32">
        <v>64.480288000000002</v>
      </c>
      <c r="L3" s="31">
        <v>11.90325</v>
      </c>
      <c r="M3" s="31">
        <f>K3-L3</f>
        <v>52.577038000000002</v>
      </c>
      <c r="N3" s="30">
        <v>29.159419999999997</v>
      </c>
      <c r="O3" s="30">
        <v>5.6284469999999995</v>
      </c>
      <c r="P3" s="30">
        <f>N3-O3</f>
        <v>23.530972999999996</v>
      </c>
      <c r="Q3" s="31">
        <v>951</v>
      </c>
      <c r="R3" s="31">
        <v>603</v>
      </c>
      <c r="S3" s="31">
        <f>Q3-R3</f>
        <v>348</v>
      </c>
      <c r="T3" s="31">
        <v>21.733789999999999</v>
      </c>
      <c r="U3" s="30">
        <v>48.582269999999994</v>
      </c>
      <c r="V3" s="36">
        <v>13.637954000000001</v>
      </c>
      <c r="W3" s="15">
        <v>32.36758913043478</v>
      </c>
      <c r="X3" s="13">
        <v>-1.3981891304347822</v>
      </c>
      <c r="Y3" s="13">
        <v>2.8698586956521757</v>
      </c>
      <c r="Z3" s="34">
        <f>IF(X3&lt;=0, W3+Y3, W3+X3+Y3)</f>
        <v>35.237447826086957</v>
      </c>
      <c r="AA3" s="13">
        <v>28.894043478260869</v>
      </c>
      <c r="AB3" s="34">
        <v>3.7768891304347925</v>
      </c>
      <c r="AC3" s="17">
        <f>AA3+AB3</f>
        <v>32.670932608695665</v>
      </c>
      <c r="AD3" s="3">
        <v>7.2000000000000952</v>
      </c>
      <c r="AE3" s="1">
        <v>6.4000000000001833</v>
      </c>
      <c r="AF3" s="40">
        <v>88.888888888890264</v>
      </c>
      <c r="AG3" s="23">
        <v>74</v>
      </c>
      <c r="AH3" s="16">
        <v>9.5399999999999991</v>
      </c>
      <c r="AI3" s="22">
        <v>102</v>
      </c>
      <c r="AJ3" s="43">
        <v>67.013604509263786</v>
      </c>
      <c r="AK3" s="3" t="s">
        <v>39</v>
      </c>
      <c r="AL3" s="42">
        <v>0.31887694738389188</v>
      </c>
      <c r="AM3" s="31">
        <v>1</v>
      </c>
      <c r="AN3" s="41">
        <v>0.2</v>
      </c>
      <c r="AO3" s="34">
        <v>28.151640211640171</v>
      </c>
      <c r="AP3" s="34">
        <v>9.7671428571428489</v>
      </c>
      <c r="AQ3" s="34">
        <v>245</v>
      </c>
      <c r="AR3" s="34">
        <v>12.398412698412685</v>
      </c>
      <c r="AS3" s="34">
        <v>4.9518518518518544</v>
      </c>
      <c r="AT3" s="34">
        <v>1.3264550264550283</v>
      </c>
      <c r="AU3" s="34">
        <v>25242.015873015873</v>
      </c>
      <c r="AV3" s="34">
        <v>9.6412698412698301</v>
      </c>
      <c r="AW3" s="34">
        <v>168.25608465608474</v>
      </c>
      <c r="AX3" s="28">
        <v>13.128465608465614</v>
      </c>
      <c r="AY3" s="35">
        <v>3.6190000000000002</v>
      </c>
      <c r="AZ3" s="34">
        <v>0.56799999999999995</v>
      </c>
      <c r="BA3" s="2">
        <v>15.7</v>
      </c>
    </row>
    <row r="4" spans="1:54" ht="13.8" customHeight="1" x14ac:dyDescent="0.3">
      <c r="A4" s="25">
        <v>41817</v>
      </c>
      <c r="B4" s="24">
        <v>0.38958333333333334</v>
      </c>
      <c r="C4" s="46">
        <v>39.035085159939001</v>
      </c>
      <c r="D4" s="46">
        <v>-84.133541090057406</v>
      </c>
      <c r="E4" s="62">
        <v>39.035166666666662</v>
      </c>
      <c r="F4" s="62">
        <v>-84.13355555555556</v>
      </c>
      <c r="G4" s="12" t="s">
        <v>45</v>
      </c>
      <c r="H4" s="3">
        <v>7.23</v>
      </c>
      <c r="I4" s="1">
        <v>6.52</v>
      </c>
      <c r="J4" s="26">
        <f>H4-I4</f>
        <v>0.71000000000000085</v>
      </c>
      <c r="K4" s="32">
        <v>64.991571999999991</v>
      </c>
      <c r="L4" s="31">
        <v>3.2114220000000024</v>
      </c>
      <c r="M4" s="31">
        <f>K4-L4</f>
        <v>61.780149999999992</v>
      </c>
      <c r="N4" s="30">
        <v>19.540399999999998</v>
      </c>
      <c r="O4" s="30">
        <v>4.8446750000000005</v>
      </c>
      <c r="P4" s="30">
        <f>N4-O4</f>
        <v>14.695724999999998</v>
      </c>
      <c r="Q4" s="31">
        <v>1080</v>
      </c>
      <c r="R4" s="31">
        <v>551</v>
      </c>
      <c r="S4" s="31">
        <f>Q4-R4</f>
        <v>529</v>
      </c>
      <c r="T4" s="31">
        <v>9.1512859999999989</v>
      </c>
      <c r="U4" s="30">
        <v>12.298847</v>
      </c>
      <c r="V4" s="60">
        <v>11</v>
      </c>
      <c r="W4" s="15">
        <v>39.03071400000001</v>
      </c>
      <c r="X4" s="13">
        <v>-1.3558779999999981</v>
      </c>
      <c r="Y4" s="13">
        <v>2.9902500000000001</v>
      </c>
      <c r="Z4" s="34">
        <f>IF(X4&lt;=0, W4+Y4, W4+X4+Y4)</f>
        <v>42.020964000000014</v>
      </c>
      <c r="AA4" s="13">
        <v>33.268200000000007</v>
      </c>
      <c r="AB4" s="34">
        <v>7.2629339999999978</v>
      </c>
      <c r="AC4" s="17">
        <f>AA4+AB4</f>
        <v>40.531134000000009</v>
      </c>
      <c r="AD4" s="3">
        <v>9.1999999999998749</v>
      </c>
      <c r="AE4" s="1">
        <v>8.3999999999999631</v>
      </c>
      <c r="AF4" s="40">
        <v>91.304347826087792</v>
      </c>
      <c r="AG4" s="27">
        <v>76</v>
      </c>
      <c r="AH4" s="16">
        <v>9.5399999999999991</v>
      </c>
      <c r="AI4" s="22">
        <v>100</v>
      </c>
      <c r="AJ4" s="43">
        <v>68.82478300951415</v>
      </c>
      <c r="AK4" s="3" t="s">
        <v>45</v>
      </c>
      <c r="AL4" s="42">
        <v>0.32666666666666672</v>
      </c>
      <c r="AM4" s="31">
        <v>1</v>
      </c>
      <c r="AN4" s="41">
        <v>0.2</v>
      </c>
      <c r="AO4" s="34">
        <v>27.609674796747946</v>
      </c>
      <c r="AP4" s="34">
        <v>9.696016260162617</v>
      </c>
      <c r="AQ4" s="34">
        <v>244.91056910569105</v>
      </c>
      <c r="AR4" s="34">
        <v>14.417886178861785</v>
      </c>
      <c r="AS4" s="34">
        <v>7.4853658536585375</v>
      </c>
      <c r="AT4" s="34">
        <v>2.010569105691058</v>
      </c>
      <c r="AU4" s="34">
        <v>30862.325203252032</v>
      </c>
      <c r="AV4" s="34">
        <v>11.78699186991869</v>
      </c>
      <c r="AW4" s="34">
        <v>168.54552845528463</v>
      </c>
      <c r="AX4" s="28">
        <v>13.278048780487804</v>
      </c>
      <c r="AY4" s="35">
        <v>5.0039999999999996</v>
      </c>
      <c r="AZ4" s="34">
        <v>0.371</v>
      </c>
      <c r="BA4" s="2">
        <v>7.4</v>
      </c>
    </row>
    <row r="5" spans="1:54" ht="13.8" customHeight="1" x14ac:dyDescent="0.3">
      <c r="A5" s="25">
        <v>41817</v>
      </c>
      <c r="B5" s="24">
        <v>0.38194444444444442</v>
      </c>
      <c r="C5" s="46">
        <v>39.031237529937997</v>
      </c>
      <c r="D5" s="46">
        <v>-84.142610900058301</v>
      </c>
      <c r="E5" s="62">
        <v>39.031222222222219</v>
      </c>
      <c r="F5" s="62">
        <v>-84.14244444444445</v>
      </c>
      <c r="G5" s="12" t="s">
        <v>37</v>
      </c>
      <c r="H5" s="3">
        <v>7.37</v>
      </c>
      <c r="I5" s="1">
        <v>6.62</v>
      </c>
      <c r="J5" s="26">
        <f>H5-I5</f>
        <v>0.75</v>
      </c>
      <c r="K5" s="32">
        <v>66.866279999999989</v>
      </c>
      <c r="L5" s="31">
        <v>5.8530559999999987</v>
      </c>
      <c r="M5" s="31">
        <f>K5-L5</f>
        <v>61.013223999999994</v>
      </c>
      <c r="N5" s="30">
        <v>18.115359999999999</v>
      </c>
      <c r="O5" s="30">
        <v>4.0430899999999994</v>
      </c>
      <c r="P5" s="30">
        <f>N5-O5</f>
        <v>14.07227</v>
      </c>
      <c r="Q5" s="31">
        <v>969</v>
      </c>
      <c r="R5" s="31">
        <v>538</v>
      </c>
      <c r="S5" s="31">
        <f>Q5-R5</f>
        <v>431</v>
      </c>
      <c r="T5" s="31">
        <v>3.0983390000000002</v>
      </c>
      <c r="U5" s="30">
        <v>13.127818000000001</v>
      </c>
      <c r="V5" s="36">
        <v>7.8542871000000005</v>
      </c>
      <c r="W5" s="15">
        <v>35.772686</v>
      </c>
      <c r="X5" s="13">
        <v>-1.2830619999999986</v>
      </c>
      <c r="Y5" s="13">
        <v>2.840790000000001</v>
      </c>
      <c r="Z5" s="34">
        <f>IF(X5&lt;=0, W5+Y5, W5+X5+Y5)</f>
        <v>38.613475999999999</v>
      </c>
      <c r="AA5" s="13">
        <v>31.281719999999989</v>
      </c>
      <c r="AB5" s="34">
        <v>5.3095620000000059</v>
      </c>
      <c r="AC5" s="17">
        <f>AA5+AB5</f>
        <v>36.591281999999993</v>
      </c>
      <c r="AD5" s="3">
        <v>7.6000000000000512</v>
      </c>
      <c r="AE5" s="1">
        <v>6.4000000000001833</v>
      </c>
      <c r="AF5" s="40">
        <v>84.210526315791327</v>
      </c>
      <c r="AG5" s="27">
        <v>74.000000000000014</v>
      </c>
      <c r="AH5" s="16">
        <v>9.58</v>
      </c>
      <c r="AI5" s="22">
        <v>100</v>
      </c>
      <c r="AJ5" s="43">
        <v>65.386559773694117</v>
      </c>
      <c r="AK5" s="3" t="s">
        <v>37</v>
      </c>
      <c r="AL5" s="42">
        <v>0.34590011707109414</v>
      </c>
      <c r="AM5" s="31">
        <v>1</v>
      </c>
      <c r="AN5" s="41">
        <v>0.2</v>
      </c>
      <c r="AO5" s="34">
        <v>28.622298850574733</v>
      </c>
      <c r="AP5" s="34">
        <v>9.7711494252873354</v>
      </c>
      <c r="AQ5" s="34">
        <v>244.48275862068965</v>
      </c>
      <c r="AR5" s="34">
        <v>12.597701149425285</v>
      </c>
      <c r="AS5" s="34">
        <v>5.7517241379310358</v>
      </c>
      <c r="AT5" s="34">
        <v>1.5425287356321831</v>
      </c>
      <c r="AU5" s="34">
        <v>20458.96551724138</v>
      </c>
      <c r="AV5" s="34">
        <v>7.8195402298850487</v>
      </c>
      <c r="AW5" s="34">
        <v>183.42298850574701</v>
      </c>
      <c r="AX5" s="28">
        <v>14.194367816091939</v>
      </c>
      <c r="AY5" s="35">
        <v>3.8079999999999998</v>
      </c>
      <c r="AZ5" s="34">
        <v>0.248</v>
      </c>
      <c r="BA5" s="2">
        <v>6.5</v>
      </c>
    </row>
    <row r="6" spans="1:54" ht="13.8" customHeight="1" x14ac:dyDescent="0.3">
      <c r="A6" s="25">
        <v>41817</v>
      </c>
      <c r="B6" s="24">
        <v>0.37986111111111115</v>
      </c>
      <c r="C6" s="46">
        <v>39.031361839938498</v>
      </c>
      <c r="D6" s="46">
        <v>-84.137996490057901</v>
      </c>
      <c r="E6" s="44">
        <v>39.031333333333329</v>
      </c>
      <c r="F6" s="44">
        <v>-84.138000000000005</v>
      </c>
      <c r="G6" s="12" t="s">
        <v>44</v>
      </c>
      <c r="H6" s="3">
        <v>7.2</v>
      </c>
      <c r="I6" s="1">
        <v>6.62</v>
      </c>
      <c r="J6" s="26">
        <f>H6-I6</f>
        <v>0.58000000000000007</v>
      </c>
      <c r="K6" s="32">
        <v>56.129315999999996</v>
      </c>
      <c r="L6" s="31">
        <v>13.692744000000005</v>
      </c>
      <c r="M6" s="31">
        <f>K6-L6</f>
        <v>42.436571999999991</v>
      </c>
      <c r="N6" s="30">
        <v>18.82788</v>
      </c>
      <c r="O6" s="30">
        <v>9.4760549999999988</v>
      </c>
      <c r="P6" s="30">
        <f>N6-O6</f>
        <v>9.3518250000000016</v>
      </c>
      <c r="Q6" s="31">
        <v>1040</v>
      </c>
      <c r="R6" s="31">
        <v>554</v>
      </c>
      <c r="S6" s="31">
        <f>Q6-R6</f>
        <v>486</v>
      </c>
      <c r="T6" s="31">
        <v>42.704630000000002</v>
      </c>
      <c r="U6" s="30">
        <v>13.765488000000001</v>
      </c>
      <c r="V6" s="36">
        <v>6.7192345000000007</v>
      </c>
      <c r="W6" s="15">
        <v>40.088893999999996</v>
      </c>
      <c r="X6" s="13">
        <v>-1.262997999999999</v>
      </c>
      <c r="Y6" s="13">
        <v>3.6047100000000003</v>
      </c>
      <c r="Z6" s="34">
        <f>IF(X6&lt;=0, W6+Y6, W6+X6+Y6)</f>
        <v>43.693603999999993</v>
      </c>
      <c r="AA6" s="13">
        <v>33.342960000000005</v>
      </c>
      <c r="AB6" s="34">
        <v>8.8927019999999928</v>
      </c>
      <c r="AC6" s="17">
        <f>AA6+AB6</f>
        <v>42.235661999999998</v>
      </c>
      <c r="AD6" s="3">
        <v>7.2000000000000952</v>
      </c>
      <c r="AE6" s="1">
        <v>6.8000000000001393</v>
      </c>
      <c r="AF6" s="40">
        <v>94.444444444445125</v>
      </c>
      <c r="AG6" s="27">
        <v>74.000000000000014</v>
      </c>
      <c r="AH6" s="16">
        <v>9.2899999999999991</v>
      </c>
      <c r="AI6" s="22">
        <v>102</v>
      </c>
      <c r="AJ6" s="43">
        <v>75.540639146290715</v>
      </c>
      <c r="AK6" s="3" t="s">
        <v>44</v>
      </c>
      <c r="AL6" s="42">
        <v>0.34209322625698318</v>
      </c>
      <c r="AM6" s="31">
        <v>1</v>
      </c>
      <c r="AN6" s="41">
        <v>0.2</v>
      </c>
      <c r="AO6" s="34">
        <v>28.076703910614569</v>
      </c>
      <c r="AP6" s="34">
        <v>9.6907262569832717</v>
      </c>
      <c r="AQ6" s="34">
        <v>245</v>
      </c>
      <c r="AR6" s="34">
        <v>12.88882681564243</v>
      </c>
      <c r="AS6" s="34">
        <v>6.3206703910614506</v>
      </c>
      <c r="AT6" s="34">
        <v>1.6888268156424562</v>
      </c>
      <c r="AU6" s="34">
        <v>27032.910614525139</v>
      </c>
      <c r="AV6" s="34">
        <v>10.310614525139663</v>
      </c>
      <c r="AW6" s="34">
        <v>166.12793296089373</v>
      </c>
      <c r="AX6" s="28">
        <v>12.978938547486056</v>
      </c>
      <c r="AY6" s="35">
        <v>4.3949999999999996</v>
      </c>
      <c r="AZ6" s="34">
        <v>0.47599999999999998</v>
      </c>
      <c r="BA6" s="2">
        <v>10.8</v>
      </c>
    </row>
    <row r="7" spans="1:54" ht="13.8" customHeight="1" x14ac:dyDescent="0.3">
      <c r="A7" s="25">
        <v>41817</v>
      </c>
      <c r="B7" s="24">
        <v>0.37708333333333338</v>
      </c>
      <c r="C7" s="46">
        <v>39.031486049938998</v>
      </c>
      <c r="D7" s="46">
        <v>-84.133382000057495</v>
      </c>
      <c r="E7" s="44">
        <v>39.031388888888891</v>
      </c>
      <c r="F7" s="44">
        <v>-84.13333333333334</v>
      </c>
      <c r="G7" s="12" t="s">
        <v>43</v>
      </c>
      <c r="H7" s="3">
        <v>7.15</v>
      </c>
      <c r="I7" s="1">
        <v>6.63</v>
      </c>
      <c r="J7" s="26">
        <f>H7-I7</f>
        <v>0.52000000000000046</v>
      </c>
      <c r="K7" s="32">
        <v>64.906358000000012</v>
      </c>
      <c r="L7" s="31">
        <v>11.562394000000001</v>
      </c>
      <c r="M7" s="31">
        <f>K7-L7</f>
        <v>53.343964000000014</v>
      </c>
      <c r="N7" s="30">
        <v>16.512189999999997</v>
      </c>
      <c r="O7" s="30">
        <v>5.5750080000000004</v>
      </c>
      <c r="P7" s="30">
        <f>N7-O7</f>
        <v>10.937181999999996</v>
      </c>
      <c r="Q7" s="31">
        <v>1040</v>
      </c>
      <c r="R7" s="31">
        <v>720</v>
      </c>
      <c r="S7" s="31">
        <f>Q7-R7</f>
        <v>320</v>
      </c>
      <c r="T7" s="31">
        <v>7.9279870000000008</v>
      </c>
      <c r="U7" s="30">
        <v>11.916245000000002</v>
      </c>
      <c r="V7" s="36">
        <v>11.151041000000001</v>
      </c>
      <c r="W7" s="15">
        <v>44.142846000000006</v>
      </c>
      <c r="X7" s="13">
        <v>-0.61779799999999707</v>
      </c>
      <c r="Y7" s="13">
        <v>3.9203260000000006</v>
      </c>
      <c r="Z7" s="34">
        <f>IF(X7&lt;=0, W7+Y7, W7+X7+Y7)</f>
        <v>48.063172000000009</v>
      </c>
      <c r="AA7" s="13">
        <v>36.984839999999991</v>
      </c>
      <c r="AB7" s="34">
        <v>9.4299060000000026</v>
      </c>
      <c r="AC7" s="17">
        <f>AA7+AB7</f>
        <v>46.414745999999994</v>
      </c>
      <c r="AD7" s="3">
        <v>9.1999999999998749</v>
      </c>
      <c r="AE7" s="1">
        <v>8.0000000000000071</v>
      </c>
      <c r="AF7" s="40">
        <v>86.956521739131702</v>
      </c>
      <c r="AG7" s="27">
        <v>76</v>
      </c>
      <c r="AH7" s="16">
        <v>9.5399999999999991</v>
      </c>
      <c r="AI7" s="22">
        <v>100</v>
      </c>
      <c r="AJ7" s="43">
        <v>68.82478300951415</v>
      </c>
      <c r="AK7" s="3" t="s">
        <v>43</v>
      </c>
      <c r="AL7" s="42">
        <v>0.33543981481481477</v>
      </c>
      <c r="AM7" s="31">
        <v>1</v>
      </c>
      <c r="AN7" s="41">
        <v>0.2</v>
      </c>
      <c r="AO7" s="34">
        <v>27.884545454545449</v>
      </c>
      <c r="AP7" s="34">
        <v>9.7156198347107487</v>
      </c>
      <c r="AQ7" s="34">
        <v>244</v>
      </c>
      <c r="AR7" s="34">
        <v>13.805785123966938</v>
      </c>
      <c r="AS7" s="34">
        <v>8.7371900826446325</v>
      </c>
      <c r="AT7" s="34">
        <v>2.3479338842975221</v>
      </c>
      <c r="AU7" s="34">
        <v>26455.900826446283</v>
      </c>
      <c r="AV7" s="34">
        <v>10.104132231404957</v>
      </c>
      <c r="AW7" s="34">
        <v>175.698347107438</v>
      </c>
      <c r="AX7" s="28">
        <v>13.773884297520652</v>
      </c>
      <c r="AY7" s="35">
        <v>3.9769999999999999</v>
      </c>
      <c r="AZ7" s="34">
        <v>0.66</v>
      </c>
      <c r="BA7" s="2">
        <v>16.600000000000001</v>
      </c>
    </row>
    <row r="8" spans="1:54" ht="13.8" customHeight="1" x14ac:dyDescent="0.3">
      <c r="A8" s="25">
        <v>41817</v>
      </c>
      <c r="B8" s="24">
        <v>0.36805555555555558</v>
      </c>
      <c r="C8" s="46">
        <v>39.027762729938601</v>
      </c>
      <c r="D8" s="46">
        <v>-84.137837150057905</v>
      </c>
      <c r="E8" s="44">
        <v>39.027805555555553</v>
      </c>
      <c r="F8" s="44">
        <v>-84.137805555555559</v>
      </c>
      <c r="G8" s="12" t="s">
        <v>34</v>
      </c>
      <c r="H8" s="3">
        <v>7.07</v>
      </c>
      <c r="I8" s="1">
        <v>6.72</v>
      </c>
      <c r="J8" s="26">
        <f>H8-I8</f>
        <v>0.35000000000000053</v>
      </c>
      <c r="K8" s="32">
        <v>58.174452000000009</v>
      </c>
      <c r="L8" s="31">
        <v>11.306751999999999</v>
      </c>
      <c r="M8" s="31">
        <f>K8-L8</f>
        <v>46.867700000000013</v>
      </c>
      <c r="N8" s="30">
        <v>13.30585</v>
      </c>
      <c r="O8" s="30">
        <v>4.5596669999999992</v>
      </c>
      <c r="P8" s="30">
        <f>N8-O8</f>
        <v>8.7461830000000003</v>
      </c>
      <c r="Q8" s="31">
        <v>935</v>
      </c>
      <c r="R8" s="31">
        <v>555</v>
      </c>
      <c r="S8" s="31">
        <f>Q8-R8</f>
        <v>380</v>
      </c>
      <c r="T8" s="31">
        <v>2.4310850000000004</v>
      </c>
      <c r="U8" s="30">
        <v>11.087274000000001</v>
      </c>
      <c r="V8" s="36">
        <v>7.1719802000000001</v>
      </c>
      <c r="W8" s="15">
        <v>37.640963333333339</v>
      </c>
      <c r="X8" s="13">
        <v>-2.4106833333333348</v>
      </c>
      <c r="Y8" s="13">
        <v>3.016790000000003</v>
      </c>
      <c r="Z8" s="34">
        <f>IF(X8&lt;=0, W8+Y8, W8+X8+Y8)</f>
        <v>40.657753333333339</v>
      </c>
      <c r="AA8" s="13">
        <v>34.496400000000001</v>
      </c>
      <c r="AB8" s="34">
        <v>2.7652299999999936</v>
      </c>
      <c r="AC8" s="17">
        <f>AA8+AB8</f>
        <v>37.261629999999997</v>
      </c>
      <c r="AD8" s="3">
        <v>6.8000000000001393</v>
      </c>
      <c r="AE8" s="1">
        <v>6.4000000000001833</v>
      </c>
      <c r="AF8" s="40">
        <v>94.117647058824289</v>
      </c>
      <c r="AG8" s="27">
        <v>76</v>
      </c>
      <c r="AH8" s="16">
        <v>9.56</v>
      </c>
      <c r="AI8" s="22">
        <v>100</v>
      </c>
      <c r="AJ8" s="43">
        <v>67.998243561451289</v>
      </c>
      <c r="AK8" s="3" t="s">
        <v>34</v>
      </c>
      <c r="AL8" s="42">
        <v>0.34951094632768359</v>
      </c>
      <c r="AM8" s="31">
        <v>1</v>
      </c>
      <c r="AN8" s="41">
        <v>0.2</v>
      </c>
      <c r="AO8" s="34">
        <v>28.585932203389802</v>
      </c>
      <c r="AP8" s="34">
        <v>9.7672881355932102</v>
      </c>
      <c r="AQ8" s="34">
        <v>246</v>
      </c>
      <c r="AR8" s="34">
        <v>11.489830508474576</v>
      </c>
      <c r="AS8" s="34">
        <v>6.0661016949152549</v>
      </c>
      <c r="AT8" s="34">
        <v>1.6271186440677967</v>
      </c>
      <c r="AU8" s="34">
        <v>16683.610169491527</v>
      </c>
      <c r="AV8" s="34">
        <v>6.3694915254237294</v>
      </c>
      <c r="AW8" s="34">
        <v>183.72372881355929</v>
      </c>
      <c r="AX8" s="28">
        <v>14.225932203389821</v>
      </c>
      <c r="AY8" s="35">
        <v>4.1340000000000003</v>
      </c>
      <c r="AZ8" s="34">
        <v>0.45900000000000002</v>
      </c>
      <c r="BA8" s="2">
        <v>11.1</v>
      </c>
    </row>
    <row r="9" spans="1:54" ht="13.8" customHeight="1" x14ac:dyDescent="0.3">
      <c r="A9" s="25">
        <v>41817</v>
      </c>
      <c r="B9" s="24">
        <v>0.37013888888888885</v>
      </c>
      <c r="C9" s="46">
        <v>39.027886949939102</v>
      </c>
      <c r="D9" s="46">
        <v>-84.133222910057498</v>
      </c>
      <c r="E9" s="44">
        <v>39.02802777777778</v>
      </c>
      <c r="F9" s="44">
        <v>-84.133111111111106</v>
      </c>
      <c r="G9" s="12" t="s">
        <v>42</v>
      </c>
      <c r="H9" s="3">
        <v>7.32</v>
      </c>
      <c r="I9" s="1">
        <v>6.41</v>
      </c>
      <c r="J9" s="26">
        <f>H9-I9</f>
        <v>0.91000000000000014</v>
      </c>
      <c r="K9" s="32">
        <v>58.004024000000008</v>
      </c>
      <c r="L9" s="31">
        <v>1.4219280000000012</v>
      </c>
      <c r="M9" s="31">
        <f>K9-L9</f>
        <v>56.582096000000007</v>
      </c>
      <c r="N9" s="30">
        <v>16.512189999999997</v>
      </c>
      <c r="O9" s="30">
        <v>4.0430899999999994</v>
      </c>
      <c r="P9" s="30">
        <f>N9-O9</f>
        <v>12.469099999999997</v>
      </c>
      <c r="Q9" s="31">
        <v>994</v>
      </c>
      <c r="R9" s="31">
        <v>520</v>
      </c>
      <c r="S9" s="31">
        <f>Q9-R9</f>
        <v>474</v>
      </c>
      <c r="T9" s="31">
        <v>6.9588799999999997</v>
      </c>
      <c r="U9" s="30">
        <v>11.852478000000001</v>
      </c>
      <c r="V9" s="36">
        <v>9.0722368000000007</v>
      </c>
      <c r="W9" s="15">
        <v>38.355482499999994</v>
      </c>
      <c r="X9" s="13">
        <v>-1.7358474999999991</v>
      </c>
      <c r="Y9" s="13">
        <v>3.3892825000000029</v>
      </c>
      <c r="Z9" s="34">
        <f>IF(X9&lt;=0, W9+Y9, W9+X9+Y9)</f>
        <v>41.744764999999994</v>
      </c>
      <c r="AA9" s="13">
        <v>34.135949999999994</v>
      </c>
      <c r="AB9" s="34">
        <v>4.6411274999999916</v>
      </c>
      <c r="AC9" s="17">
        <f>AA9+AB9</f>
        <v>38.777077499999983</v>
      </c>
      <c r="AD9" s="3">
        <v>8.3999999999999631</v>
      </c>
      <c r="AE9" s="1">
        <v>7.6000000000000512</v>
      </c>
      <c r="AF9" s="40">
        <v>90.476190476191491</v>
      </c>
      <c r="AG9" s="27">
        <v>76</v>
      </c>
      <c r="AH9" s="16">
        <v>9.61</v>
      </c>
      <c r="AI9" s="22">
        <v>96</v>
      </c>
      <c r="AJ9" s="43">
        <v>65.854151864744438</v>
      </c>
      <c r="AK9" s="3" t="s">
        <v>42</v>
      </c>
      <c r="AL9" s="42">
        <v>0.35253756830601096</v>
      </c>
      <c r="AM9" s="31">
        <v>1</v>
      </c>
      <c r="AN9" s="41">
        <v>0.2</v>
      </c>
      <c r="AO9" s="34">
        <v>27.969672131147572</v>
      </c>
      <c r="AP9" s="34">
        <v>9.821475409836065</v>
      </c>
      <c r="AQ9" s="34">
        <v>244</v>
      </c>
      <c r="AR9" s="34">
        <v>12.688524590163928</v>
      </c>
      <c r="AS9" s="34">
        <v>6.1065573770491826</v>
      </c>
      <c r="AT9" s="34">
        <v>1.6393442622950818</v>
      </c>
      <c r="AU9" s="34">
        <v>21876.852459016394</v>
      </c>
      <c r="AV9" s="34">
        <v>8.3590163934426194</v>
      </c>
      <c r="AW9" s="34">
        <v>191.90983606557381</v>
      </c>
      <c r="AX9" s="28">
        <v>15.022459016393437</v>
      </c>
      <c r="AY9" s="35">
        <v>4.165</v>
      </c>
      <c r="AZ9" s="34">
        <v>0.53700000000000003</v>
      </c>
      <c r="BA9" s="2">
        <v>12.9</v>
      </c>
    </row>
    <row r="10" spans="1:54" ht="13.8" customHeight="1" x14ac:dyDescent="0.3">
      <c r="A10" s="25">
        <v>41817</v>
      </c>
      <c r="B10" s="24">
        <v>0.37222222222222223</v>
      </c>
      <c r="C10" s="46">
        <v>39.028010919939597</v>
      </c>
      <c r="D10" s="46">
        <v>-84.128608680056999</v>
      </c>
      <c r="E10" s="44">
        <v>39.028083333333335</v>
      </c>
      <c r="F10" s="44">
        <v>-84.128638888888887</v>
      </c>
      <c r="G10" s="12" t="s">
        <v>41</v>
      </c>
      <c r="H10" s="3">
        <v>7.33</v>
      </c>
      <c r="I10" s="1">
        <v>6.55</v>
      </c>
      <c r="J10" s="26">
        <f>H10-I10</f>
        <v>0.78000000000000025</v>
      </c>
      <c r="K10" s="32">
        <v>63.202077999999993</v>
      </c>
      <c r="L10" s="31">
        <v>11.818035999999999</v>
      </c>
      <c r="M10" s="31">
        <f>K10-L10</f>
        <v>51.384041999999994</v>
      </c>
      <c r="N10" s="30">
        <v>17.046579999999999</v>
      </c>
      <c r="O10" s="30">
        <v>5.0049919999999997</v>
      </c>
      <c r="P10" s="30">
        <f>N10-O10</f>
        <v>12.041587999999999</v>
      </c>
      <c r="Q10" s="31">
        <v>1080</v>
      </c>
      <c r="R10" s="31">
        <v>582</v>
      </c>
      <c r="S10" s="31">
        <f>Q10-R10</f>
        <v>498</v>
      </c>
      <c r="T10" s="31">
        <v>3.5431750000000006</v>
      </c>
      <c r="U10" s="30">
        <v>12.553915</v>
      </c>
      <c r="V10" s="36">
        <v>6.9296655999999999</v>
      </c>
      <c r="W10" s="15">
        <v>40.816967500000004</v>
      </c>
      <c r="X10" s="13">
        <v>-1.8178174999999965</v>
      </c>
      <c r="Y10" s="13">
        <v>3.7080574999999962</v>
      </c>
      <c r="Z10" s="34">
        <f>IF(X10&lt;=0, W10+Y10, W10+X10+Y10)</f>
        <v>44.525024999999999</v>
      </c>
      <c r="AA10" s="13">
        <v>35.804700000000011</v>
      </c>
      <c r="AB10" s="34">
        <v>5.8319474999999823</v>
      </c>
      <c r="AC10" s="17">
        <f>AA10+AB10</f>
        <v>41.636647499999995</v>
      </c>
      <c r="AD10" s="3">
        <v>9.6000000000007191</v>
      </c>
      <c r="AE10" s="1">
        <v>8.0000000000000071</v>
      </c>
      <c r="AF10" s="40">
        <v>83.333333333327161</v>
      </c>
      <c r="AG10" s="27">
        <v>76</v>
      </c>
      <c r="AH10" s="16">
        <v>9.57</v>
      </c>
      <c r="AI10" s="22">
        <v>98</v>
      </c>
      <c r="AJ10" s="43">
        <v>67.578226677185214</v>
      </c>
      <c r="AK10" s="3" t="s">
        <v>41</v>
      </c>
      <c r="AL10" s="42">
        <v>0.35558156149977144</v>
      </c>
      <c r="AM10" s="31">
        <v>1</v>
      </c>
      <c r="AN10" s="41">
        <v>0.2</v>
      </c>
      <c r="AO10" s="34">
        <v>28.022592592592598</v>
      </c>
      <c r="AP10" s="34">
        <v>9.754320987654312</v>
      </c>
      <c r="AQ10" s="34">
        <v>246</v>
      </c>
      <c r="AR10" s="34">
        <v>14.283950617283956</v>
      </c>
      <c r="AS10" s="34">
        <v>6.917283950617283</v>
      </c>
      <c r="AT10" s="34">
        <v>1.8543209876543205</v>
      </c>
      <c r="AU10" s="34">
        <v>27267.333333333332</v>
      </c>
      <c r="AV10" s="34">
        <v>10.412345679012338</v>
      </c>
      <c r="AW10" s="34">
        <v>182.54444444444448</v>
      </c>
      <c r="AX10" s="28">
        <v>14.276049382716053</v>
      </c>
      <c r="AY10" s="35">
        <v>4.4560000000000004</v>
      </c>
      <c r="AZ10" s="34">
        <v>0.247</v>
      </c>
      <c r="BA10" s="2">
        <v>5.5</v>
      </c>
    </row>
    <row r="11" spans="1:54" ht="13.8" customHeight="1" x14ac:dyDescent="0.3">
      <c r="A11" s="25">
        <v>41817</v>
      </c>
      <c r="B11" s="24">
        <v>0.3743055555555555</v>
      </c>
      <c r="C11" s="46">
        <v>39.028134629940197</v>
      </c>
      <c r="D11" s="46">
        <v>-84.123994350056506</v>
      </c>
      <c r="E11" s="44">
        <v>39.028194444444445</v>
      </c>
      <c r="F11" s="44">
        <v>-84.123999999999995</v>
      </c>
      <c r="G11" s="12" t="s">
        <v>31</v>
      </c>
      <c r="H11" s="3">
        <v>7.29</v>
      </c>
      <c r="I11" s="1">
        <v>6.59</v>
      </c>
      <c r="J11" s="26">
        <f>H11-I11</f>
        <v>0.70000000000000018</v>
      </c>
      <c r="K11" s="32">
        <v>66.014139999999998</v>
      </c>
      <c r="L11" s="31">
        <v>0.48457399999999851</v>
      </c>
      <c r="M11" s="31">
        <f>K11-L11</f>
        <v>65.529566000000003</v>
      </c>
      <c r="N11" s="30">
        <v>18.649750000000001</v>
      </c>
      <c r="O11" s="30">
        <v>10.901094999999998</v>
      </c>
      <c r="P11" s="30">
        <f>N11-O11</f>
        <v>7.748655000000003</v>
      </c>
      <c r="Q11" s="31">
        <v>1100</v>
      </c>
      <c r="R11" s="31">
        <v>541</v>
      </c>
      <c r="S11" s="31">
        <f>Q11-R11</f>
        <v>559</v>
      </c>
      <c r="T11" s="31">
        <v>27.135369999999998</v>
      </c>
      <c r="U11" s="30">
        <v>10.449604000000001</v>
      </c>
      <c r="V11" s="60" t="s">
        <v>1</v>
      </c>
      <c r="W11" s="15">
        <v>47.675042499999996</v>
      </c>
      <c r="X11" s="13">
        <v>-1.3445775000000015</v>
      </c>
      <c r="Y11" s="13">
        <v>3.9327425000000042</v>
      </c>
      <c r="Z11" s="34">
        <f>IF(X11&lt;=0, W11+Y11, W11+X11+Y11)</f>
        <v>51.607785</v>
      </c>
      <c r="AA11" s="13">
        <v>41.4651</v>
      </c>
      <c r="AB11" s="34">
        <v>7.5073725000000051</v>
      </c>
      <c r="AC11" s="17">
        <f>AA11+AB11</f>
        <v>48.972472500000002</v>
      </c>
      <c r="AD11" s="3">
        <v>9.5999999999998309</v>
      </c>
      <c r="AE11" s="1">
        <v>8.0000000000000071</v>
      </c>
      <c r="AF11" s="40">
        <v>83.333333333334878</v>
      </c>
      <c r="AG11" s="27">
        <v>78.000000000000014</v>
      </c>
      <c r="AH11" s="16">
        <v>9.59</v>
      </c>
      <c r="AI11" s="22">
        <v>100</v>
      </c>
      <c r="AJ11" s="43">
        <v>68.480817544692997</v>
      </c>
      <c r="AK11" s="3" t="s">
        <v>31</v>
      </c>
      <c r="AL11" s="42">
        <v>0.3591030092592592</v>
      </c>
      <c r="AM11" s="31">
        <v>1</v>
      </c>
      <c r="AN11" s="41">
        <v>0.2</v>
      </c>
      <c r="AO11" s="34">
        <v>28.015322580645151</v>
      </c>
      <c r="AP11" s="34">
        <v>9.7835483870967668</v>
      </c>
      <c r="AQ11" s="34">
        <v>247</v>
      </c>
      <c r="AR11" s="34">
        <v>14.366129032258065</v>
      </c>
      <c r="AS11" s="34">
        <v>7.1387096774193539</v>
      </c>
      <c r="AT11" s="34">
        <v>1.9096774193548383</v>
      </c>
      <c r="AU11" s="34">
        <v>26165.5</v>
      </c>
      <c r="AV11" s="34">
        <v>10.000000000000007</v>
      </c>
      <c r="AW11" s="34">
        <v>189.32580645161298</v>
      </c>
      <c r="AX11" s="28">
        <v>14.808548387096774</v>
      </c>
      <c r="AY11" s="35">
        <v>4.782</v>
      </c>
      <c r="AZ11" s="34">
        <v>0.623</v>
      </c>
      <c r="BA11" s="2">
        <v>13</v>
      </c>
    </row>
    <row r="12" spans="1:54" ht="13.8" customHeight="1" x14ac:dyDescent="0.3">
      <c r="A12" s="25">
        <v>41817</v>
      </c>
      <c r="B12" s="24">
        <v>0.40208333333333335</v>
      </c>
      <c r="C12" s="46">
        <v>39.022915639943903</v>
      </c>
      <c r="D12" s="46">
        <v>-84.090548550053498</v>
      </c>
      <c r="E12" s="44">
        <v>39.022944444444441</v>
      </c>
      <c r="F12" s="44">
        <v>-84.090583333333328</v>
      </c>
      <c r="G12" s="12" t="s">
        <v>40</v>
      </c>
      <c r="H12" s="3">
        <v>7.5</v>
      </c>
      <c r="I12" s="1">
        <v>6.77</v>
      </c>
      <c r="J12" s="26">
        <f>H12-I12</f>
        <v>0.73000000000000043</v>
      </c>
      <c r="K12" s="32">
        <v>156.57602</v>
      </c>
      <c r="L12" s="31">
        <v>48.71569800000001</v>
      </c>
      <c r="M12" s="31">
        <f>K12-L12</f>
        <v>107.860322</v>
      </c>
      <c r="N12" s="30">
        <v>45.012990000000002</v>
      </c>
      <c r="O12" s="30">
        <v>31.653239999999997</v>
      </c>
      <c r="P12" s="30">
        <f>N12-O12</f>
        <v>13.359750000000005</v>
      </c>
      <c r="Q12" s="31">
        <v>1540</v>
      </c>
      <c r="R12" s="31">
        <v>544</v>
      </c>
      <c r="S12" s="31">
        <f>Q12-R12</f>
        <v>996</v>
      </c>
      <c r="T12" s="31">
        <v>3.5272880000000004</v>
      </c>
      <c r="U12" s="30">
        <v>12.87275</v>
      </c>
      <c r="V12" s="36">
        <v>8.0519648000000004</v>
      </c>
      <c r="W12" s="15">
        <v>68.499672500000003</v>
      </c>
      <c r="X12" s="13">
        <v>3.1862075000000023</v>
      </c>
      <c r="Y12" s="13">
        <v>9.9263224999999977</v>
      </c>
      <c r="Z12" s="34">
        <f>IF(X12&lt;=0, W12+Y12, W12+X12+Y12)</f>
        <v>81.612202500000009</v>
      </c>
      <c r="AA12" s="13">
        <v>40.931099999999986</v>
      </c>
      <c r="AB12" s="34">
        <v>43.215952500000029</v>
      </c>
      <c r="AC12" s="17">
        <f>AA12+AB12</f>
        <v>84.147052500000015</v>
      </c>
      <c r="AD12" s="3">
        <v>16.39999999999997</v>
      </c>
      <c r="AE12" s="1">
        <v>10.799999999999699</v>
      </c>
      <c r="AF12" s="40">
        <v>65.853658536583652</v>
      </c>
      <c r="AG12" s="27">
        <v>88</v>
      </c>
      <c r="AH12" s="16">
        <v>9.48</v>
      </c>
      <c r="AI12" s="22">
        <v>96</v>
      </c>
      <c r="AJ12" s="43">
        <v>82.435371299980048</v>
      </c>
      <c r="AK12" s="3" t="s">
        <v>40</v>
      </c>
      <c r="AL12" s="42">
        <v>0.43103722629862568</v>
      </c>
      <c r="AM12" s="1">
        <v>2</v>
      </c>
      <c r="AN12" s="41">
        <v>0.2</v>
      </c>
      <c r="AO12" s="34">
        <v>28.153144654088024</v>
      </c>
      <c r="AP12" s="34">
        <v>9.9594339622641748</v>
      </c>
      <c r="AQ12" s="34">
        <v>257.55345911949684</v>
      </c>
      <c r="AR12" s="34">
        <v>27.207547169811338</v>
      </c>
      <c r="AS12" s="34">
        <v>17.618238993710694</v>
      </c>
      <c r="AT12" s="34">
        <v>3.682389937106922</v>
      </c>
      <c r="AU12" s="34">
        <v>64170.264150943396</v>
      </c>
      <c r="AV12" s="34">
        <v>25.193710691823899</v>
      </c>
      <c r="AW12" s="34">
        <v>202.91320754716986</v>
      </c>
      <c r="AX12" s="28">
        <v>15.831446540880496</v>
      </c>
      <c r="AY12" s="35">
        <v>5.0830000000000002</v>
      </c>
      <c r="AZ12" s="34">
        <v>0.40600000000000003</v>
      </c>
      <c r="BA12" s="2">
        <v>9.6</v>
      </c>
    </row>
    <row r="13" spans="1:54" ht="13.8" customHeight="1" x14ac:dyDescent="0.3">
      <c r="A13" s="25">
        <v>41817</v>
      </c>
      <c r="B13" s="24">
        <v>0.40208333333333335</v>
      </c>
      <c r="C13" s="46">
        <v>39.022915639943903</v>
      </c>
      <c r="D13" s="46">
        <v>-84.090548550053498</v>
      </c>
      <c r="E13" s="44">
        <v>39.023027777777777</v>
      </c>
      <c r="F13" s="44">
        <v>-84.090611111111102</v>
      </c>
      <c r="G13" s="12" t="s">
        <v>40</v>
      </c>
      <c r="H13" s="3">
        <v>7.25</v>
      </c>
      <c r="I13" s="1">
        <v>6.82</v>
      </c>
      <c r="J13" s="26">
        <f>H13-I13</f>
        <v>0.42999999999999972</v>
      </c>
      <c r="K13" s="32">
        <v>160.03117</v>
      </c>
      <c r="L13" s="31">
        <v>42.324647999999996</v>
      </c>
      <c r="M13" s="31">
        <f>K13-L13</f>
        <v>117.70652200000001</v>
      </c>
      <c r="N13" s="30">
        <v>53.385100000000001</v>
      </c>
      <c r="O13" s="30">
        <v>32.722020000000001</v>
      </c>
      <c r="P13" s="30">
        <f>N13-O13</f>
        <v>20.663080000000001</v>
      </c>
      <c r="Q13" s="31">
        <v>1490</v>
      </c>
      <c r="R13" s="31">
        <v>603</v>
      </c>
      <c r="S13" s="31">
        <f>Q13-R13</f>
        <v>887</v>
      </c>
      <c r="T13" s="31">
        <v>7.8962130000000004</v>
      </c>
      <c r="U13" s="30">
        <v>13.382886000000001</v>
      </c>
      <c r="V13" s="36">
        <v>7.7139997000000005</v>
      </c>
      <c r="W13" s="15">
        <v>98.679512499999987</v>
      </c>
      <c r="X13" s="13">
        <v>-6.901187499999998</v>
      </c>
      <c r="Y13" s="13">
        <v>4.4804125000000008</v>
      </c>
      <c r="Z13" s="34">
        <f>IF(X13&lt;=0, W13+Y13, W13+X13+Y13)</f>
        <v>103.15992499999999</v>
      </c>
      <c r="AA13" s="13">
        <v>92.515500000000017</v>
      </c>
      <c r="AB13" s="34">
        <v>3.5744624999999988</v>
      </c>
      <c r="AC13" s="17">
        <f>AA13+AB13</f>
        <v>96.089962500000013</v>
      </c>
      <c r="AD13" s="3">
        <v>17.999999999999794</v>
      </c>
      <c r="AE13" s="1">
        <v>11.600000000000499</v>
      </c>
      <c r="AF13" s="40">
        <v>64.444444444447953</v>
      </c>
      <c r="AG13" s="27">
        <v>88</v>
      </c>
      <c r="AH13" s="16">
        <v>9.43</v>
      </c>
      <c r="AI13" s="22">
        <v>112</v>
      </c>
      <c r="AJ13" s="43">
        <v>84.572527817459488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2"/>
      <c r="AY13" s="35">
        <v>5.1669999999999998</v>
      </c>
      <c r="AZ13" s="34">
        <v>0.13700000000000001</v>
      </c>
      <c r="BA13" s="2">
        <v>2.6</v>
      </c>
    </row>
    <row r="14" spans="1:54" ht="13.8" customHeight="1" x14ac:dyDescent="0.3">
      <c r="A14" s="25">
        <v>41817</v>
      </c>
      <c r="B14" s="24">
        <v>0.36458333333333331</v>
      </c>
      <c r="C14" s="46">
        <v>39.024039319937998</v>
      </c>
      <c r="D14" s="46">
        <v>-84.142291880058394</v>
      </c>
      <c r="E14" s="44">
        <v>39.024111111111111</v>
      </c>
      <c r="F14" s="44">
        <v>-84.14222222222223</v>
      </c>
      <c r="G14" s="12" t="s">
        <v>38</v>
      </c>
      <c r="H14" s="3">
        <v>7.19</v>
      </c>
      <c r="I14" s="1">
        <v>6.57</v>
      </c>
      <c r="J14" s="26">
        <f>H14-I14</f>
        <v>0.62000000000000011</v>
      </c>
      <c r="K14" s="32">
        <v>57.918810000000001</v>
      </c>
      <c r="L14" s="31">
        <v>8.0686200000000028</v>
      </c>
      <c r="M14" s="31">
        <f>K14-L14</f>
        <v>49.850189999999998</v>
      </c>
      <c r="N14" s="30">
        <v>19.540399999999998</v>
      </c>
      <c r="O14" s="30">
        <v>5.0584309999999988</v>
      </c>
      <c r="P14" s="30">
        <f>N14-O14</f>
        <v>14.481968999999999</v>
      </c>
      <c r="Q14" s="31">
        <v>1010</v>
      </c>
      <c r="R14" s="31">
        <v>590</v>
      </c>
      <c r="S14" s="31">
        <f>Q14-R14</f>
        <v>420</v>
      </c>
      <c r="T14" s="31">
        <v>-0.2538180000000001</v>
      </c>
      <c r="U14" s="30">
        <v>17.33644</v>
      </c>
      <c r="V14" s="36">
        <v>9.5058524000000002</v>
      </c>
      <c r="W14" s="15">
        <v>36.670312500000001</v>
      </c>
      <c r="X14" s="13">
        <v>-0.93856249999999819</v>
      </c>
      <c r="Y14" s="13">
        <v>3.6640624999999991</v>
      </c>
      <c r="Z14" s="34">
        <f>IF(X14&lt;=0, W14+Y14, W14+X14+Y14)</f>
        <v>40.334375000000001</v>
      </c>
      <c r="AA14" s="13">
        <v>34.977000000000011</v>
      </c>
      <c r="AB14" s="34">
        <v>0.557362499999983</v>
      </c>
      <c r="AC14" s="17">
        <f>AA14+AB14</f>
        <v>35.534362499999993</v>
      </c>
      <c r="AD14" s="3">
        <v>6.8000000000001393</v>
      </c>
      <c r="AE14" s="1">
        <v>6.8000000000001393</v>
      </c>
      <c r="AF14" s="40">
        <v>100</v>
      </c>
      <c r="AG14" s="27">
        <v>74.000000000000014</v>
      </c>
      <c r="AH14" s="16">
        <v>9.57</v>
      </c>
      <c r="AI14" s="22">
        <v>98</v>
      </c>
      <c r="AJ14" s="43">
        <v>65.799852290943505</v>
      </c>
      <c r="AK14" s="3" t="s">
        <v>38</v>
      </c>
      <c r="AL14" s="42">
        <v>0.42414123416179328</v>
      </c>
      <c r="AM14" s="31">
        <v>1</v>
      </c>
      <c r="AN14" s="41">
        <v>0.2</v>
      </c>
      <c r="AO14" s="34">
        <v>29.661578947368454</v>
      </c>
      <c r="AP14" s="34">
        <v>9.806052631578936</v>
      </c>
      <c r="AQ14" s="34">
        <v>246</v>
      </c>
      <c r="AR14" s="34">
        <v>11.709210526315786</v>
      </c>
      <c r="AS14" s="34">
        <v>3.8868421052631574</v>
      </c>
      <c r="AT14" s="34">
        <v>1.0447368421052627</v>
      </c>
      <c r="AU14" s="34">
        <v>12715.263157894737</v>
      </c>
      <c r="AV14" s="34">
        <v>4.865789473684214</v>
      </c>
      <c r="AW14" s="34">
        <v>200.92105263157899</v>
      </c>
      <c r="AX14" s="28">
        <v>15.267894736842104</v>
      </c>
      <c r="AY14" s="35">
        <v>3.681</v>
      </c>
      <c r="AZ14" s="34">
        <v>0.83899999999999997</v>
      </c>
      <c r="BA14" s="2">
        <v>22.8</v>
      </c>
    </row>
    <row r="15" spans="1:54" ht="13.8" customHeight="1" x14ac:dyDescent="0.3">
      <c r="A15" s="25">
        <v>41817</v>
      </c>
      <c r="B15" s="24">
        <v>0.3611111111111111</v>
      </c>
      <c r="C15" s="46">
        <v>39.024163619938598</v>
      </c>
      <c r="D15" s="46">
        <v>-84.137677890057901</v>
      </c>
      <c r="E15" s="44">
        <v>39.024055555555556</v>
      </c>
      <c r="F15" s="44">
        <v>-84.137694444444449</v>
      </c>
      <c r="G15" s="12" t="s">
        <v>28</v>
      </c>
      <c r="H15" s="3">
        <v>7.13</v>
      </c>
      <c r="I15" s="1">
        <v>6.64</v>
      </c>
      <c r="J15" s="26">
        <f>H15-I15</f>
        <v>0.49000000000000021</v>
      </c>
      <c r="K15" s="32">
        <v>55.447604000000005</v>
      </c>
      <c r="L15" s="31">
        <v>5.3417719999999989</v>
      </c>
      <c r="M15" s="31">
        <f>K15-L15</f>
        <v>50.105832000000007</v>
      </c>
      <c r="N15" s="30">
        <v>27.378119999999999</v>
      </c>
      <c r="O15" s="30">
        <v>6.5012840000000001</v>
      </c>
      <c r="P15" s="30">
        <f>N15-O15</f>
        <v>20.876835999999997</v>
      </c>
      <c r="Q15" s="31">
        <v>949</v>
      </c>
      <c r="R15" s="31">
        <v>545</v>
      </c>
      <c r="S15" s="31">
        <f>Q15-R15</f>
        <v>404</v>
      </c>
      <c r="T15" s="31">
        <v>11.359578999999998</v>
      </c>
      <c r="U15" s="30">
        <v>68.987710000000007</v>
      </c>
      <c r="V15" s="36">
        <v>12.681449000000001</v>
      </c>
      <c r="W15" s="15">
        <v>38.448590000000003</v>
      </c>
      <c r="X15" s="13">
        <v>-1.2305739999999994</v>
      </c>
      <c r="Y15" s="13">
        <v>3.1548539999999994</v>
      </c>
      <c r="Z15" s="34">
        <f>IF(X15&lt;=0, W15+Y15, W15+X15+Y15)</f>
        <v>41.603444000000003</v>
      </c>
      <c r="AA15" s="13">
        <v>33.289560000000009</v>
      </c>
      <c r="AB15" s="34">
        <v>6.2921219999999822</v>
      </c>
      <c r="AC15" s="17">
        <f>AA15+AB15</f>
        <v>39.581681999999994</v>
      </c>
      <c r="AD15" s="3">
        <v>7.6000000000000512</v>
      </c>
      <c r="AE15" s="1">
        <v>7.6000000000000512</v>
      </c>
      <c r="AF15" s="40">
        <v>100</v>
      </c>
      <c r="AG15" s="27">
        <v>78.000000000000014</v>
      </c>
      <c r="AH15" s="16">
        <v>9.57</v>
      </c>
      <c r="AI15" s="22">
        <v>96</v>
      </c>
      <c r="AJ15" s="43">
        <v>69.356601063426936</v>
      </c>
      <c r="AK15" s="3" t="s">
        <v>28</v>
      </c>
      <c r="AL15" s="42">
        <v>0.36806633688483009</v>
      </c>
      <c r="AM15" s="31">
        <v>1</v>
      </c>
      <c r="AN15" s="41">
        <v>0.2</v>
      </c>
      <c r="AO15" s="34">
        <v>28.937534246575368</v>
      </c>
      <c r="AP15" s="34">
        <v>9.7938356164383471</v>
      </c>
      <c r="AQ15" s="34">
        <v>245</v>
      </c>
      <c r="AR15" s="34">
        <v>11.494520547945205</v>
      </c>
      <c r="AS15" s="34">
        <v>6.2575342465753439</v>
      </c>
      <c r="AT15" s="34">
        <v>1.6753424657534246</v>
      </c>
      <c r="AU15" s="34">
        <v>16697.191780821919</v>
      </c>
      <c r="AV15" s="34">
        <v>6.3808219178082215</v>
      </c>
      <c r="AW15" s="34">
        <v>187.29726027397263</v>
      </c>
      <c r="AX15" s="28">
        <v>14.413972602739726</v>
      </c>
      <c r="AY15" s="35">
        <v>4.5529999999999999</v>
      </c>
      <c r="AZ15" s="34">
        <v>0.40699999999999997</v>
      </c>
      <c r="BA15" s="2">
        <v>8.9</v>
      </c>
    </row>
    <row r="16" spans="1:54" ht="13.8" customHeight="1" x14ac:dyDescent="0.3">
      <c r="A16" s="25">
        <v>41817</v>
      </c>
      <c r="B16" s="24">
        <v>0.35902777777777778</v>
      </c>
      <c r="C16" s="46">
        <v>39.024287759939099</v>
      </c>
      <c r="D16" s="46">
        <v>-84.133063910057501</v>
      </c>
      <c r="E16" s="44">
        <v>39.02419444444444</v>
      </c>
      <c r="F16" s="44">
        <v>-84.132999999999996</v>
      </c>
      <c r="G16" s="12" t="s">
        <v>36</v>
      </c>
      <c r="H16" s="3">
        <v>7.17</v>
      </c>
      <c r="I16" s="1">
        <v>6.6</v>
      </c>
      <c r="J16" s="26">
        <f>H16-I16</f>
        <v>0.57000000000000028</v>
      </c>
      <c r="K16" s="32">
        <v>65.162000000000006</v>
      </c>
      <c r="L16" s="31">
        <v>2.3592820000000003</v>
      </c>
      <c r="M16" s="31">
        <f>K16-L16</f>
        <v>62.802718000000006</v>
      </c>
      <c r="N16" s="30">
        <v>21.499829999999999</v>
      </c>
      <c r="O16" s="30">
        <v>5.3968779999999992</v>
      </c>
      <c r="P16" s="30">
        <f>N16-O16</f>
        <v>16.102952000000002</v>
      </c>
      <c r="Q16" s="31">
        <v>1040</v>
      </c>
      <c r="R16" s="31">
        <v>563</v>
      </c>
      <c r="S16" s="31">
        <f>Q16-R16</f>
        <v>477</v>
      </c>
      <c r="T16" s="31">
        <v>5.4019540000000008</v>
      </c>
      <c r="U16" s="30">
        <v>11.788711000000001</v>
      </c>
      <c r="V16" s="36">
        <v>11.597410000000002</v>
      </c>
      <c r="W16" s="15">
        <v>44.897190000000023</v>
      </c>
      <c r="X16" s="13">
        <v>-1.2412099999999964</v>
      </c>
      <c r="Y16" s="13">
        <v>4.4278299999999993</v>
      </c>
      <c r="Z16" s="34">
        <f>IF(X16&lt;=0, W16+Y16, W16+X16+Y16)</f>
        <v>49.325020000000023</v>
      </c>
      <c r="AA16" s="13">
        <v>41.865600000000001</v>
      </c>
      <c r="AB16" s="34">
        <v>2.2988699999999866</v>
      </c>
      <c r="AC16" s="17">
        <f>AA16+AB16</f>
        <v>44.164469999999987</v>
      </c>
      <c r="AD16" s="3">
        <v>9.9999999999997868</v>
      </c>
      <c r="AE16" s="1">
        <v>8.799999999999919</v>
      </c>
      <c r="AF16" s="40">
        <v>88.000000000001066</v>
      </c>
      <c r="AG16" s="27">
        <v>76</v>
      </c>
      <c r="AH16" s="16">
        <v>9.4700000000000006</v>
      </c>
      <c r="AI16" s="22">
        <v>96</v>
      </c>
      <c r="AJ16" s="43">
        <v>71.5727615927578</v>
      </c>
      <c r="AK16" s="3" t="s">
        <v>36</v>
      </c>
      <c r="AL16" s="42">
        <v>0.36533564814814812</v>
      </c>
      <c r="AM16" s="31">
        <v>1</v>
      </c>
      <c r="AN16" s="41">
        <v>0.2</v>
      </c>
      <c r="AO16" s="34">
        <v>28.190689655172424</v>
      </c>
      <c r="AP16" s="34">
        <v>9.7965517241379345</v>
      </c>
      <c r="AQ16" s="34">
        <v>244</v>
      </c>
      <c r="AR16" s="34">
        <v>12.648275862068974</v>
      </c>
      <c r="AS16" s="34">
        <v>6.5586206896551724</v>
      </c>
      <c r="AT16" s="34">
        <v>1.755172413793104</v>
      </c>
      <c r="AU16" s="34">
        <v>22084.637931034482</v>
      </c>
      <c r="AV16" s="34">
        <v>8.4379310344827569</v>
      </c>
      <c r="AW16" s="34">
        <v>195.15689655172423</v>
      </c>
      <c r="AX16" s="28">
        <v>15.217068965517248</v>
      </c>
      <c r="AY16" s="35">
        <v>3.89</v>
      </c>
      <c r="AZ16" s="34">
        <v>0.26600000000000001</v>
      </c>
      <c r="BA16" s="2">
        <v>6.8</v>
      </c>
    </row>
    <row r="17" spans="1:53" ht="13.8" customHeight="1" x14ac:dyDescent="0.3">
      <c r="A17" s="25">
        <v>41817</v>
      </c>
      <c r="B17" s="24">
        <v>0.35625000000000001</v>
      </c>
      <c r="C17" s="46">
        <v>39.024411729939601</v>
      </c>
      <c r="D17" s="46">
        <v>-84.128449840057002</v>
      </c>
      <c r="E17" s="44">
        <v>39.024499999999996</v>
      </c>
      <c r="F17" s="44">
        <v>-84.128638888888887</v>
      </c>
      <c r="G17" s="12" t="s">
        <v>35</v>
      </c>
      <c r="H17" s="3">
        <v>7.16</v>
      </c>
      <c r="I17" s="1">
        <v>6.65</v>
      </c>
      <c r="J17" s="26">
        <f>H17-I17</f>
        <v>0.50999999999999979</v>
      </c>
      <c r="K17" s="32">
        <v>67.718420000000009</v>
      </c>
      <c r="L17" s="31">
        <v>5.7678419999999981</v>
      </c>
      <c r="M17" s="31">
        <f>K17-L17</f>
        <v>61.950578000000007</v>
      </c>
      <c r="N17" s="30">
        <v>23.281129999999997</v>
      </c>
      <c r="O17" s="30">
        <v>6.2697149999999997</v>
      </c>
      <c r="P17" s="30">
        <f>N17-O17</f>
        <v>17.011415</v>
      </c>
      <c r="Q17" s="31">
        <v>1100</v>
      </c>
      <c r="R17" s="31">
        <v>617</v>
      </c>
      <c r="S17" s="31">
        <f>Q17-R17</f>
        <v>483</v>
      </c>
      <c r="T17" s="31">
        <v>9.4213649999999998</v>
      </c>
      <c r="U17" s="30">
        <v>11.661177000000002</v>
      </c>
      <c r="V17" s="60">
        <v>11</v>
      </c>
      <c r="W17" s="15">
        <v>51.5243775</v>
      </c>
      <c r="X17" s="13">
        <v>-1.590497500000001</v>
      </c>
      <c r="Y17" s="13">
        <v>4.7193675000000015</v>
      </c>
      <c r="Z17" s="34">
        <f>IF(X17&lt;=0, W17+Y17, W17+X17+Y17)</f>
        <v>56.243745000000004</v>
      </c>
      <c r="AA17" s="13">
        <v>43.400849999999998</v>
      </c>
      <c r="AB17" s="34">
        <v>10.505782500000009</v>
      </c>
      <c r="AC17" s="17">
        <f>AA17+AB17</f>
        <v>53.906632500000008</v>
      </c>
      <c r="AD17" s="3">
        <v>9.1999999999998749</v>
      </c>
      <c r="AE17" s="1">
        <v>8.3999999999999631</v>
      </c>
      <c r="AF17" s="40">
        <v>91.304347826087792</v>
      </c>
      <c r="AG17" s="27">
        <v>76</v>
      </c>
      <c r="AH17" s="16">
        <v>9.5299999999999994</v>
      </c>
      <c r="AI17" s="22">
        <v>102</v>
      </c>
      <c r="AJ17" s="43">
        <v>69.23123494165084</v>
      </c>
      <c r="AK17" s="3" t="s">
        <v>35</v>
      </c>
      <c r="AL17" s="42">
        <v>0.36254789272030652</v>
      </c>
      <c r="AM17" s="31">
        <v>1</v>
      </c>
      <c r="AN17" s="41">
        <v>0.2</v>
      </c>
      <c r="AO17" s="34">
        <v>28.002586206896556</v>
      </c>
      <c r="AP17" s="34">
        <v>9.771034482758612</v>
      </c>
      <c r="AQ17" s="34">
        <v>246.58620689655172</v>
      </c>
      <c r="AR17" s="34">
        <v>14.803448275862074</v>
      </c>
      <c r="AS17" s="34">
        <v>8.2551724137931028</v>
      </c>
      <c r="AT17" s="34">
        <v>2.2189655172413789</v>
      </c>
      <c r="AU17" s="34">
        <v>30429.482758620688</v>
      </c>
      <c r="AV17" s="34">
        <v>11.620689655172409</v>
      </c>
      <c r="AW17" s="34">
        <v>186.04137931034489</v>
      </c>
      <c r="AX17" s="28">
        <v>14.553620689655178</v>
      </c>
      <c r="AY17" s="35">
        <v>5.1840000000000002</v>
      </c>
      <c r="AZ17" s="34">
        <v>0.79500000000000004</v>
      </c>
      <c r="BA17" s="2">
        <v>15.3</v>
      </c>
    </row>
    <row r="18" spans="1:53" ht="13.8" customHeight="1" x14ac:dyDescent="0.3">
      <c r="A18" s="25">
        <v>41817</v>
      </c>
      <c r="B18" s="24">
        <v>0.38750000000000001</v>
      </c>
      <c r="C18" s="46">
        <v>39.024188689942797</v>
      </c>
      <c r="D18" s="46">
        <v>-84.1005977800544</v>
      </c>
      <c r="E18" s="44">
        <v>39.02419444444444</v>
      </c>
      <c r="F18" s="44">
        <v>-84.100611111111107</v>
      </c>
      <c r="G18" s="12" t="s">
        <v>25</v>
      </c>
      <c r="H18" s="3">
        <v>7.37</v>
      </c>
      <c r="I18" s="1">
        <v>6.81</v>
      </c>
      <c r="J18" s="26">
        <f>H18-I18</f>
        <v>0.5600000000000005</v>
      </c>
      <c r="K18" s="32">
        <v>130.31688</v>
      </c>
      <c r="L18" s="31">
        <v>34.314532</v>
      </c>
      <c r="M18" s="31">
        <f>K18-L18</f>
        <v>96.002347999999998</v>
      </c>
      <c r="N18" s="30">
        <v>39.84722</v>
      </c>
      <c r="O18" s="30">
        <v>23.815519999999996</v>
      </c>
      <c r="P18" s="30">
        <f>N18-O18</f>
        <v>16.031700000000004</v>
      </c>
      <c r="Q18" s="31">
        <v>1440</v>
      </c>
      <c r="R18" s="31">
        <v>569</v>
      </c>
      <c r="S18" s="31">
        <f>Q18-R18</f>
        <v>871</v>
      </c>
      <c r="T18" s="31">
        <v>12.852957</v>
      </c>
      <c r="U18" s="30">
        <v>13.574187000000002</v>
      </c>
      <c r="V18" s="60">
        <v>13</v>
      </c>
      <c r="W18" s="15">
        <v>64.666397499999988</v>
      </c>
      <c r="X18" s="13">
        <v>6.8718575000000035</v>
      </c>
      <c r="Y18" s="13">
        <v>10.358297500000006</v>
      </c>
      <c r="Z18" s="34">
        <f>IF(X18&lt;=0, W18+Y18, W18+X18+Y18)</f>
        <v>81.896552499999999</v>
      </c>
      <c r="AA18" s="13">
        <v>30.51809999999999</v>
      </c>
      <c r="AB18" s="34">
        <v>55.114807500000019</v>
      </c>
      <c r="AC18" s="17">
        <f>AA18+AB18</f>
        <v>85.632907500000016</v>
      </c>
      <c r="AD18" s="3">
        <v>15.600000000000058</v>
      </c>
      <c r="AE18" s="1">
        <v>12.399999999999523</v>
      </c>
      <c r="AF18" s="40">
        <v>79.487179487176135</v>
      </c>
      <c r="AG18" s="27">
        <v>92</v>
      </c>
      <c r="AH18" s="16">
        <v>9.6999999999999993</v>
      </c>
      <c r="AI18" s="22">
        <v>118</v>
      </c>
      <c r="AJ18" s="43">
        <v>74.728840101379419</v>
      </c>
      <c r="AK18" s="3" t="s">
        <v>25</v>
      </c>
      <c r="AL18" s="42">
        <v>0.44340482299568645</v>
      </c>
      <c r="AM18" s="1">
        <v>2</v>
      </c>
      <c r="AN18" s="41">
        <v>0.2</v>
      </c>
      <c r="AO18" s="34">
        <v>28.921325301204831</v>
      </c>
      <c r="AP18" s="34">
        <v>10.219839357429745</v>
      </c>
      <c r="AQ18" s="34">
        <v>260.7429718875502</v>
      </c>
      <c r="AR18" s="34">
        <v>20.937751004016057</v>
      </c>
      <c r="AS18" s="34">
        <v>17.658634538152619</v>
      </c>
      <c r="AT18" s="34">
        <v>3.7056224899598473</v>
      </c>
      <c r="AU18" s="34">
        <v>45942.164658634538</v>
      </c>
      <c r="AV18" s="34">
        <v>18.038955823293225</v>
      </c>
      <c r="AW18" s="34">
        <v>248.77349397590373</v>
      </c>
      <c r="AX18" s="28">
        <v>19.148875502008014</v>
      </c>
      <c r="AY18" s="35">
        <v>5.65</v>
      </c>
      <c r="AZ18" s="34">
        <v>0.25700000000000001</v>
      </c>
      <c r="BA18" s="2">
        <v>4.5</v>
      </c>
    </row>
    <row r="19" spans="1:53" ht="13.8" customHeight="1" x14ac:dyDescent="0.3">
      <c r="A19" s="25">
        <v>41817</v>
      </c>
      <c r="B19" s="24">
        <v>0.31180555555555556</v>
      </c>
      <c r="C19" s="46">
        <v>39.019849119937</v>
      </c>
      <c r="D19" s="46">
        <v>-84.151281220059303</v>
      </c>
      <c r="E19" s="44">
        <v>39.021833333333333</v>
      </c>
      <c r="F19" s="44">
        <v>-84.152972222222232</v>
      </c>
      <c r="G19" s="12" t="s">
        <v>33</v>
      </c>
      <c r="H19" s="3">
        <v>7.23</v>
      </c>
      <c r="I19" s="1">
        <v>6.67</v>
      </c>
      <c r="J19" s="26">
        <f>H19-I19</f>
        <v>0.5600000000000005</v>
      </c>
      <c r="K19" s="32">
        <v>51.101689999999998</v>
      </c>
      <c r="L19" s="31">
        <v>-2.0718460000000007</v>
      </c>
      <c r="M19" s="31">
        <f>K19-L19</f>
        <v>53.173535999999999</v>
      </c>
      <c r="N19" s="30">
        <v>13.733362</v>
      </c>
      <c r="O19" s="30">
        <v>4.3815369999999998</v>
      </c>
      <c r="P19" s="30">
        <f>N19-O19</f>
        <v>9.3518249999999998</v>
      </c>
      <c r="Q19" s="31">
        <v>942</v>
      </c>
      <c r="R19" s="31">
        <v>537</v>
      </c>
      <c r="S19" s="31">
        <f>Q19-R19</f>
        <v>405</v>
      </c>
      <c r="T19" s="31">
        <v>5.7673550000000002</v>
      </c>
      <c r="U19" s="30">
        <v>9.2762912000000011</v>
      </c>
      <c r="V19" s="36">
        <v>6.2473587000000004</v>
      </c>
      <c r="W19" s="15">
        <v>29.547389999999993</v>
      </c>
      <c r="X19" s="13">
        <v>-1.7700299999999973</v>
      </c>
      <c r="Y19" s="13">
        <v>1.3785500000000022</v>
      </c>
      <c r="Z19" s="34">
        <f>IF(X19&lt;=0, W19+Y19, W19+X19+Y19)</f>
        <v>30.925939999999994</v>
      </c>
      <c r="AA19" s="13">
        <v>28.835999999999984</v>
      </c>
      <c r="AB19" s="34">
        <v>-0.81968999999998993</v>
      </c>
      <c r="AC19" s="17">
        <f>AA19+AB19</f>
        <v>28.016309999999994</v>
      </c>
      <c r="AD19" s="3">
        <v>5.9999999999993392</v>
      </c>
      <c r="AE19" s="1">
        <v>5.5999999999993832</v>
      </c>
      <c r="AF19" s="40">
        <v>93.333333333333329</v>
      </c>
      <c r="AG19" s="27">
        <v>74.000000000000014</v>
      </c>
      <c r="AH19" s="16">
        <v>9.6</v>
      </c>
      <c r="AI19" s="22">
        <v>102</v>
      </c>
      <c r="AJ19" s="43">
        <v>64.547160588074306</v>
      </c>
      <c r="AK19" s="3" t="s">
        <v>33</v>
      </c>
      <c r="AL19" s="42">
        <v>0.48091159611992956</v>
      </c>
      <c r="AM19" s="31">
        <v>1</v>
      </c>
      <c r="AN19" s="41">
        <v>0.2</v>
      </c>
      <c r="AO19" s="34">
        <v>30.396666666666665</v>
      </c>
      <c r="AP19" s="34">
        <v>9.8771428571428572</v>
      </c>
      <c r="AQ19" s="34">
        <v>250</v>
      </c>
      <c r="AR19" s="34">
        <v>11.159523809523805</v>
      </c>
      <c r="AS19" s="34">
        <v>2.8571428571428574E-2</v>
      </c>
      <c r="AT19" s="34">
        <v>4.7619047619047641E-3</v>
      </c>
      <c r="AU19" s="34">
        <v>10961.785714285714</v>
      </c>
      <c r="AV19" s="34">
        <v>4.1857142857142851</v>
      </c>
      <c r="AW19" s="34">
        <v>215.29285714285717</v>
      </c>
      <c r="AX19" s="28">
        <v>16.154047619047617</v>
      </c>
      <c r="AY19" s="35">
        <v>3.964</v>
      </c>
      <c r="AZ19" s="34">
        <v>0.64500000000000002</v>
      </c>
      <c r="BA19" s="2">
        <v>16.3</v>
      </c>
    </row>
    <row r="20" spans="1:53" ht="13.8" customHeight="1" x14ac:dyDescent="0.3">
      <c r="A20" s="25">
        <v>41817</v>
      </c>
      <c r="B20" s="24">
        <v>0.31597222222222221</v>
      </c>
      <c r="C20" s="46">
        <v>39.020315739937601</v>
      </c>
      <c r="D20" s="46">
        <v>-84.146746190058707</v>
      </c>
      <c r="E20" s="44">
        <v>39.020249999999997</v>
      </c>
      <c r="F20" s="44">
        <v>-84.146888888888896</v>
      </c>
      <c r="G20" s="12" t="s">
        <v>32</v>
      </c>
      <c r="H20" s="3">
        <v>7.24</v>
      </c>
      <c r="I20" s="1">
        <v>6.43</v>
      </c>
      <c r="J20" s="26">
        <f>H20-I20</f>
        <v>0.8100000000000005</v>
      </c>
      <c r="K20" s="32">
        <v>64.054217999999992</v>
      </c>
      <c r="L20" s="31">
        <v>5.3417719999999989</v>
      </c>
      <c r="M20" s="31">
        <f>K20-L20</f>
        <v>58.712445999999993</v>
      </c>
      <c r="N20" s="30">
        <v>17.7591</v>
      </c>
      <c r="O20" s="30">
        <v>4.1143420000000006</v>
      </c>
      <c r="P20" s="30">
        <f>N20-O20</f>
        <v>13.644757999999999</v>
      </c>
      <c r="Q20" s="31">
        <v>1050</v>
      </c>
      <c r="R20" s="31">
        <v>545</v>
      </c>
      <c r="S20" s="31">
        <f>Q20-R20</f>
        <v>505</v>
      </c>
      <c r="T20" s="31">
        <v>9.913862</v>
      </c>
      <c r="U20" s="30">
        <v>9.4739688999999991</v>
      </c>
      <c r="V20" s="36">
        <v>9.4165785999999994</v>
      </c>
      <c r="W20" s="15">
        <v>34.67126600000001</v>
      </c>
      <c r="X20" s="13">
        <v>-1.1072059999999977</v>
      </c>
      <c r="Y20" s="13">
        <v>3.3665939999999983</v>
      </c>
      <c r="Z20" s="34">
        <f>IF(X20&lt;=0, W20+Y20, W20+X20+Y20)</f>
        <v>38.037860000000009</v>
      </c>
      <c r="AA20" s="13">
        <v>30.405960000000015</v>
      </c>
      <c r="AB20" s="34">
        <v>5.0265419999999787</v>
      </c>
      <c r="AC20" s="17">
        <f>AA20+AB20</f>
        <v>35.432501999999992</v>
      </c>
      <c r="AD20" s="3">
        <v>7.6000000000000512</v>
      </c>
      <c r="AE20" s="1">
        <v>6.3999999999992951</v>
      </c>
      <c r="AF20" s="40">
        <v>84.210526315779632</v>
      </c>
      <c r="AG20" s="27">
        <v>70.000000000000014</v>
      </c>
      <c r="AH20" s="16">
        <v>9.58</v>
      </c>
      <c r="AI20" s="22">
        <v>98</v>
      </c>
      <c r="AJ20" s="43">
        <v>61.85215113727822</v>
      </c>
      <c r="AK20" s="3" t="s">
        <v>32</v>
      </c>
      <c r="AL20" s="42">
        <v>0.46271533493369904</v>
      </c>
      <c r="AM20" s="31">
        <v>1</v>
      </c>
      <c r="AN20" s="41">
        <v>0.2</v>
      </c>
      <c r="AO20" s="34">
        <v>30.120123456790079</v>
      </c>
      <c r="AP20" s="34">
        <v>9.7525925925925936</v>
      </c>
      <c r="AQ20" s="34">
        <v>248.32098765432099</v>
      </c>
      <c r="AR20" s="34">
        <v>10.969135802469136</v>
      </c>
      <c r="AS20" s="34">
        <v>3.3740740740740733</v>
      </c>
      <c r="AT20" s="34">
        <v>0.90987654320987654</v>
      </c>
      <c r="AU20" s="34">
        <v>12384.864197530864</v>
      </c>
      <c r="AV20" s="34">
        <v>4.7308641975308632</v>
      </c>
      <c r="AW20" s="34">
        <v>196.50123456790121</v>
      </c>
      <c r="AX20" s="28">
        <v>14.814814814814824</v>
      </c>
      <c r="AY20" s="35">
        <v>4.5190000000000001</v>
      </c>
      <c r="AZ20" s="34">
        <v>0.23400000000000001</v>
      </c>
      <c r="BA20" s="2">
        <v>5.2</v>
      </c>
    </row>
    <row r="21" spans="1:53" ht="13.8" customHeight="1" x14ac:dyDescent="0.3">
      <c r="A21" s="57">
        <v>41817</v>
      </c>
      <c r="B21" s="56">
        <v>0.33263888888888887</v>
      </c>
      <c r="C21" s="46">
        <v>39.020440219938102</v>
      </c>
      <c r="D21" s="46">
        <v>-84.142132460058306</v>
      </c>
      <c r="E21" s="55">
        <v>39.020333333333333</v>
      </c>
      <c r="F21" s="55">
        <v>-84.142194444444456</v>
      </c>
      <c r="G21" s="18" t="s">
        <v>22</v>
      </c>
      <c r="H21" s="23">
        <v>7.57</v>
      </c>
      <c r="I21" s="22">
        <v>6.72</v>
      </c>
      <c r="J21" s="26">
        <f>H21-I21</f>
        <v>0.85000000000000053</v>
      </c>
      <c r="K21" s="54"/>
      <c r="L21" s="53">
        <v>10.113755999999999</v>
      </c>
      <c r="M21" s="53"/>
      <c r="N21" s="30">
        <v>106.58807</v>
      </c>
      <c r="O21" s="30">
        <v>5.0406180000000003</v>
      </c>
      <c r="P21" s="30">
        <f>N21-O21</f>
        <v>101.54745200000001</v>
      </c>
      <c r="Q21" s="53"/>
      <c r="R21" s="30">
        <v>626</v>
      </c>
      <c r="S21" s="53"/>
      <c r="T21" s="53">
        <v>5.6879200000000001</v>
      </c>
      <c r="U21" s="30">
        <v>84.291790000000006</v>
      </c>
      <c r="V21" s="36">
        <v>8.817168800000001</v>
      </c>
      <c r="W21" s="59">
        <v>73.621387499999983</v>
      </c>
      <c r="X21" s="58">
        <v>-4.7792624999999846</v>
      </c>
      <c r="Y21" s="58">
        <v>3.748987500000005</v>
      </c>
      <c r="Z21" s="16">
        <f>IF(X21&lt;=0, W21+Y21, W21+X21+Y21)</f>
        <v>77.370374999999981</v>
      </c>
      <c r="AA21" s="58">
        <v>70.087499999999963</v>
      </c>
      <c r="AB21" s="16">
        <v>0.91113750000004023</v>
      </c>
      <c r="AC21" s="61">
        <f>AA21+AB21</f>
        <v>70.998637500000001</v>
      </c>
      <c r="AD21" s="23">
        <v>8.799999999999919</v>
      </c>
      <c r="AE21" s="22">
        <v>7.2000000000000952</v>
      </c>
      <c r="AF21" s="26">
        <v>81.81818181818366</v>
      </c>
      <c r="AG21" s="27">
        <v>72.000000000000014</v>
      </c>
      <c r="AH21" s="16">
        <v>9.52</v>
      </c>
      <c r="AI21" s="22">
        <v>100</v>
      </c>
      <c r="AJ21" s="43">
        <v>65.968199845752892</v>
      </c>
      <c r="AK21" s="23" t="s">
        <v>22</v>
      </c>
      <c r="AL21" s="50">
        <v>0.42852525252525259</v>
      </c>
      <c r="AM21" s="53">
        <v>1</v>
      </c>
      <c r="AN21" s="49">
        <v>0.2</v>
      </c>
      <c r="AO21" s="16">
        <v>29.686545454545474</v>
      </c>
      <c r="AP21" s="16">
        <v>9.7805454545454431</v>
      </c>
      <c r="AQ21" s="16">
        <v>248</v>
      </c>
      <c r="AR21" s="16">
        <v>11.378181818181815</v>
      </c>
      <c r="AS21" s="16">
        <v>4.0781818181818181</v>
      </c>
      <c r="AT21" s="16">
        <v>1.0945454545454545</v>
      </c>
      <c r="AU21" s="16">
        <v>17317.581818181818</v>
      </c>
      <c r="AV21" s="16"/>
      <c r="AW21" s="16">
        <v>195.96727272727279</v>
      </c>
      <c r="AX21" s="48">
        <v>14.885636363636358</v>
      </c>
      <c r="AY21" s="23"/>
      <c r="AZ21" s="16">
        <v>0.247</v>
      </c>
      <c r="BA21" s="21">
        <v>2.5</v>
      </c>
    </row>
    <row r="22" spans="1:53" ht="13.8" customHeight="1" x14ac:dyDescent="0.3">
      <c r="A22" s="25">
        <v>41817</v>
      </c>
      <c r="B22" s="24">
        <v>0.33680555555555558</v>
      </c>
      <c r="C22" s="46">
        <v>39.020564519938603</v>
      </c>
      <c r="D22" s="46">
        <v>-84.137518640057806</v>
      </c>
      <c r="E22" s="44">
        <v>39.02063888888889</v>
      </c>
      <c r="F22" s="44">
        <v>-84.137500000000003</v>
      </c>
      <c r="G22" s="12" t="s">
        <v>30</v>
      </c>
      <c r="H22" s="3">
        <v>7.2</v>
      </c>
      <c r="I22" s="1">
        <v>6.57</v>
      </c>
      <c r="J22" s="26">
        <f>H22-I22</f>
        <v>0.62999999999999989</v>
      </c>
      <c r="K22" s="32">
        <v>55.362389999999998</v>
      </c>
      <c r="L22" s="31">
        <v>9.0059740000000019</v>
      </c>
      <c r="M22" s="31">
        <f>K22-L22</f>
        <v>46.356415999999996</v>
      </c>
      <c r="N22" s="30">
        <v>26.309339999999999</v>
      </c>
      <c r="O22" s="30">
        <v>6.2162759999999988</v>
      </c>
      <c r="P22" s="30">
        <f>N22-O22</f>
        <v>20.093063999999998</v>
      </c>
      <c r="Q22" s="31">
        <v>986</v>
      </c>
      <c r="R22" s="31">
        <v>569</v>
      </c>
      <c r="S22" s="31">
        <f>Q22-R22</f>
        <v>417</v>
      </c>
      <c r="T22" s="31">
        <v>9.0400770000000001</v>
      </c>
      <c r="U22" s="30">
        <v>37.359278000000003</v>
      </c>
      <c r="V22" s="36">
        <v>12.298847</v>
      </c>
      <c r="W22" s="15">
        <v>33.016937499999997</v>
      </c>
      <c r="X22" s="13">
        <v>-1.4262725000000001</v>
      </c>
      <c r="Y22" s="13">
        <v>2.6866974999999989</v>
      </c>
      <c r="Z22" s="34">
        <f>IF(X22&lt;=0, W22+Y22, W22+X22+Y22)</f>
        <v>35.703634999999998</v>
      </c>
      <c r="AA22" s="13">
        <v>29.890650000000008</v>
      </c>
      <c r="AB22" s="34">
        <v>3.1392524999999938</v>
      </c>
      <c r="AC22" s="17">
        <f>AA22+AB22</f>
        <v>33.029902499999999</v>
      </c>
      <c r="AD22" s="3">
        <v>8.0000000000000071</v>
      </c>
      <c r="AE22" s="1">
        <v>7.2000000000000952</v>
      </c>
      <c r="AF22" s="40">
        <v>90.000000000001108</v>
      </c>
      <c r="AG22" s="27">
        <v>76</v>
      </c>
      <c r="AH22" s="16">
        <v>9.5299999999999994</v>
      </c>
      <c r="AI22" s="22">
        <v>96</v>
      </c>
      <c r="AJ22" s="43">
        <v>69.23123494165084</v>
      </c>
      <c r="AK22" s="3" t="s">
        <v>30</v>
      </c>
      <c r="AL22" s="42">
        <v>0.43197242572242567</v>
      </c>
      <c r="AM22" s="31">
        <v>1</v>
      </c>
      <c r="AN22" s="41">
        <v>0.2</v>
      </c>
      <c r="AO22" s="34">
        <v>29.052637362637338</v>
      </c>
      <c r="AP22" s="34">
        <v>9.8008791208791255</v>
      </c>
      <c r="AQ22" s="34">
        <v>248</v>
      </c>
      <c r="AR22" s="34">
        <v>11.30439560439561</v>
      </c>
      <c r="AS22" s="34">
        <v>2.424175824175824</v>
      </c>
      <c r="AT22" s="34">
        <v>0.65494505494505528</v>
      </c>
      <c r="AU22" s="34">
        <v>14111.34065934066</v>
      </c>
      <c r="AV22" s="34">
        <v>5.3879120879120839</v>
      </c>
      <c r="AW22" s="34">
        <v>191.50219780219777</v>
      </c>
      <c r="AX22" s="28">
        <v>14.707142857142864</v>
      </c>
      <c r="AY22" s="35">
        <v>4.3010000000000002</v>
      </c>
      <c r="AZ22" s="34">
        <v>0.36099999999999999</v>
      </c>
      <c r="BA22" s="2">
        <v>8.4</v>
      </c>
    </row>
    <row r="23" spans="1:53" ht="13.8" customHeight="1" x14ac:dyDescent="0.3">
      <c r="A23" s="25">
        <v>41817</v>
      </c>
      <c r="B23" s="24">
        <v>0.33888888888888885</v>
      </c>
      <c r="C23" s="46">
        <v>39.020688649939103</v>
      </c>
      <c r="D23" s="46">
        <v>-84.132904900057397</v>
      </c>
      <c r="E23" s="44">
        <v>39.02075</v>
      </c>
      <c r="F23" s="44">
        <v>-84.13313888888888</v>
      </c>
      <c r="G23" s="12" t="s">
        <v>29</v>
      </c>
      <c r="H23" s="3">
        <v>7.13</v>
      </c>
      <c r="I23" s="1">
        <v>6.67</v>
      </c>
      <c r="J23" s="26">
        <f>H23-I23</f>
        <v>0.45999999999999996</v>
      </c>
      <c r="K23" s="32">
        <v>58.004024000000008</v>
      </c>
      <c r="L23" s="31">
        <v>2.1036400000000022</v>
      </c>
      <c r="M23" s="31">
        <f>K23-L23</f>
        <v>55.900384000000003</v>
      </c>
      <c r="N23" s="30">
        <v>17.7591</v>
      </c>
      <c r="O23" s="30">
        <v>6.8397309999999987</v>
      </c>
      <c r="P23" s="30">
        <f>N23-O23</f>
        <v>10.919369000000001</v>
      </c>
      <c r="Q23" s="31">
        <v>976</v>
      </c>
      <c r="R23" s="31">
        <v>573</v>
      </c>
      <c r="S23" s="31">
        <f>Q23-R23</f>
        <v>403</v>
      </c>
      <c r="T23" s="31">
        <v>16.014469999999999</v>
      </c>
      <c r="U23" s="30">
        <v>12.553915</v>
      </c>
      <c r="V23" s="60">
        <v>12</v>
      </c>
      <c r="W23" s="15">
        <v>31.767487499999994</v>
      </c>
      <c r="X23" s="13">
        <v>-1.8786424999999949</v>
      </c>
      <c r="Y23" s="13">
        <v>2.2711675000000002</v>
      </c>
      <c r="Z23" s="34">
        <f>IF(X23&lt;=0, W23+Y23, W23+X23+Y23)</f>
        <v>34.038654999999991</v>
      </c>
      <c r="AA23" s="13">
        <v>28.382099999999998</v>
      </c>
      <c r="AB23" s="34">
        <v>3.5918174999999941</v>
      </c>
      <c r="AC23" s="17">
        <f>AA23+AB23</f>
        <v>31.973917499999992</v>
      </c>
      <c r="AD23" s="3">
        <v>8.799999999999919</v>
      </c>
      <c r="AE23" s="1">
        <v>7.2000000000000952</v>
      </c>
      <c r="AF23" s="40">
        <v>81.81818181818366</v>
      </c>
      <c r="AG23" s="27">
        <v>76</v>
      </c>
      <c r="AH23" s="16">
        <v>9.5500000000000007</v>
      </c>
      <c r="AI23" s="22">
        <v>104</v>
      </c>
      <c r="AJ23" s="43">
        <v>68.413774639209976</v>
      </c>
      <c r="AK23" s="3" t="s">
        <v>29</v>
      </c>
      <c r="AL23" s="42">
        <v>0.43539480452674889</v>
      </c>
      <c r="AM23" s="31">
        <v>1</v>
      </c>
      <c r="AN23" s="41">
        <v>0.2</v>
      </c>
      <c r="AO23" s="34">
        <v>29.264444444444436</v>
      </c>
      <c r="AP23" s="34">
        <v>9.8480000000000079</v>
      </c>
      <c r="AQ23" s="34">
        <v>248</v>
      </c>
      <c r="AR23" s="34">
        <v>11.30222222222222</v>
      </c>
      <c r="AS23" s="34">
        <v>4.8133333333333335</v>
      </c>
      <c r="AT23" s="34">
        <v>1.2822222222222224</v>
      </c>
      <c r="AU23" s="34">
        <v>14894.288888888888</v>
      </c>
      <c r="AV23" s="34">
        <v>5.6799999999999971</v>
      </c>
      <c r="AW23" s="34">
        <v>200.46222222222224</v>
      </c>
      <c r="AX23" s="28">
        <v>15.339111111111105</v>
      </c>
      <c r="AY23" s="35">
        <v>4.8760000000000003</v>
      </c>
      <c r="AZ23" s="34">
        <v>0.13300000000000001</v>
      </c>
      <c r="BA23" s="2">
        <v>2.7</v>
      </c>
    </row>
    <row r="24" spans="1:53" ht="13.8" customHeight="1" x14ac:dyDescent="0.3">
      <c r="A24" s="25">
        <v>41817</v>
      </c>
      <c r="B24" s="24">
        <v>0.33888888888888885</v>
      </c>
      <c r="C24" s="46">
        <v>39.020688649939103</v>
      </c>
      <c r="D24" s="46">
        <v>-84.132904900057397</v>
      </c>
      <c r="E24" s="44">
        <v>39.020777777777774</v>
      </c>
      <c r="F24" s="44">
        <v>-84.132999999999996</v>
      </c>
      <c r="G24" s="12" t="s">
        <v>29</v>
      </c>
      <c r="H24" s="3">
        <v>7.19</v>
      </c>
      <c r="I24" s="1">
        <v>6.75</v>
      </c>
      <c r="J24" s="26">
        <f>H24-I24</f>
        <v>0.44000000000000039</v>
      </c>
      <c r="K24" s="32">
        <v>57.151884000000003</v>
      </c>
      <c r="L24" s="31">
        <v>12.840603999999999</v>
      </c>
      <c r="M24" s="31">
        <f>K24-L24</f>
        <v>44.311280000000004</v>
      </c>
      <c r="N24" s="30">
        <v>25.418689999999998</v>
      </c>
      <c r="O24" s="30">
        <v>6.8041049999999998</v>
      </c>
      <c r="P24" s="30">
        <f>N24-O24</f>
        <v>18.614584999999998</v>
      </c>
      <c r="Q24" s="31">
        <v>1160</v>
      </c>
      <c r="R24" s="31">
        <v>511</v>
      </c>
      <c r="S24" s="31">
        <f>Q24-R24</f>
        <v>649</v>
      </c>
      <c r="T24" s="31">
        <v>22.845880000000001</v>
      </c>
      <c r="U24" s="30">
        <v>52.599591000000004</v>
      </c>
      <c r="V24" s="36">
        <v>23.394305000000003</v>
      </c>
      <c r="W24" s="15">
        <v>35.504012500000009</v>
      </c>
      <c r="X24" s="13">
        <v>-1.4923774999999952</v>
      </c>
      <c r="Y24" s="13">
        <v>2.6626525000000005</v>
      </c>
      <c r="Z24" s="34">
        <f>IF(X24&lt;=0, W24+Y24, W24+X24+Y24)</f>
        <v>38.166665000000009</v>
      </c>
      <c r="AA24" s="13">
        <v>31.813050000000011</v>
      </c>
      <c r="AB24" s="34">
        <v>3.9362474999999826</v>
      </c>
      <c r="AC24" s="17">
        <f>AA24+AB24</f>
        <v>35.749297499999997</v>
      </c>
      <c r="AD24" s="3">
        <v>8.3999999999999631</v>
      </c>
      <c r="AE24" s="1">
        <v>7.2000000000000952</v>
      </c>
      <c r="AF24" s="40">
        <v>85.714285714287215</v>
      </c>
      <c r="AG24" s="27">
        <v>74.000000000000014</v>
      </c>
      <c r="AH24" s="16">
        <v>9.59</v>
      </c>
      <c r="AI24" s="22">
        <v>96</v>
      </c>
      <c r="AJ24" s="43">
        <v>64.968980747529258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2"/>
      <c r="AY24" s="35">
        <v>5.7190000000000003</v>
      </c>
      <c r="AZ24" s="34">
        <v>0.39700000000000002</v>
      </c>
      <c r="BA24" s="2">
        <v>6.9</v>
      </c>
    </row>
    <row r="25" spans="1:53" ht="13.8" customHeight="1" x14ac:dyDescent="0.3">
      <c r="A25" s="25">
        <v>41817</v>
      </c>
      <c r="B25" s="24">
        <v>0.3430555555555555</v>
      </c>
      <c r="C25" s="46">
        <v>39.020812619939697</v>
      </c>
      <c r="D25" s="46">
        <v>-84.128291090057004</v>
      </c>
      <c r="E25" s="44">
        <v>39.02075</v>
      </c>
      <c r="F25" s="44">
        <v>-84.128361111111104</v>
      </c>
      <c r="G25" s="12" t="s">
        <v>19</v>
      </c>
      <c r="H25" s="3">
        <v>7.23</v>
      </c>
      <c r="I25" s="1">
        <v>6.75</v>
      </c>
      <c r="J25" s="26">
        <f>H25-I25</f>
        <v>0.48000000000000043</v>
      </c>
      <c r="K25" s="32">
        <v>62.776007999999997</v>
      </c>
      <c r="L25" s="31">
        <v>3.8931340000000034</v>
      </c>
      <c r="M25" s="31">
        <f>K25-L25</f>
        <v>58.882873999999994</v>
      </c>
      <c r="N25" s="30">
        <v>36.819009999999999</v>
      </c>
      <c r="O25" s="30">
        <v>7.7303809999999995</v>
      </c>
      <c r="P25" s="30">
        <f>N25-O25</f>
        <v>29.088628999999997</v>
      </c>
      <c r="Q25" s="31">
        <v>1130</v>
      </c>
      <c r="R25" s="31">
        <v>584</v>
      </c>
      <c r="S25" s="31">
        <f>Q25-R25</f>
        <v>546</v>
      </c>
      <c r="T25" s="31">
        <v>11.581996999999999</v>
      </c>
      <c r="U25" s="30">
        <v>77.277419999999992</v>
      </c>
      <c r="V25" s="36">
        <v>41.504132999999996</v>
      </c>
      <c r="W25" s="15">
        <v>44.3869075</v>
      </c>
      <c r="X25" s="13">
        <v>-1.7521675000000017</v>
      </c>
      <c r="Y25" s="13">
        <v>4.369577500000001</v>
      </c>
      <c r="Z25" s="34">
        <f>IF(X25&lt;=0, W25+Y25, W25+X25+Y25)</f>
        <v>48.756484999999998</v>
      </c>
      <c r="AA25" s="13">
        <v>38.634900000000002</v>
      </c>
      <c r="AB25" s="34">
        <v>6.8892674999999874</v>
      </c>
      <c r="AC25" s="17">
        <f>AA25+AB25</f>
        <v>45.52416749999999</v>
      </c>
      <c r="AD25" s="3">
        <v>10.400000000000631</v>
      </c>
      <c r="AE25" s="1">
        <v>10.000000000000675</v>
      </c>
      <c r="AF25" s="40">
        <v>96.153846153846814</v>
      </c>
      <c r="AG25" s="27">
        <v>76</v>
      </c>
      <c r="AH25" s="16">
        <v>9.58</v>
      </c>
      <c r="AI25" s="22">
        <v>104</v>
      </c>
      <c r="AJ25" s="43">
        <v>67.153764091902062</v>
      </c>
      <c r="AK25" s="3" t="s">
        <v>19</v>
      </c>
      <c r="AL25" s="42">
        <v>0.43829767771804073</v>
      </c>
      <c r="AM25" s="31">
        <v>1</v>
      </c>
      <c r="AN25" s="41">
        <v>0.2</v>
      </c>
      <c r="AO25" s="34">
        <v>29.131935483870958</v>
      </c>
      <c r="AP25" s="34">
        <v>9.8017741935483844</v>
      </c>
      <c r="AQ25" s="34">
        <v>248.83870967741936</v>
      </c>
      <c r="AR25" s="34">
        <v>12.190322580645162</v>
      </c>
      <c r="AS25" s="34">
        <v>2.6661290322580649</v>
      </c>
      <c r="AT25" s="34">
        <v>0.71129032258064562</v>
      </c>
      <c r="AU25" s="34">
        <v>21302.209677419356</v>
      </c>
      <c r="AV25" s="34">
        <v>8.138709677419353</v>
      </c>
      <c r="AW25" s="34">
        <v>201.20322580645163</v>
      </c>
      <c r="AX25" s="28">
        <v>15.430967741935484</v>
      </c>
      <c r="AY25" s="35">
        <v>4.49</v>
      </c>
      <c r="AZ25" s="34">
        <v>1.0720000000000001</v>
      </c>
      <c r="BA25" s="2">
        <v>23.9</v>
      </c>
    </row>
    <row r="26" spans="1:53" ht="13.8" customHeight="1" x14ac:dyDescent="0.3">
      <c r="A26" s="25">
        <v>41817</v>
      </c>
      <c r="B26" s="24">
        <v>0.39027777777777778</v>
      </c>
      <c r="C26" s="46">
        <v>39.021552409942799</v>
      </c>
      <c r="D26" s="46">
        <v>-84.100607590054395</v>
      </c>
      <c r="E26" s="44">
        <v>39.021555555555551</v>
      </c>
      <c r="F26" s="44">
        <v>-84.100611111111107</v>
      </c>
      <c r="G26" s="12" t="s">
        <v>27</v>
      </c>
      <c r="H26" s="3">
        <v>7.28</v>
      </c>
      <c r="I26" s="1">
        <v>6.96</v>
      </c>
      <c r="J26" s="26">
        <f>H26-I26</f>
        <v>0.32000000000000028</v>
      </c>
      <c r="K26" s="32">
        <v>114.42318999999999</v>
      </c>
      <c r="L26" s="31">
        <v>23.321925999999998</v>
      </c>
      <c r="M26" s="31">
        <f>K26-L26</f>
        <v>91.101263999999986</v>
      </c>
      <c r="N26" s="30">
        <v>21.3217</v>
      </c>
      <c r="O26" s="31">
        <v>16.334059999999997</v>
      </c>
      <c r="P26" s="30">
        <f>N26-O26</f>
        <v>4.9876400000000025</v>
      </c>
      <c r="Q26" s="31">
        <v>1240</v>
      </c>
      <c r="R26" s="31">
        <v>563</v>
      </c>
      <c r="S26" s="31">
        <f>Q26-R26</f>
        <v>677</v>
      </c>
      <c r="T26" s="31">
        <v>8.2616139999999998</v>
      </c>
      <c r="U26" s="30">
        <v>17.272673000000001</v>
      </c>
      <c r="V26" s="36">
        <v>8.3037399999999995</v>
      </c>
      <c r="W26" s="15">
        <v>55.543902499999987</v>
      </c>
      <c r="X26" s="13">
        <v>-1.7358274999999961</v>
      </c>
      <c r="Y26" s="13">
        <v>4.920422499999999</v>
      </c>
      <c r="Z26" s="34">
        <f>IF(X26&lt;=0, W26+Y26, W26+X26+Y26)</f>
        <v>60.464324999999988</v>
      </c>
      <c r="AA26" s="13">
        <v>44.815949999999987</v>
      </c>
      <c r="AB26" s="34">
        <v>14.669647500000016</v>
      </c>
      <c r="AC26" s="17">
        <f>AA26+AB26</f>
        <v>59.485597500000004</v>
      </c>
      <c r="AD26" s="3">
        <v>13.199999999999434</v>
      </c>
      <c r="AE26" s="1">
        <v>11.199999999999655</v>
      </c>
      <c r="AF26" s="40">
        <v>84.848484848485867</v>
      </c>
      <c r="AG26" s="27">
        <v>90</v>
      </c>
      <c r="AH26" s="16">
        <v>9.77</v>
      </c>
      <c r="AI26" s="22">
        <v>118</v>
      </c>
      <c r="AJ26" s="43">
        <v>69.06511756202859</v>
      </c>
      <c r="AK26" s="3" t="s">
        <v>27</v>
      </c>
      <c r="AL26" s="42">
        <v>0.44772979699182747</v>
      </c>
      <c r="AM26" s="1">
        <v>2</v>
      </c>
      <c r="AN26" s="41">
        <v>0.2</v>
      </c>
      <c r="AO26" s="34">
        <v>29.44821596244131</v>
      </c>
      <c r="AP26" s="34">
        <v>10.38539906103288</v>
      </c>
      <c r="AQ26" s="34">
        <v>271.93896713615021</v>
      </c>
      <c r="AR26" s="34">
        <v>16.484976525821601</v>
      </c>
      <c r="AS26" s="34">
        <v>14.570422535211259</v>
      </c>
      <c r="AT26" s="34">
        <v>3.0441314553990613</v>
      </c>
      <c r="AU26" s="34">
        <v>34399.666666666664</v>
      </c>
      <c r="AV26" s="34">
        <v>13.505633802816909</v>
      </c>
      <c r="AW26" s="34">
        <v>275.55727699530541</v>
      </c>
      <c r="AX26" s="28">
        <v>21.016901408450707</v>
      </c>
      <c r="AY26" s="35">
        <v>5.2859999999999996</v>
      </c>
      <c r="AZ26" s="34">
        <v>0.19400000000000001</v>
      </c>
      <c r="BA26" s="2">
        <v>3.7</v>
      </c>
    </row>
    <row r="27" spans="1:53" ht="13.8" customHeight="1" x14ac:dyDescent="0.3">
      <c r="A27" s="25">
        <v>41817</v>
      </c>
      <c r="B27" s="24">
        <v>0.38125000000000003</v>
      </c>
      <c r="C27" s="46">
        <v>39.021675039943297</v>
      </c>
      <c r="D27" s="46">
        <v>-84.095993600053902</v>
      </c>
      <c r="E27" s="44">
        <v>39.021666666666668</v>
      </c>
      <c r="F27" s="44">
        <v>-84.095999999999989</v>
      </c>
      <c r="G27" s="12" t="s">
        <v>26</v>
      </c>
      <c r="H27" s="3">
        <v>7.35</v>
      </c>
      <c r="I27" s="1">
        <v>7.05</v>
      </c>
      <c r="J27" s="26">
        <f>H27-I27</f>
        <v>0.29999999999999982</v>
      </c>
      <c r="K27" s="32">
        <v>119.95143</v>
      </c>
      <c r="L27" s="31">
        <v>21.532432</v>
      </c>
      <c r="M27" s="31">
        <f>K27-L27</f>
        <v>98.418998000000002</v>
      </c>
      <c r="N27" s="30">
        <v>27.378119999999999</v>
      </c>
      <c r="O27" s="31">
        <v>21.14357</v>
      </c>
      <c r="P27" s="30">
        <f>N27-O27</f>
        <v>6.2345499999999987</v>
      </c>
      <c r="Q27" s="31">
        <v>1220</v>
      </c>
      <c r="R27" s="31">
        <v>562</v>
      </c>
      <c r="S27" s="31">
        <f>Q27-R27</f>
        <v>658</v>
      </c>
      <c r="T27" s="31">
        <v>5.624372000000001</v>
      </c>
      <c r="U27" s="30">
        <v>15.232129</v>
      </c>
      <c r="V27" s="60">
        <v>14</v>
      </c>
      <c r="W27" s="15">
        <v>61.3468825</v>
      </c>
      <c r="X27" s="13">
        <v>-0.59869249999999707</v>
      </c>
      <c r="Y27" s="13">
        <v>5.5999524999999997</v>
      </c>
      <c r="Z27" s="34">
        <f>IF(X27&lt;=0, W27+Y27, W27+X27+Y27)</f>
        <v>66.946834999999993</v>
      </c>
      <c r="AA27" s="13">
        <v>48.700799999999987</v>
      </c>
      <c r="AB27" s="34">
        <v>17.728132500000001</v>
      </c>
      <c r="AC27" s="17">
        <f>AA27+AB27</f>
        <v>66.428932499999988</v>
      </c>
      <c r="AD27" s="3">
        <v>12.799999999999478</v>
      </c>
      <c r="AE27" s="1">
        <v>10.799999999999699</v>
      </c>
      <c r="AF27" s="40">
        <v>84.375000000001094</v>
      </c>
      <c r="AG27" s="27">
        <v>92</v>
      </c>
      <c r="AH27" s="16">
        <v>9.76</v>
      </c>
      <c r="AI27" s="22">
        <v>118</v>
      </c>
      <c r="AJ27" s="43">
        <v>71.201460797991686</v>
      </c>
      <c r="AK27" s="3" t="s">
        <v>26</v>
      </c>
      <c r="AL27" s="42">
        <v>0.43892799306508157</v>
      </c>
      <c r="AM27" s="1">
        <v>2</v>
      </c>
      <c r="AN27" s="41">
        <v>0.2</v>
      </c>
      <c r="AO27" s="34">
        <v>28.430288065843623</v>
      </c>
      <c r="AP27" s="34">
        <v>10.248395061728409</v>
      </c>
      <c r="AQ27" s="34">
        <v>263.88065843621399</v>
      </c>
      <c r="AR27" s="34">
        <v>18.130041152263388</v>
      </c>
      <c r="AS27" s="34">
        <v>18.530452674897113</v>
      </c>
      <c r="AT27" s="34">
        <v>3.8728395061728365</v>
      </c>
      <c r="AU27" s="34">
        <v>46281.469135802472</v>
      </c>
      <c r="AV27" s="34">
        <v>18.168724279835409</v>
      </c>
      <c r="AW27" s="34">
        <v>245.89753086419748</v>
      </c>
      <c r="AX27" s="28">
        <v>19.090987654320983</v>
      </c>
      <c r="AY27" s="35">
        <v>5.0449999999999999</v>
      </c>
      <c r="AZ27" s="34">
        <v>0.52100000000000002</v>
      </c>
      <c r="BA27" s="2">
        <v>10.3</v>
      </c>
    </row>
    <row r="28" spans="1:53" ht="13.8" customHeight="1" x14ac:dyDescent="0.3">
      <c r="A28" s="25">
        <v>41817</v>
      </c>
      <c r="B28" s="24">
        <v>0.3833333333333333</v>
      </c>
      <c r="C28" s="46">
        <v>39.0217314499439</v>
      </c>
      <c r="D28" s="46">
        <v>-84.091094460053498</v>
      </c>
      <c r="E28" s="44">
        <v>39.021722222222223</v>
      </c>
      <c r="F28" s="44">
        <v>-84.09108333333333</v>
      </c>
      <c r="G28" s="12" t="s">
        <v>16</v>
      </c>
      <c r="H28" s="3">
        <v>7.41</v>
      </c>
      <c r="I28" s="1">
        <v>6.76</v>
      </c>
      <c r="J28" s="26">
        <f>H28-I28</f>
        <v>0.65000000000000036</v>
      </c>
      <c r="K28" s="32">
        <v>144.82850999999999</v>
      </c>
      <c r="L28" s="31">
        <v>34.740602000000003</v>
      </c>
      <c r="M28" s="31">
        <f>K28-L28</f>
        <v>110.087908</v>
      </c>
      <c r="N28" s="30">
        <v>35.750229999999995</v>
      </c>
      <c r="O28" s="31">
        <v>21.3217</v>
      </c>
      <c r="P28" s="30">
        <f>N28-O28</f>
        <v>14.428529999999995</v>
      </c>
      <c r="Q28" s="31">
        <v>1470</v>
      </c>
      <c r="R28" s="31">
        <v>579</v>
      </c>
      <c r="S28" s="31">
        <f>Q28-R28</f>
        <v>891</v>
      </c>
      <c r="T28" s="31">
        <v>2</v>
      </c>
      <c r="U28" s="30">
        <v>13.765488000000001</v>
      </c>
      <c r="V28" s="36">
        <v>4.8652920000000002</v>
      </c>
      <c r="W28" s="15">
        <v>65.505807500000003</v>
      </c>
      <c r="X28" s="13">
        <v>9.1807499999999598E-2</v>
      </c>
      <c r="Y28" s="13">
        <v>7.8646275000000028</v>
      </c>
      <c r="Z28" s="34">
        <f>IF(X28&lt;=0, W28+Y28, W28+X28+Y28)</f>
        <v>73.462242500000002</v>
      </c>
      <c r="AA28" s="13">
        <v>45.510149999999996</v>
      </c>
      <c r="AB28" s="34">
        <v>30.095572500000006</v>
      </c>
      <c r="AC28" s="17">
        <f>AA28+AB28</f>
        <v>75.605722499999999</v>
      </c>
      <c r="AD28" s="3">
        <v>16.39999999999997</v>
      </c>
      <c r="AE28" s="1">
        <v>11.999999999999567</v>
      </c>
      <c r="AF28" s="40">
        <v>73.170731707314559</v>
      </c>
      <c r="AG28" s="27">
        <v>102</v>
      </c>
      <c r="AH28" s="16">
        <v>9.52</v>
      </c>
      <c r="AI28" s="22">
        <v>120</v>
      </c>
      <c r="AJ28" s="43">
        <v>93.454949781483251</v>
      </c>
      <c r="AK28" s="3" t="s">
        <v>16</v>
      </c>
      <c r="AL28" s="42">
        <v>0.42649453596037901</v>
      </c>
      <c r="AM28" s="1">
        <v>2</v>
      </c>
      <c r="AN28" s="41">
        <v>0.2</v>
      </c>
      <c r="AO28" s="34">
        <v>28.240968992248106</v>
      </c>
      <c r="AP28" s="34">
        <v>10.056666666666647</v>
      </c>
      <c r="AQ28" s="34">
        <v>261.3488372093023</v>
      </c>
      <c r="AR28" s="34">
        <v>22.796124031007764</v>
      </c>
      <c r="AS28" s="34">
        <v>17.141860465116281</v>
      </c>
      <c r="AT28" s="34">
        <v>3.5848837209302289</v>
      </c>
      <c r="AU28" s="34">
        <v>57565.011627906977</v>
      </c>
      <c r="AV28" s="34">
        <v>22.601162790697668</v>
      </c>
      <c r="AW28" s="34">
        <v>214.14689922480611</v>
      </c>
      <c r="AX28" s="28">
        <v>16.681705426356594</v>
      </c>
      <c r="AY28" s="35">
        <v>5.306</v>
      </c>
      <c r="AZ28" s="34">
        <v>0.29799999999999999</v>
      </c>
      <c r="BA28" s="2">
        <v>5.6</v>
      </c>
    </row>
    <row r="29" spans="1:53" ht="13.8" customHeight="1" x14ac:dyDescent="0.3">
      <c r="A29" s="25">
        <v>41817</v>
      </c>
      <c r="B29" s="24">
        <v>0.31944444444444448</v>
      </c>
      <c r="C29" s="46">
        <v>39.016907329936501</v>
      </c>
      <c r="D29" s="46">
        <v>-84.155544170059699</v>
      </c>
      <c r="E29" s="44">
        <v>39.017027777777777</v>
      </c>
      <c r="F29" s="44">
        <v>-84.158166666666673</v>
      </c>
      <c r="G29" s="12" t="s">
        <v>24</v>
      </c>
      <c r="H29" s="3">
        <v>7.32</v>
      </c>
      <c r="I29" s="1">
        <v>6.83</v>
      </c>
      <c r="J29" s="26">
        <f>H29-I29</f>
        <v>0.49000000000000021</v>
      </c>
      <c r="K29" s="32">
        <v>55.447604000000005</v>
      </c>
      <c r="L29" s="31">
        <v>0.48457399999999851</v>
      </c>
      <c r="M29" s="31">
        <f>K29-L29</f>
        <v>54.963030000000003</v>
      </c>
      <c r="N29" s="30">
        <v>13.038655</v>
      </c>
      <c r="O29" s="31">
        <v>11.720492999999999</v>
      </c>
      <c r="P29" s="30">
        <f>N29-O29</f>
        <v>1.3181620000000009</v>
      </c>
      <c r="Q29" s="31">
        <v>952</v>
      </c>
      <c r="R29" s="31">
        <v>530</v>
      </c>
      <c r="S29" s="31">
        <f>Q29-R29</f>
        <v>422</v>
      </c>
      <c r="T29" s="31">
        <v>0</v>
      </c>
      <c r="U29" s="30">
        <v>10.768439000000001</v>
      </c>
      <c r="V29" s="36">
        <v>7.5367015999999998</v>
      </c>
      <c r="W29" s="15">
        <v>29.11364249999999</v>
      </c>
      <c r="X29" s="13">
        <v>-1.3023674999999966</v>
      </c>
      <c r="Y29" s="13">
        <v>2.4452825000000016</v>
      </c>
      <c r="Z29" s="34">
        <f>IF(X29&lt;=0, W29+Y29, W29+X29+Y29)</f>
        <v>31.558924999999991</v>
      </c>
      <c r="AA29" s="13">
        <v>26.192699999999974</v>
      </c>
      <c r="AB29" s="34">
        <v>3.0431325000000307</v>
      </c>
      <c r="AC29" s="17">
        <f>AA29+AB29</f>
        <v>29.235832500000004</v>
      </c>
      <c r="AD29" s="3">
        <v>7.2000000000000952</v>
      </c>
      <c r="AE29" s="1">
        <v>6.4000000000001833</v>
      </c>
      <c r="AF29" s="40">
        <v>88.888888888890264</v>
      </c>
      <c r="AG29" s="27">
        <v>74.000000000000014</v>
      </c>
      <c r="AH29" s="16">
        <v>9.56</v>
      </c>
      <c r="AI29" s="22">
        <v>102</v>
      </c>
      <c r="AJ29" s="43">
        <v>66.208816099307825</v>
      </c>
      <c r="AK29" s="3" t="s">
        <v>24</v>
      </c>
      <c r="AL29" s="42">
        <v>0.4759735928362574</v>
      </c>
      <c r="AM29" s="31">
        <v>1</v>
      </c>
      <c r="AN29" s="41">
        <v>0.2</v>
      </c>
      <c r="AO29" s="34">
        <v>30.380394736842117</v>
      </c>
      <c r="AP29" s="34">
        <v>9.76447368421052</v>
      </c>
      <c r="AQ29" s="34">
        <v>248.90789473684211</v>
      </c>
      <c r="AR29" s="34">
        <v>11.123684210526308</v>
      </c>
      <c r="AS29" s="34">
        <v>5.6736842105263179</v>
      </c>
      <c r="AT29" s="34">
        <v>1.5197368421052642</v>
      </c>
      <c r="AU29" s="34">
        <v>12749.828947368422</v>
      </c>
      <c r="AV29" s="34">
        <v>4.8684210526315779</v>
      </c>
      <c r="AW29" s="34">
        <v>203.07236842105272</v>
      </c>
      <c r="AX29" s="28">
        <v>15.24171052631579</v>
      </c>
      <c r="AY29" s="35">
        <v>3.9489999999999998</v>
      </c>
      <c r="AZ29" s="34">
        <v>0.34499999999999997</v>
      </c>
      <c r="BA29" s="2">
        <v>8.6999999999999993</v>
      </c>
    </row>
    <row r="30" spans="1:53" ht="13.8" customHeight="1" x14ac:dyDescent="0.3">
      <c r="A30" s="25">
        <v>41817</v>
      </c>
      <c r="B30" s="24">
        <v>0.32361111111111113</v>
      </c>
      <c r="C30" s="46">
        <v>39.016591999936999</v>
      </c>
      <c r="D30" s="46">
        <v>-84.151199920059199</v>
      </c>
      <c r="E30" s="44">
        <v>39.016583333333337</v>
      </c>
      <c r="F30" s="44">
        <v>-84.151305555555567</v>
      </c>
      <c r="G30" s="12" t="s">
        <v>23</v>
      </c>
      <c r="H30" s="3">
        <v>7.28</v>
      </c>
      <c r="I30" s="1">
        <v>6.96</v>
      </c>
      <c r="J30" s="26">
        <f>H30-I30</f>
        <v>0.32000000000000028</v>
      </c>
      <c r="K30" s="32">
        <v>48.289628</v>
      </c>
      <c r="L30" s="31">
        <v>5.5974140000000006</v>
      </c>
      <c r="M30" s="31">
        <f>K30-L30</f>
        <v>42.692214</v>
      </c>
      <c r="N30" s="30">
        <v>15.247467</v>
      </c>
      <c r="O30" s="31">
        <v>5.5928210000000007</v>
      </c>
      <c r="P30" s="30">
        <f>N30-O30</f>
        <v>9.6546459999999996</v>
      </c>
      <c r="Q30" s="31">
        <v>991</v>
      </c>
      <c r="R30" s="31">
        <v>572</v>
      </c>
      <c r="S30" s="31">
        <f>Q30-R30</f>
        <v>419</v>
      </c>
      <c r="T30" s="31">
        <v>2.1133449999999998</v>
      </c>
      <c r="U30" s="30">
        <v>10.067002</v>
      </c>
      <c r="V30" s="36">
        <v>7.6425000000000001</v>
      </c>
      <c r="W30" s="15">
        <v>29.784350000000003</v>
      </c>
      <c r="X30" s="13">
        <v>-1.2274379999999998</v>
      </c>
      <c r="Y30" s="13">
        <v>2.5029979999999998</v>
      </c>
      <c r="Z30" s="34">
        <f>IF(X30&lt;=0, W30+Y30, W30+X30+Y30)</f>
        <v>32.287348000000001</v>
      </c>
      <c r="AA30" s="13">
        <v>26.454360000000001</v>
      </c>
      <c r="AB30" s="34">
        <v>3.7075619999999936</v>
      </c>
      <c r="AC30" s="17">
        <f>AA30+AB30</f>
        <v>30.161921999999993</v>
      </c>
      <c r="AD30" s="3">
        <v>8.3999999999999631</v>
      </c>
      <c r="AE30" s="1">
        <v>6.7999999999992511</v>
      </c>
      <c r="AF30" s="40">
        <v>80.952380952372394</v>
      </c>
      <c r="AG30" s="27">
        <v>76</v>
      </c>
      <c r="AH30" s="16">
        <v>9.7100000000000009</v>
      </c>
      <c r="AI30" s="22">
        <v>98</v>
      </c>
      <c r="AJ30" s="43">
        <v>61.255407683637969</v>
      </c>
      <c r="AK30" s="3" t="s">
        <v>23</v>
      </c>
      <c r="AL30" s="42">
        <v>0.47236436225551398</v>
      </c>
      <c r="AM30" s="31">
        <v>1</v>
      </c>
      <c r="AN30" s="41">
        <v>0.2</v>
      </c>
      <c r="AO30" s="34">
        <v>30.459662921348286</v>
      </c>
      <c r="AP30" s="34">
        <v>9.8233707865168487</v>
      </c>
      <c r="AQ30" s="34">
        <v>249.03370786516854</v>
      </c>
      <c r="AR30" s="34">
        <v>10.906741573033708</v>
      </c>
      <c r="AS30" s="34">
        <v>5.8269662921348306</v>
      </c>
      <c r="AT30" s="34">
        <v>1.5617977528089888</v>
      </c>
      <c r="AU30" s="34">
        <v>9704.8539325842703</v>
      </c>
      <c r="AV30" s="34">
        <v>3.7022471910112347</v>
      </c>
      <c r="AW30" s="34">
        <v>209.05168539325845</v>
      </c>
      <c r="AX30" s="28">
        <v>15.66820224719101</v>
      </c>
      <c r="AZ30" s="34">
        <v>0.127</v>
      </c>
      <c r="BA30" s="2">
        <v>8.4</v>
      </c>
    </row>
    <row r="31" spans="1:53" ht="13.8" customHeight="1" x14ac:dyDescent="0.3">
      <c r="A31" s="25">
        <v>41817</v>
      </c>
      <c r="B31" s="24">
        <v>0.3263888888888889</v>
      </c>
      <c r="C31" s="46">
        <v>39.0164849599376</v>
      </c>
      <c r="D31" s="46">
        <v>-84.146508310058806</v>
      </c>
      <c r="E31" s="44">
        <v>39.01647222222222</v>
      </c>
      <c r="F31" s="44">
        <v>-84.146722222222223</v>
      </c>
      <c r="G31" s="12" t="s">
        <v>13</v>
      </c>
      <c r="H31" s="3">
        <v>7.32</v>
      </c>
      <c r="I31" s="1">
        <v>6.94</v>
      </c>
      <c r="J31" s="26">
        <f>H31-I31</f>
        <v>0.37999999999999989</v>
      </c>
      <c r="K31" s="32">
        <v>54.084179999999996</v>
      </c>
      <c r="L31" s="31">
        <v>1.3367140000000006</v>
      </c>
      <c r="M31" s="31">
        <f>K31-L31</f>
        <v>52.747465999999996</v>
      </c>
      <c r="N31" s="30">
        <v>14.160874</v>
      </c>
      <c r="O31" s="31">
        <v>8.4250879999999988</v>
      </c>
      <c r="P31" s="30">
        <f>N31-O31</f>
        <v>5.7357860000000009</v>
      </c>
      <c r="Q31" s="31">
        <v>1050</v>
      </c>
      <c r="R31" s="31">
        <v>547</v>
      </c>
      <c r="S31" s="31">
        <f>Q31-R31</f>
        <v>503</v>
      </c>
      <c r="T31" s="31">
        <v>11.995058999999999</v>
      </c>
      <c r="U31" s="30">
        <v>10.067002</v>
      </c>
      <c r="V31" s="60">
        <v>9</v>
      </c>
      <c r="W31" s="15">
        <v>35.031132500000005</v>
      </c>
      <c r="X31" s="13">
        <v>-1.3824074999999969</v>
      </c>
      <c r="Y31" s="13">
        <v>3.3453925000000009</v>
      </c>
      <c r="Z31" s="34">
        <f>IF(X31&lt;=0, W31+Y31, W31+X31+Y31)</f>
        <v>38.376525000000008</v>
      </c>
      <c r="AA31" s="13">
        <v>31.025400000000008</v>
      </c>
      <c r="AB31" s="34">
        <v>4.5276524999999888</v>
      </c>
      <c r="AC31" s="17">
        <f>AA31+AB31</f>
        <v>35.5530525</v>
      </c>
      <c r="AD31" s="3">
        <v>8.3999999999999631</v>
      </c>
      <c r="AE31" s="1">
        <v>6.4000000000001833</v>
      </c>
      <c r="AF31" s="40">
        <v>76.190476190478705</v>
      </c>
      <c r="AG31" s="27">
        <v>74.000000000000014</v>
      </c>
      <c r="AH31" s="16">
        <v>9.61</v>
      </c>
      <c r="AI31" s="22">
        <v>96</v>
      </c>
      <c r="AJ31" s="43">
        <v>64.121147868303808</v>
      </c>
      <c r="AK31" s="3" t="s">
        <v>13</v>
      </c>
      <c r="AL31" s="42">
        <v>0.4682643022486771</v>
      </c>
      <c r="AM31" s="31">
        <v>1</v>
      </c>
      <c r="AN31" s="41">
        <v>0.2</v>
      </c>
      <c r="AO31" s="34">
        <v>30.207857142857144</v>
      </c>
      <c r="AP31" s="34">
        <v>9.8348809523809635</v>
      </c>
      <c r="AQ31" s="34">
        <v>249</v>
      </c>
      <c r="AR31" s="34">
        <v>11.167857142857148</v>
      </c>
      <c r="AS31" s="34">
        <v>5.9261904761904782</v>
      </c>
      <c r="AT31" s="34">
        <v>1.5952380952380953</v>
      </c>
      <c r="AU31" s="34">
        <v>12016.095238095239</v>
      </c>
      <c r="AV31" s="34">
        <v>4.5845238095238114</v>
      </c>
      <c r="AW31" s="34">
        <v>195.46785714285718</v>
      </c>
      <c r="AX31" s="28">
        <v>14.714047619047628</v>
      </c>
      <c r="AY31" s="35">
        <v>3.9460000000000002</v>
      </c>
      <c r="AZ31" s="34">
        <v>0.14399999999999999</v>
      </c>
      <c r="BA31" s="2">
        <v>3.7</v>
      </c>
    </row>
    <row r="32" spans="1:53" ht="13.8" customHeight="1" x14ac:dyDescent="0.3">
      <c r="A32" s="25">
        <v>41817</v>
      </c>
      <c r="B32" s="24">
        <v>0.34652777777777777</v>
      </c>
      <c r="C32" s="46">
        <v>39.017213429939702</v>
      </c>
      <c r="D32" s="46">
        <v>-84.1281323300569</v>
      </c>
      <c r="E32" s="44">
        <v>39.017222222222223</v>
      </c>
      <c r="F32" s="44">
        <v>-84.128194444444432</v>
      </c>
      <c r="G32" s="12" t="s">
        <v>21</v>
      </c>
      <c r="H32" s="3">
        <v>7.33</v>
      </c>
      <c r="I32" s="1">
        <v>6.87</v>
      </c>
      <c r="J32" s="26">
        <f>H32-I32</f>
        <v>0.45999999999999996</v>
      </c>
      <c r="K32" s="32">
        <v>67.718420000000009</v>
      </c>
      <c r="L32" s="31">
        <v>2.2740679999999998</v>
      </c>
      <c r="M32" s="31">
        <f>K32-L32</f>
        <v>65.444352000000009</v>
      </c>
      <c r="N32" s="30">
        <v>17.402839999999998</v>
      </c>
      <c r="O32" s="31">
        <v>5.0406180000000003</v>
      </c>
      <c r="P32" s="30">
        <f>N32-O32</f>
        <v>12.362221999999997</v>
      </c>
      <c r="Q32" s="31">
        <v>1150</v>
      </c>
      <c r="R32" s="31">
        <v>555</v>
      </c>
      <c r="S32" s="31">
        <f>Q32-R32</f>
        <v>595</v>
      </c>
      <c r="T32" s="31">
        <v>2.7488250000000001</v>
      </c>
      <c r="U32" s="30">
        <v>10.513371000000001</v>
      </c>
      <c r="V32" s="36">
        <v>6.1679348000000003</v>
      </c>
      <c r="W32" s="15">
        <v>39.181787499999999</v>
      </c>
      <c r="X32" s="13">
        <v>-4.2613124999999998</v>
      </c>
      <c r="Y32" s="13">
        <v>0.6716875000000011</v>
      </c>
      <c r="Z32" s="34">
        <f>IF(X32&lt;=0, W32+Y32, W32+X32+Y32)</f>
        <v>39.853475000000003</v>
      </c>
      <c r="AA32" s="13">
        <v>30.651600000000002</v>
      </c>
      <c r="AB32" s="34">
        <v>11.54574749999999</v>
      </c>
      <c r="AC32" s="17">
        <f>AA32+AB32</f>
        <v>42.197347499999992</v>
      </c>
      <c r="AD32" s="3">
        <v>9.6000000000007191</v>
      </c>
      <c r="AE32" s="1">
        <v>8.3999999999999631</v>
      </c>
      <c r="AF32" s="40">
        <v>87.499999999993065</v>
      </c>
      <c r="AG32" s="27">
        <v>76</v>
      </c>
      <c r="AH32" s="16">
        <v>9.56</v>
      </c>
      <c r="AI32" s="22">
        <v>98</v>
      </c>
      <c r="AJ32" s="43">
        <v>67.998243561451289</v>
      </c>
      <c r="AK32" s="3" t="s">
        <v>21</v>
      </c>
      <c r="AL32" s="42">
        <v>0.44140426070601846</v>
      </c>
      <c r="AM32" s="31">
        <v>1</v>
      </c>
      <c r="AN32" s="41">
        <v>0.2</v>
      </c>
      <c r="AO32" s="34">
        <v>29.329843749999974</v>
      </c>
      <c r="AP32" s="34">
        <v>9.9157812499999984</v>
      </c>
      <c r="AQ32" s="34">
        <v>260</v>
      </c>
      <c r="AR32" s="34">
        <v>15.495312499999997</v>
      </c>
      <c r="AS32" s="34">
        <v>8.0343750000000025</v>
      </c>
      <c r="AT32" s="34">
        <v>2.1578124999999999</v>
      </c>
      <c r="AU32" s="34">
        <v>22324.578125</v>
      </c>
      <c r="AV32" s="34">
        <v>8.5250000000000057</v>
      </c>
      <c r="AW32" s="34">
        <v>227.72499999999988</v>
      </c>
      <c r="AX32" s="28">
        <v>17.404843749999991</v>
      </c>
      <c r="AY32" s="35">
        <v>4.157</v>
      </c>
      <c r="AZ32" s="34">
        <v>0.36799999999999999</v>
      </c>
      <c r="BA32" s="2">
        <v>8.9</v>
      </c>
    </row>
    <row r="33" spans="1:59" ht="13.8" customHeight="1" x14ac:dyDescent="0.3">
      <c r="A33" s="25">
        <v>41817</v>
      </c>
      <c r="B33" s="24">
        <v>0.35000000000000003</v>
      </c>
      <c r="C33" s="46">
        <v>39.017337149940197</v>
      </c>
      <c r="D33" s="46">
        <v>-84.123518680056605</v>
      </c>
      <c r="E33" s="44">
        <v>39.017249999999997</v>
      </c>
      <c r="F33" s="44">
        <v>-84.123583333333329</v>
      </c>
      <c r="G33" s="12" t="s">
        <v>20</v>
      </c>
      <c r="H33" s="3">
        <v>7.31</v>
      </c>
      <c r="I33" s="1">
        <v>6.59</v>
      </c>
      <c r="J33" s="26">
        <f>H33-I33</f>
        <v>0.71999999999999975</v>
      </c>
      <c r="K33" s="32">
        <v>76.23981999999998</v>
      </c>
      <c r="L33" s="31">
        <v>3.4670640000000006</v>
      </c>
      <c r="M33" s="31">
        <f>K33-L33</f>
        <v>72.772755999999987</v>
      </c>
      <c r="N33" s="30">
        <v>17.93723</v>
      </c>
      <c r="O33" s="31">
        <v>6.8931699999999996</v>
      </c>
      <c r="P33" s="30">
        <f>N33-O33</f>
        <v>11.04406</v>
      </c>
      <c r="Q33" s="31">
        <v>1150</v>
      </c>
      <c r="R33" s="31">
        <v>594</v>
      </c>
      <c r="S33" s="31">
        <f>Q33-R33</f>
        <v>556</v>
      </c>
      <c r="T33" s="31">
        <v>1.3507690000000003</v>
      </c>
      <c r="U33" s="30">
        <v>10.704672</v>
      </c>
      <c r="V33" s="36">
        <v>6.6506400000000001</v>
      </c>
      <c r="W33" s="15">
        <v>51.885152500000004</v>
      </c>
      <c r="X33" s="13">
        <v>-0.74751749999999861</v>
      </c>
      <c r="Y33" s="13">
        <v>5.8533124999999941</v>
      </c>
      <c r="Z33" s="34">
        <f>IF(X33&lt;=0, W33+Y33, W33+X33+Y33)</f>
        <v>57.738464999999998</v>
      </c>
      <c r="AA33" s="13">
        <v>43.17390000000001</v>
      </c>
      <c r="AB33" s="34">
        <v>11.611162500000002</v>
      </c>
      <c r="AC33" s="17">
        <f>AA33+AB33</f>
        <v>54.785062500000009</v>
      </c>
      <c r="AD33" s="3">
        <v>10.799999999999699</v>
      </c>
      <c r="AE33" s="1">
        <v>8.799999999999919</v>
      </c>
      <c r="AF33" s="40">
        <v>81.481481481483016</v>
      </c>
      <c r="AG33" s="27">
        <v>80</v>
      </c>
      <c r="AH33" s="16">
        <v>9.69</v>
      </c>
      <c r="AI33" s="22">
        <v>98</v>
      </c>
      <c r="AJ33" s="43">
        <v>65.480008075559454</v>
      </c>
      <c r="AK33" s="3" t="s">
        <v>20</v>
      </c>
      <c r="AL33" s="42">
        <v>0.44942725354030516</v>
      </c>
      <c r="AM33" s="31">
        <v>1</v>
      </c>
      <c r="AN33" s="41">
        <v>0.2</v>
      </c>
      <c r="AO33" s="34">
        <v>29.254411764705871</v>
      </c>
      <c r="AP33" s="34">
        <v>10.011323529411756</v>
      </c>
      <c r="AQ33" s="34">
        <v>263.05882352941177</v>
      </c>
      <c r="AR33" s="34">
        <v>16.205882352941185</v>
      </c>
      <c r="AS33" s="34">
        <v>3.5470588235294116</v>
      </c>
      <c r="AT33" s="34">
        <v>0.94999999999999973</v>
      </c>
      <c r="AU33" s="34">
        <v>24145.941176470587</v>
      </c>
      <c r="AV33" s="34">
        <v>9.2220588235294123</v>
      </c>
      <c r="AW33" s="34">
        <v>254.99705882352941</v>
      </c>
      <c r="AX33" s="28">
        <v>19.513529411764701</v>
      </c>
      <c r="AY33" s="35">
        <v>4.8029999999999999</v>
      </c>
      <c r="AZ33" s="34">
        <v>2.8000000000000001E-2</v>
      </c>
      <c r="BA33" s="2">
        <v>0.6</v>
      </c>
    </row>
    <row r="34" spans="1:59" ht="13.8" customHeight="1" x14ac:dyDescent="0.3">
      <c r="A34" s="25">
        <v>41817</v>
      </c>
      <c r="B34" s="24">
        <v>0.3972222222222222</v>
      </c>
      <c r="C34" s="46">
        <v>39.017707299941797</v>
      </c>
      <c r="D34" s="46">
        <v>-84.109677730055296</v>
      </c>
      <c r="E34" s="44">
        <v>39.017694444444444</v>
      </c>
      <c r="F34" s="44">
        <v>-84.109666666666655</v>
      </c>
      <c r="G34" s="12" t="s">
        <v>10</v>
      </c>
      <c r="H34" s="3">
        <v>7.46</v>
      </c>
      <c r="I34" s="1">
        <v>7</v>
      </c>
      <c r="J34" s="26">
        <f>H34-I34</f>
        <v>0.45999999999999996</v>
      </c>
      <c r="K34" s="32">
        <v>101.80401999999998</v>
      </c>
      <c r="L34" s="31">
        <v>26.986128000000001</v>
      </c>
      <c r="M34" s="31">
        <f>K34-L34</f>
        <v>74.817891999999972</v>
      </c>
      <c r="N34" s="30">
        <v>18.293489999999998</v>
      </c>
      <c r="O34" s="31">
        <v>18</v>
      </c>
      <c r="P34" s="30">
        <f>N34-O34</f>
        <v>0.29348999999999847</v>
      </c>
      <c r="Q34" s="31">
        <v>1140</v>
      </c>
      <c r="R34" s="31">
        <v>624</v>
      </c>
      <c r="S34" s="31">
        <f>Q34-R34</f>
        <v>516</v>
      </c>
      <c r="T34" s="31">
        <v>7.7850040000000016</v>
      </c>
      <c r="U34" s="30">
        <v>10.577138000000001</v>
      </c>
      <c r="V34" s="60">
        <v>10</v>
      </c>
      <c r="W34" s="15">
        <v>51.936817499999997</v>
      </c>
      <c r="X34" s="13">
        <v>-2.0336424999999965</v>
      </c>
      <c r="Y34" s="13">
        <v>4.5829574999999991</v>
      </c>
      <c r="Z34" s="34">
        <f>IF(X34&lt;=0, W34+Y34, W34+X34+Y34)</f>
        <v>56.519774999999996</v>
      </c>
      <c r="AA34" s="13">
        <v>43.400849999999998</v>
      </c>
      <c r="AB34" s="34">
        <v>11.122552500000003</v>
      </c>
      <c r="AC34" s="17">
        <f>AA34+AB34</f>
        <v>54.523402500000003</v>
      </c>
      <c r="AD34" s="3">
        <v>11.199999999999655</v>
      </c>
      <c r="AE34" s="1">
        <v>9.9999999999997868</v>
      </c>
      <c r="AF34" s="40">
        <v>89.28571428571513</v>
      </c>
      <c r="AG34" s="27">
        <v>90</v>
      </c>
      <c r="AH34" s="16">
        <v>9.8699999999999992</v>
      </c>
      <c r="AI34" s="22">
        <v>120</v>
      </c>
      <c r="AJ34" s="43">
        <v>63.009638815044703</v>
      </c>
      <c r="AK34" s="3" t="s">
        <v>10</v>
      </c>
      <c r="AL34" s="42">
        <v>0.46457454648526086</v>
      </c>
      <c r="AM34" s="1">
        <v>2</v>
      </c>
      <c r="AN34" s="41">
        <v>0.2</v>
      </c>
      <c r="AO34" s="34">
        <v>29.73620408163266</v>
      </c>
      <c r="AP34" s="34">
        <v>10.425183673469384</v>
      </c>
      <c r="AQ34" s="34">
        <v>270.55102040816325</v>
      </c>
      <c r="AR34" s="34">
        <v>13.586122448979578</v>
      </c>
      <c r="AS34" s="34">
        <v>11.490612244897962</v>
      </c>
      <c r="AT34" s="34">
        <v>2.4032653061224516</v>
      </c>
      <c r="AU34" s="34">
        <v>23507.355102040816</v>
      </c>
      <c r="AV34" s="34">
        <v>9.2261224489796021</v>
      </c>
      <c r="AW34" s="34">
        <v>286.06938775510213</v>
      </c>
      <c r="AX34" s="28">
        <v>21.709591836734688</v>
      </c>
      <c r="AY34" s="35">
        <v>4.99</v>
      </c>
      <c r="AZ34" s="34">
        <v>0.14399999999999999</v>
      </c>
      <c r="BA34" s="2">
        <v>2.9</v>
      </c>
    </row>
    <row r="35" spans="1:59" ht="13.8" customHeight="1" x14ac:dyDescent="0.3">
      <c r="A35" s="25">
        <v>41817</v>
      </c>
      <c r="B35" s="24">
        <v>0.3972222222222222</v>
      </c>
      <c r="C35" s="46">
        <v>39.017707299941797</v>
      </c>
      <c r="D35" s="46">
        <v>-84.109677730055296</v>
      </c>
      <c r="E35" s="44">
        <v>39.017694444444444</v>
      </c>
      <c r="F35" s="44">
        <v>-84.109666666666655</v>
      </c>
      <c r="G35" s="12" t="s">
        <v>10</v>
      </c>
      <c r="H35" s="3">
        <v>7.39</v>
      </c>
      <c r="I35" s="1">
        <v>6.92</v>
      </c>
      <c r="J35" s="26">
        <f>H35-I35</f>
        <v>0.46999999999999975</v>
      </c>
      <c r="K35" s="32">
        <v>98.395459999999986</v>
      </c>
      <c r="L35" s="31">
        <v>17.612588000000002</v>
      </c>
      <c r="M35" s="31">
        <f>K35-L35</f>
        <v>80.782871999999983</v>
      </c>
      <c r="N35" s="30">
        <v>25.240559999999999</v>
      </c>
      <c r="O35" s="31">
        <v>15.461223</v>
      </c>
      <c r="P35" s="30">
        <f>N35-O35</f>
        <v>9.7793369999999982</v>
      </c>
      <c r="Q35" s="1"/>
      <c r="R35" s="31">
        <v>524</v>
      </c>
      <c r="S35" s="31"/>
      <c r="T35" s="31">
        <v>2.1451190000000002</v>
      </c>
      <c r="U35" s="30">
        <v>9.6525165000000008</v>
      </c>
      <c r="V35" s="36">
        <v>7.5499263999999995</v>
      </c>
      <c r="W35" s="15">
        <v>51.013787500000007</v>
      </c>
      <c r="X35" s="13">
        <v>9.5778025000000024</v>
      </c>
      <c r="Y35" s="13">
        <v>2.7099974999999987</v>
      </c>
      <c r="Z35" s="34">
        <f>IF(X35&lt;=0, W35+Y35, W35+X35+Y35)</f>
        <v>63.301587500000011</v>
      </c>
      <c r="AA35" s="13">
        <v>37.793849999999999</v>
      </c>
      <c r="AB35" s="34">
        <v>20.579692500000007</v>
      </c>
      <c r="AC35" s="17">
        <f>AA35+AB35</f>
        <v>58.373542500000006</v>
      </c>
      <c r="AD35" s="3">
        <v>10.800000000000599</v>
      </c>
      <c r="AE35" s="1">
        <v>8.8000000000008072</v>
      </c>
      <c r="AF35" s="40">
        <v>81.481481481484536</v>
      </c>
      <c r="AG35" s="27">
        <v>90</v>
      </c>
      <c r="AH35" s="16">
        <v>9.89</v>
      </c>
      <c r="AI35" s="22">
        <v>118</v>
      </c>
      <c r="AJ35" s="43">
        <v>61.768651804912878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2"/>
      <c r="AY35" s="35">
        <v>4.6900000000000004</v>
      </c>
      <c r="AZ35" s="34">
        <v>0.26100000000000001</v>
      </c>
      <c r="BA35" s="2">
        <v>5.6</v>
      </c>
    </row>
    <row r="36" spans="1:59" ht="13.8" customHeight="1" x14ac:dyDescent="0.3">
      <c r="A36" s="25">
        <v>41817</v>
      </c>
      <c r="B36" s="24">
        <v>0.39513888888888887</v>
      </c>
      <c r="C36" s="46">
        <v>39.0178303399424</v>
      </c>
      <c r="D36" s="46">
        <v>-84.105063990054802</v>
      </c>
      <c r="E36" s="44">
        <v>39.017833333333336</v>
      </c>
      <c r="F36" s="44">
        <v>-84.105055555555552</v>
      </c>
      <c r="G36" s="12" t="s">
        <v>18</v>
      </c>
      <c r="H36" s="3">
        <v>7.51</v>
      </c>
      <c r="I36" s="1">
        <v>7.2</v>
      </c>
      <c r="J36" s="26">
        <f>H36-I36</f>
        <v>0.30999999999999961</v>
      </c>
      <c r="K36" s="32">
        <v>94.13476</v>
      </c>
      <c r="L36" s="31">
        <v>20.595078000000001</v>
      </c>
      <c r="M36" s="31">
        <f>K36-L36</f>
        <v>73.539681999999999</v>
      </c>
      <c r="N36" s="30">
        <v>21.677959999999999</v>
      </c>
      <c r="O36" s="31">
        <v>11.667054</v>
      </c>
      <c r="P36" s="30">
        <f>N36-O36</f>
        <v>10.010905999999999</v>
      </c>
      <c r="Q36" s="31">
        <v>1200</v>
      </c>
      <c r="R36" s="31">
        <v>692</v>
      </c>
      <c r="S36" s="31">
        <f>Q36-R36</f>
        <v>508</v>
      </c>
      <c r="T36" s="31">
        <v>1.1760120000000003</v>
      </c>
      <c r="U36" s="30">
        <v>11.724944000000001</v>
      </c>
      <c r="V36" s="36">
        <v>5.6852295999999996</v>
      </c>
      <c r="W36" s="15">
        <v>51.774552499999984</v>
      </c>
      <c r="X36" s="13">
        <v>-2.0704474999999931</v>
      </c>
      <c r="Y36" s="13">
        <v>4.5546924999999998</v>
      </c>
      <c r="Z36" s="34">
        <f>IF(X36&lt;=0, W36+Y36, W36+X36+Y36)</f>
        <v>56.329244999999986</v>
      </c>
      <c r="AA36" s="13">
        <v>44.001599999999996</v>
      </c>
      <c r="AB36" s="34">
        <v>9.8302724999999853</v>
      </c>
      <c r="AC36" s="17">
        <f>AA36+AB36</f>
        <v>53.831872499999982</v>
      </c>
      <c r="AD36" s="3">
        <v>13.200000000000323</v>
      </c>
      <c r="AE36" s="1">
        <v>11.600000000000499</v>
      </c>
      <c r="AF36" s="40">
        <v>87.87878787878951</v>
      </c>
      <c r="AG36" s="27">
        <v>94</v>
      </c>
      <c r="AH36" s="16">
        <v>9.8800000000000008</v>
      </c>
      <c r="AI36" s="22">
        <v>118</v>
      </c>
      <c r="AJ36" s="43">
        <v>65.163011778786824</v>
      </c>
      <c r="AK36" s="3" t="s">
        <v>18</v>
      </c>
      <c r="AL36" s="42">
        <v>0.45173552169067221</v>
      </c>
      <c r="AM36" s="1">
        <v>2</v>
      </c>
      <c r="AN36" s="41">
        <v>0.2</v>
      </c>
      <c r="AO36" s="34">
        <v>29.400138888888893</v>
      </c>
      <c r="AP36" s="34">
        <v>10.426990740740766</v>
      </c>
      <c r="AQ36" s="34">
        <v>274.375</v>
      </c>
      <c r="AR36" s="34">
        <v>14.908796296296297</v>
      </c>
      <c r="AS36" s="34">
        <v>13.754629629629626</v>
      </c>
      <c r="AT36" s="34">
        <v>2.8726851851851847</v>
      </c>
      <c r="AU36" s="34">
        <v>32711.666666666668</v>
      </c>
      <c r="AV36" s="34">
        <v>12.841666666666677</v>
      </c>
      <c r="AW36" s="34">
        <v>283.05462962962946</v>
      </c>
      <c r="AX36" s="28">
        <v>21.606249999999985</v>
      </c>
      <c r="AY36" s="35">
        <v>4.5860000000000003</v>
      </c>
      <c r="AZ36" s="34">
        <v>0.37</v>
      </c>
      <c r="BA36" s="2">
        <v>8.1</v>
      </c>
    </row>
    <row r="37" spans="1:59" ht="13.8" customHeight="1" x14ac:dyDescent="0.3">
      <c r="A37" s="25">
        <v>41817</v>
      </c>
      <c r="B37" s="24">
        <v>0.39305555555555555</v>
      </c>
      <c r="C37" s="46">
        <v>39.017953139942797</v>
      </c>
      <c r="D37" s="46">
        <v>-84.100450260054401</v>
      </c>
      <c r="E37" s="44">
        <v>39.017944444444446</v>
      </c>
      <c r="F37" s="44">
        <v>-84.100444444444435</v>
      </c>
      <c r="G37" s="12" t="s">
        <v>17</v>
      </c>
      <c r="H37" s="3">
        <v>7.55</v>
      </c>
      <c r="I37" s="1">
        <v>6.87</v>
      </c>
      <c r="J37" s="26">
        <f>H37-I37</f>
        <v>0.67999999999999972</v>
      </c>
      <c r="K37" s="32">
        <v>131.69893999999999</v>
      </c>
      <c r="L37" s="31">
        <v>32.695465999999996</v>
      </c>
      <c r="M37" s="31">
        <f>K37-L37</f>
        <v>99.003473999999997</v>
      </c>
      <c r="N37" s="30">
        <v>22.746740000000003</v>
      </c>
      <c r="O37" s="31">
        <v>19.184139999999999</v>
      </c>
      <c r="P37" s="30">
        <f>N37-O37</f>
        <v>3.5626000000000033</v>
      </c>
      <c r="Q37" s="31">
        <v>1280</v>
      </c>
      <c r="R37" s="31">
        <v>587</v>
      </c>
      <c r="S37" s="31">
        <f>Q37-R37</f>
        <v>693</v>
      </c>
      <c r="T37" s="31">
        <v>3</v>
      </c>
      <c r="U37" s="30">
        <v>14.084323000000001</v>
      </c>
      <c r="V37" s="36">
        <v>5.9431132</v>
      </c>
      <c r="W37" s="15">
        <v>57.850152499999986</v>
      </c>
      <c r="X37" s="13">
        <v>-1.2343124999999961</v>
      </c>
      <c r="Y37" s="13">
        <v>5.3808825000000029</v>
      </c>
      <c r="Z37" s="34">
        <f>IF(X37&lt;=0, W37+Y37, W37+X37+Y37)</f>
        <v>63.231034999999991</v>
      </c>
      <c r="AA37" s="13">
        <v>46.805099999999989</v>
      </c>
      <c r="AB37" s="34">
        <v>15.138232500000019</v>
      </c>
      <c r="AC37" s="17">
        <f>AA37+AB37</f>
        <v>61.943332500000011</v>
      </c>
      <c r="AD37" s="3">
        <v>13.999999999999346</v>
      </c>
      <c r="AE37" s="1">
        <v>11.999999999999567</v>
      </c>
      <c r="AF37" s="40">
        <v>85.714285714286618</v>
      </c>
      <c r="AG37" s="27">
        <v>90</v>
      </c>
      <c r="AH37" s="16">
        <v>9.85</v>
      </c>
      <c r="AI37" s="22">
        <v>118</v>
      </c>
      <c r="AJ37" s="43">
        <v>64.242231920626438</v>
      </c>
      <c r="AK37" s="3" t="s">
        <v>17</v>
      </c>
      <c r="AL37" s="42">
        <v>0.41707439814814812</v>
      </c>
      <c r="AM37" s="1">
        <v>2</v>
      </c>
      <c r="AN37" s="41">
        <v>0.2</v>
      </c>
      <c r="AO37" s="34">
        <v>28.721920000000004</v>
      </c>
      <c r="AP37" s="34">
        <v>10.37556000000002</v>
      </c>
      <c r="AQ37" s="34">
        <v>259.61200000000002</v>
      </c>
      <c r="AR37" s="34">
        <v>16.257200000000008</v>
      </c>
      <c r="AS37" s="34">
        <v>18.521199999999993</v>
      </c>
      <c r="AT37" s="34">
        <v>3.8691999999999993</v>
      </c>
      <c r="AU37" s="34">
        <v>36575.675999999999</v>
      </c>
      <c r="AV37" s="34">
        <v>14.361999999999997</v>
      </c>
      <c r="AW37" s="34">
        <v>262.26999999999992</v>
      </c>
      <c r="AX37" s="28">
        <v>20.258599999999998</v>
      </c>
      <c r="AY37" s="35">
        <v>4.9800000000000004</v>
      </c>
      <c r="AZ37" s="34">
        <v>0.39100000000000001</v>
      </c>
      <c r="BA37" s="2">
        <v>7.9</v>
      </c>
    </row>
    <row r="38" spans="1:59" ht="13.8" customHeight="1" x14ac:dyDescent="0.3">
      <c r="A38" s="25">
        <v>41817</v>
      </c>
      <c r="B38" s="24">
        <v>0.37916666666666665</v>
      </c>
      <c r="C38" s="45">
        <v>39.0181289899433</v>
      </c>
      <c r="D38" s="45">
        <v>-84.096264250054006</v>
      </c>
      <c r="E38" s="44">
        <v>39.017944444444446</v>
      </c>
      <c r="F38" s="44">
        <v>-84.100444444444435</v>
      </c>
      <c r="G38" s="12" t="s">
        <v>7</v>
      </c>
      <c r="H38" s="3">
        <v>7.69</v>
      </c>
      <c r="I38" s="1">
        <v>7.11</v>
      </c>
      <c r="J38" s="26">
        <f>H38-I38</f>
        <v>0.58000000000000007</v>
      </c>
      <c r="K38" s="32">
        <v>119.26039999999999</v>
      </c>
      <c r="L38" s="31">
        <v>23.321925999999998</v>
      </c>
      <c r="M38" s="31">
        <f>K38-L38</f>
        <v>95.938473999999985</v>
      </c>
      <c r="N38" s="30">
        <v>59.44151999999999</v>
      </c>
      <c r="O38" s="31">
        <v>15.300905999999998</v>
      </c>
      <c r="P38" s="30">
        <f>N38-O38</f>
        <v>44.140613999999992</v>
      </c>
      <c r="Q38" s="31">
        <v>1330</v>
      </c>
      <c r="R38" s="31">
        <v>531</v>
      </c>
      <c r="S38" s="31">
        <f>Q38-R38</f>
        <v>799</v>
      </c>
      <c r="T38" s="31">
        <v>2.2086670000000002</v>
      </c>
      <c r="U38" s="30">
        <v>37.040443000000003</v>
      </c>
      <c r="V38" s="36">
        <v>5.6653923999999991</v>
      </c>
      <c r="W38" s="15">
        <v>68.709247499999989</v>
      </c>
      <c r="X38" s="13">
        <v>1.3864075000000038</v>
      </c>
      <c r="Y38" s="13">
        <v>8.3105474999999966</v>
      </c>
      <c r="Z38" s="34">
        <f>IF(X38&lt;=0, W38+Y38, W38+X38+Y38)</f>
        <v>78.406202499999992</v>
      </c>
      <c r="AA38" s="13">
        <v>42.679949999999984</v>
      </c>
      <c r="AB38" s="34">
        <v>40.327012500000016</v>
      </c>
      <c r="AC38" s="17">
        <f>AA38+AB38</f>
        <v>83.0069625</v>
      </c>
      <c r="AD38" s="3">
        <v>13.600000000000279</v>
      </c>
      <c r="AE38" s="1">
        <v>10.799999999999699</v>
      </c>
      <c r="AF38" s="40">
        <v>79.411764705878511</v>
      </c>
      <c r="AG38" s="27">
        <v>94</v>
      </c>
      <c r="AH38" s="16">
        <v>9.69</v>
      </c>
      <c r="AI38" s="22">
        <v>120</v>
      </c>
      <c r="AJ38" s="43">
        <v>76.939009488782347</v>
      </c>
      <c r="AK38" s="3" t="s">
        <v>7</v>
      </c>
      <c r="AL38" s="42">
        <v>0.42191785683088745</v>
      </c>
      <c r="AM38" s="1">
        <v>2</v>
      </c>
      <c r="AN38" s="41">
        <v>0.2</v>
      </c>
      <c r="AO38" s="34">
        <v>28.839433962264184</v>
      </c>
      <c r="AP38" s="34">
        <v>10.240518867924525</v>
      </c>
      <c r="AQ38" s="34">
        <v>269.64150943396226</v>
      </c>
      <c r="AR38" s="34">
        <v>15.848584905660363</v>
      </c>
      <c r="AS38" s="34">
        <v>13.745754716981127</v>
      </c>
      <c r="AT38" s="34">
        <v>2.874056603773584</v>
      </c>
      <c r="AU38" s="34">
        <v>38534.905660377357</v>
      </c>
      <c r="AV38" s="34">
        <v>15.127358490566056</v>
      </c>
      <c r="AW38" s="34">
        <v>240.1948113207547</v>
      </c>
      <c r="AX38" s="28">
        <v>18.515188679245277</v>
      </c>
      <c r="AY38" s="35">
        <v>4.8949999999999996</v>
      </c>
      <c r="AZ38" s="34">
        <v>0.186</v>
      </c>
      <c r="BA38" s="2">
        <v>3.6</v>
      </c>
    </row>
    <row r="39" spans="1:59" ht="13.8" customHeight="1" x14ac:dyDescent="0.3">
      <c r="A39" s="25">
        <v>41817</v>
      </c>
      <c r="B39" s="24">
        <v>0.37361111111111112</v>
      </c>
      <c r="C39" s="46">
        <v>39.013614329939699</v>
      </c>
      <c r="D39" s="46">
        <v>-84.127973580057002</v>
      </c>
      <c r="E39" s="44">
        <v>39.013583333333337</v>
      </c>
      <c r="F39" s="44">
        <v>-84.127972222222212</v>
      </c>
      <c r="G39" s="12" t="s">
        <v>15</v>
      </c>
      <c r="H39" s="3">
        <v>7.61</v>
      </c>
      <c r="I39" s="1">
        <v>6.88</v>
      </c>
      <c r="J39" s="26">
        <f>H39-I39</f>
        <v>0.73000000000000043</v>
      </c>
      <c r="K39" s="32">
        <v>71.979119999999995</v>
      </c>
      <c r="L39" s="31">
        <v>14.118814</v>
      </c>
      <c r="M39" s="31">
        <f>K39-L39</f>
        <v>57.860305999999994</v>
      </c>
      <c r="N39" s="30">
        <v>15.853109</v>
      </c>
      <c r="O39" s="31">
        <v>5.7531379999999999</v>
      </c>
      <c r="P39" s="30">
        <f>N39-O39</f>
        <v>10.099971</v>
      </c>
      <c r="Q39" s="31">
        <v>1080</v>
      </c>
      <c r="R39" s="31">
        <v>540</v>
      </c>
      <c r="S39" s="31">
        <f>Q39-R39</f>
        <v>540</v>
      </c>
      <c r="T39" s="31">
        <v>1.6208480000000003</v>
      </c>
      <c r="U39" s="30">
        <v>11.916245000000002</v>
      </c>
      <c r="V39" s="36">
        <v>5.9431132</v>
      </c>
      <c r="W39" s="15">
        <v>42.019379999999998</v>
      </c>
      <c r="X39" s="13">
        <v>-2.4966314285714266</v>
      </c>
      <c r="Y39" s="13">
        <v>3.613757142857144</v>
      </c>
      <c r="Z39" s="34">
        <f>IF(X39&lt;=0, W39+Y39, W39+X39+Y39)</f>
        <v>45.633137142857144</v>
      </c>
      <c r="AA39" s="13">
        <v>37.273199999999996</v>
      </c>
      <c r="AB39" s="34">
        <v>5.2171800000000133</v>
      </c>
      <c r="AC39" s="17">
        <f>AA39+AB39</f>
        <v>42.490380000000009</v>
      </c>
      <c r="AD39" s="3">
        <v>8.799999999999919</v>
      </c>
      <c r="AE39" s="1">
        <v>6.8000000000001393</v>
      </c>
      <c r="AF39" s="40">
        <v>77.272727272729568</v>
      </c>
      <c r="AG39" s="27">
        <v>80</v>
      </c>
      <c r="AH39" s="16">
        <v>9.59</v>
      </c>
      <c r="AI39" s="22">
        <v>108</v>
      </c>
      <c r="AJ39" s="43">
        <v>70.236735943274866</v>
      </c>
      <c r="AK39" s="3" t="s">
        <v>15</v>
      </c>
      <c r="AL39" s="42">
        <v>0.44517954653371322</v>
      </c>
      <c r="AM39" s="31">
        <v>1</v>
      </c>
      <c r="AN39" s="41">
        <v>0.2</v>
      </c>
      <c r="AO39" s="34">
        <v>29.241025641025654</v>
      </c>
      <c r="AP39" s="34">
        <v>9.8525641025641075</v>
      </c>
      <c r="AQ39" s="34">
        <v>252.17948717948718</v>
      </c>
      <c r="AR39" s="34">
        <v>13.343589743589746</v>
      </c>
      <c r="AS39" s="34">
        <v>5.788461538461541</v>
      </c>
      <c r="AT39" s="34">
        <v>1.5538461538461543</v>
      </c>
      <c r="AU39" s="34">
        <v>18316.307692307691</v>
      </c>
      <c r="AV39" s="34">
        <v>7.0051282051282033</v>
      </c>
      <c r="AW39" s="34">
        <v>212.3794871794872</v>
      </c>
      <c r="AX39" s="28">
        <v>16.257564102564107</v>
      </c>
      <c r="AY39" s="35">
        <v>4.069</v>
      </c>
      <c r="AZ39" s="34">
        <v>0.35199999999999998</v>
      </c>
      <c r="BA39" s="2">
        <v>8.6</v>
      </c>
    </row>
    <row r="40" spans="1:59" ht="13.8" customHeight="1" x14ac:dyDescent="0.3">
      <c r="A40" s="25">
        <v>41817</v>
      </c>
      <c r="B40" s="24">
        <v>0.32222222222222224</v>
      </c>
      <c r="C40" s="46">
        <v>39.013861589940802</v>
      </c>
      <c r="D40" s="46">
        <v>-84.1187467800561</v>
      </c>
      <c r="E40" s="44">
        <v>39.013861111111112</v>
      </c>
      <c r="F40" s="44">
        <v>-84.118749999999991</v>
      </c>
      <c r="G40" s="12" t="s">
        <v>14</v>
      </c>
      <c r="H40" s="3">
        <v>7.46</v>
      </c>
      <c r="I40" s="1">
        <v>7.07</v>
      </c>
      <c r="J40" s="26">
        <f>H40-I40</f>
        <v>0.38999999999999968</v>
      </c>
      <c r="K40" s="32">
        <v>95.839040000000011</v>
      </c>
      <c r="L40" s="31">
        <v>22.043715999999996</v>
      </c>
      <c r="M40" s="31">
        <f>K40-L40</f>
        <v>73.795324000000022</v>
      </c>
      <c r="N40" s="30">
        <v>19.896659999999997</v>
      </c>
      <c r="O40" s="31">
        <v>9.5294939999999979</v>
      </c>
      <c r="P40" s="30">
        <f>N40-O40</f>
        <v>10.367165999999999</v>
      </c>
      <c r="Q40" s="31">
        <v>1310</v>
      </c>
      <c r="R40" s="31">
        <v>559</v>
      </c>
      <c r="S40" s="31">
        <f>Q40-R40</f>
        <v>751</v>
      </c>
      <c r="T40" s="31">
        <v>1.493752</v>
      </c>
      <c r="U40" s="30">
        <v>11.151041000000001</v>
      </c>
      <c r="V40" s="36">
        <v>7.5433139999999996</v>
      </c>
      <c r="W40" s="15">
        <v>61.878552499999991</v>
      </c>
      <c r="X40" s="13">
        <v>-0.68317249999999663</v>
      </c>
      <c r="Y40" s="13">
        <v>6.5552425000000047</v>
      </c>
      <c r="Z40" s="34">
        <f>IF(X40&lt;=0, W40+Y40, W40+X40+Y40)</f>
        <v>68.433794999999989</v>
      </c>
      <c r="AA40" s="13">
        <v>48.620699999999985</v>
      </c>
      <c r="AB40" s="34">
        <v>18.742732500000006</v>
      </c>
      <c r="AC40" s="17">
        <f>AA40+AB40</f>
        <v>67.363432499999988</v>
      </c>
      <c r="AD40" s="3">
        <v>10.799999999999699</v>
      </c>
      <c r="AE40" s="1">
        <v>9.1999999999998749</v>
      </c>
      <c r="AF40" s="40">
        <v>85.185185185186413</v>
      </c>
      <c r="AG40" s="27">
        <v>86</v>
      </c>
      <c r="AH40" s="16">
        <v>9.65</v>
      </c>
      <c r="AI40" s="22">
        <v>110</v>
      </c>
      <c r="AJ40" s="43">
        <v>72.49132408266567</v>
      </c>
      <c r="AK40" s="3" t="s">
        <v>14</v>
      </c>
      <c r="AL40" s="42">
        <v>0.4538456384015595</v>
      </c>
      <c r="AM40" s="31">
        <v>1</v>
      </c>
      <c r="AN40" s="41">
        <v>0.2</v>
      </c>
      <c r="AO40" s="34">
        <v>29.226315789473698</v>
      </c>
      <c r="AP40" s="34">
        <v>10.019342105263144</v>
      </c>
      <c r="AQ40" s="34">
        <v>272</v>
      </c>
      <c r="AR40" s="34">
        <v>18.132894736842093</v>
      </c>
      <c r="AS40" s="34">
        <v>9.1565789473684216</v>
      </c>
      <c r="AT40" s="34">
        <v>2.4526315789473685</v>
      </c>
      <c r="AU40" s="34">
        <v>27555.57894736842</v>
      </c>
      <c r="AV40" s="34">
        <v>10.527631578947373</v>
      </c>
      <c r="AW40" s="34">
        <v>228.42236842105262</v>
      </c>
      <c r="AX40" s="28">
        <v>17.488815789473687</v>
      </c>
      <c r="AY40" s="35">
        <v>4.9909999999999997</v>
      </c>
      <c r="AZ40" s="34">
        <v>0.19900000000000001</v>
      </c>
      <c r="BA40" s="2">
        <v>4</v>
      </c>
    </row>
    <row r="41" spans="1:59" ht="13.8" customHeight="1" x14ac:dyDescent="0.3">
      <c r="A41" s="25">
        <v>41817</v>
      </c>
      <c r="B41" s="24">
        <v>0.32500000000000001</v>
      </c>
      <c r="C41" s="45">
        <v>39.013984889941298</v>
      </c>
      <c r="D41" s="45">
        <v>-84.114133380055705</v>
      </c>
      <c r="E41" s="44">
        <v>39.013972222222222</v>
      </c>
      <c r="F41" s="44">
        <v>-84.114138888888888</v>
      </c>
      <c r="G41" s="12" t="s">
        <v>4</v>
      </c>
      <c r="H41" s="3">
        <v>7.36</v>
      </c>
      <c r="I41" s="1">
        <v>6.78</v>
      </c>
      <c r="J41" s="26">
        <f>H41-I41</f>
        <v>0.58000000000000007</v>
      </c>
      <c r="K41" s="32">
        <v>91.578339999999997</v>
      </c>
      <c r="L41" s="31">
        <v>16.930875999999998</v>
      </c>
      <c r="M41" s="31">
        <f>K41-L41</f>
        <v>74.647463999999999</v>
      </c>
      <c r="N41" s="30">
        <v>18.471620000000001</v>
      </c>
      <c r="O41" s="31">
        <v>9.761063</v>
      </c>
      <c r="P41" s="30">
        <f>N41-O41</f>
        <v>8.7105570000000014</v>
      </c>
      <c r="Q41" s="31">
        <v>1180</v>
      </c>
      <c r="R41" s="31">
        <v>598</v>
      </c>
      <c r="S41" s="31">
        <f>Q41-R41</f>
        <v>582</v>
      </c>
      <c r="T41" s="31">
        <v>1.4460910000000002</v>
      </c>
      <c r="U41" s="30">
        <v>9.3846951000000001</v>
      </c>
      <c r="V41" s="36">
        <v>8.1714920000000006</v>
      </c>
      <c r="W41" s="15">
        <v>53.601814285714283</v>
      </c>
      <c r="X41" s="13">
        <v>-3.0636542857142812</v>
      </c>
      <c r="Y41" s="13">
        <v>4.8927971428571428</v>
      </c>
      <c r="Z41" s="34">
        <f>IF(X41&lt;=0, W41+Y41, W41+X41+Y41)</f>
        <v>58.494611428571424</v>
      </c>
      <c r="AA41" s="13">
        <v>45.405257142857145</v>
      </c>
      <c r="AB41" s="34">
        <v>10.317642857142864</v>
      </c>
      <c r="AC41" s="17">
        <f>AA41+AB41</f>
        <v>55.72290000000001</v>
      </c>
      <c r="AD41" s="3">
        <v>11.600000000000499</v>
      </c>
      <c r="AE41" s="1">
        <v>8.8000000000008072</v>
      </c>
      <c r="AF41" s="40">
        <v>75.862068965520933</v>
      </c>
      <c r="AG41" s="27">
        <v>92</v>
      </c>
      <c r="AH41" s="16">
        <v>9.7799999999999994</v>
      </c>
      <c r="AI41" s="22">
        <v>114</v>
      </c>
      <c r="AJ41" s="43">
        <v>69.994755526017343</v>
      </c>
      <c r="AK41" s="3" t="s">
        <v>4</v>
      </c>
      <c r="AL41" s="42">
        <v>0.47105902777777775</v>
      </c>
      <c r="AM41" s="1">
        <v>2</v>
      </c>
      <c r="AN41" s="41">
        <v>0.2</v>
      </c>
      <c r="AO41" s="34">
        <v>29.910181818181773</v>
      </c>
      <c r="AP41" s="34">
        <v>10.415409090909115</v>
      </c>
      <c r="AQ41" s="34">
        <v>257.2227272727273</v>
      </c>
      <c r="AR41" s="34">
        <v>13.536363636363628</v>
      </c>
      <c r="AS41" s="34">
        <v>15.368636363636357</v>
      </c>
      <c r="AT41" s="34">
        <v>3.2122727272727296</v>
      </c>
      <c r="AU41" s="34">
        <v>24736.799999999999</v>
      </c>
      <c r="AV41" s="34">
        <v>9.7104545454545459</v>
      </c>
      <c r="AW41" s="34">
        <v>268.34681818181798</v>
      </c>
      <c r="AX41" s="28">
        <v>20.303545454545446</v>
      </c>
      <c r="AY41" s="35">
        <v>4.7729999999999997</v>
      </c>
      <c r="AZ41" s="34">
        <v>5.3999999999999999E-2</v>
      </c>
      <c r="BA41" s="2">
        <v>1.1000000000000001</v>
      </c>
    </row>
    <row r="42" spans="1:59" ht="13.8" customHeight="1" x14ac:dyDescent="0.3">
      <c r="A42" s="25">
        <v>41817</v>
      </c>
      <c r="B42" s="24">
        <v>0.32916666666666666</v>
      </c>
      <c r="C42" s="46">
        <v>39.014214889941798</v>
      </c>
      <c r="D42" s="46">
        <v>-84.109422080055296</v>
      </c>
      <c r="E42" s="44">
        <v>39.014222222222223</v>
      </c>
      <c r="F42" s="44">
        <v>-84.109416666666661</v>
      </c>
      <c r="G42" s="12" t="s">
        <v>12</v>
      </c>
      <c r="H42" s="3">
        <v>7.54</v>
      </c>
      <c r="I42" s="1">
        <v>6.99</v>
      </c>
      <c r="J42" s="26">
        <f>H42-I42</f>
        <v>0.54999999999999982</v>
      </c>
      <c r="K42" s="32">
        <v>118.56936999999999</v>
      </c>
      <c r="L42" s="31">
        <v>22.555</v>
      </c>
      <c r="M42" s="31">
        <f>K42-L42</f>
        <v>96.014369999999985</v>
      </c>
      <c r="N42" s="30">
        <v>30.406329999999997</v>
      </c>
      <c r="O42" s="31">
        <v>19.00601</v>
      </c>
      <c r="P42" s="30">
        <f>N42-O42</f>
        <v>11.400319999999997</v>
      </c>
      <c r="Q42" s="31">
        <v>1380</v>
      </c>
      <c r="R42" s="31">
        <v>522</v>
      </c>
      <c r="S42" s="31">
        <f>Q42-R42</f>
        <v>858</v>
      </c>
      <c r="T42" s="31">
        <v>6.6411399999999992</v>
      </c>
      <c r="U42" s="30">
        <v>11.214808</v>
      </c>
      <c r="V42" s="36">
        <v>10</v>
      </c>
      <c r="W42" s="15">
        <v>59.396852500000001</v>
      </c>
      <c r="X42" s="13">
        <v>-1.8828324999999912</v>
      </c>
      <c r="Y42" s="13">
        <v>6.2077025000000026</v>
      </c>
      <c r="Z42" s="34">
        <f>IF(X42&lt;=0, W42+Y42, W42+X42+Y42)</f>
        <v>65.604555000000005</v>
      </c>
      <c r="AA42" s="13">
        <v>47.205599999999954</v>
      </c>
      <c r="AB42" s="34">
        <v>16.92446250000004</v>
      </c>
      <c r="AC42" s="17">
        <f>AA42+AB42</f>
        <v>64.130062499999994</v>
      </c>
      <c r="AD42" s="3">
        <v>11.599999999999611</v>
      </c>
      <c r="AE42" s="1">
        <v>9.5999999999998309</v>
      </c>
      <c r="AF42" s="40">
        <v>82.758620689656496</v>
      </c>
      <c r="AG42" s="27">
        <v>88</v>
      </c>
      <c r="AH42" s="16">
        <v>9.7100000000000009</v>
      </c>
      <c r="AI42" s="22">
        <v>114</v>
      </c>
      <c r="AJ42" s="43">
        <v>70.927314160001856</v>
      </c>
      <c r="AK42" s="3" t="s">
        <v>12</v>
      </c>
      <c r="AL42" s="42">
        <v>0.46022018038085249</v>
      </c>
      <c r="AM42" s="1">
        <v>2</v>
      </c>
      <c r="AN42" s="41">
        <v>0.2</v>
      </c>
      <c r="AO42" s="34">
        <v>29.631084905660369</v>
      </c>
      <c r="AP42" s="34">
        <v>10.367169811320732</v>
      </c>
      <c r="AQ42" s="34">
        <v>269.36320754716979</v>
      </c>
      <c r="AR42" s="34">
        <v>13.628301886792441</v>
      </c>
      <c r="AS42" s="34">
        <v>10.443396226415096</v>
      </c>
      <c r="AT42" s="34">
        <v>2.1787735849056582</v>
      </c>
      <c r="AU42" s="34">
        <v>24845.561320754718</v>
      </c>
      <c r="AV42" s="34">
        <v>9.755188679245272</v>
      </c>
      <c r="AW42" s="34">
        <v>267.1679245283018</v>
      </c>
      <c r="AX42" s="28">
        <v>20.312028301886791</v>
      </c>
      <c r="AZ42" s="34">
        <v>0.379</v>
      </c>
      <c r="BA42" s="2">
        <v>5.5</v>
      </c>
    </row>
    <row r="43" spans="1:59" ht="13.8" customHeight="1" x14ac:dyDescent="0.3">
      <c r="A43" s="25">
        <v>41817</v>
      </c>
      <c r="B43" s="24">
        <v>0.33124999999999999</v>
      </c>
      <c r="C43" s="46">
        <v>39.014231069942397</v>
      </c>
      <c r="D43" s="46">
        <v>-84.104906410054795</v>
      </c>
      <c r="E43" s="44">
        <v>39.014222222222223</v>
      </c>
      <c r="F43" s="44">
        <v>-84.104916666666668</v>
      </c>
      <c r="G43" s="12" t="s">
        <v>11</v>
      </c>
      <c r="H43" s="3">
        <v>7.4</v>
      </c>
      <c r="I43" s="1">
        <v>6.99</v>
      </c>
      <c r="J43" s="26">
        <f>H43-I43</f>
        <v>0.41000000000000014</v>
      </c>
      <c r="K43" s="32">
        <v>100.95187999999999</v>
      </c>
      <c r="L43" s="31">
        <v>28.434765999999996</v>
      </c>
      <c r="M43" s="31">
        <f>K43-L43</f>
        <v>72.517113999999992</v>
      </c>
      <c r="N43" s="30">
        <v>32.365760000000002</v>
      </c>
      <c r="O43" s="31">
        <v>15.657166</v>
      </c>
      <c r="P43" s="30">
        <f>N43-O43</f>
        <v>16.708594000000002</v>
      </c>
      <c r="Q43" s="31">
        <v>1280</v>
      </c>
      <c r="R43" s="31">
        <v>547</v>
      </c>
      <c r="S43" s="31">
        <f>Q43-R43</f>
        <v>733</v>
      </c>
      <c r="T43" s="31">
        <v>2.0656840000000001</v>
      </c>
      <c r="U43" s="30">
        <v>12.362614000000001</v>
      </c>
      <c r="V43" s="36">
        <v>9.0972279999999976</v>
      </c>
      <c r="W43" s="15">
        <v>62.615471428571439</v>
      </c>
      <c r="X43" s="13">
        <v>-2.3889857142857096</v>
      </c>
      <c r="Y43" s="13">
        <v>5.7445000000000013</v>
      </c>
      <c r="Z43" s="34">
        <f>IF(X43&lt;=0, W43+Y43, W43+X43+Y43)</f>
        <v>68.359971428571441</v>
      </c>
      <c r="AA43" s="13">
        <v>50.302800000000005</v>
      </c>
      <c r="AB43" s="34">
        <v>16.858380000000004</v>
      </c>
      <c r="AC43" s="17">
        <f>AA43+AB43</f>
        <v>67.161180000000002</v>
      </c>
      <c r="AD43" s="3">
        <v>11.200000000000543</v>
      </c>
      <c r="AE43" s="1">
        <v>8.799999999999919</v>
      </c>
      <c r="AF43" s="40">
        <v>78.571428571424036</v>
      </c>
      <c r="AG43" s="27">
        <v>92</v>
      </c>
      <c r="AH43" s="16">
        <v>9.65</v>
      </c>
      <c r="AI43" s="22">
        <v>112</v>
      </c>
      <c r="AJ43" s="43">
        <v>77.548858320991172</v>
      </c>
      <c r="AK43" s="3" t="s">
        <v>11</v>
      </c>
      <c r="AL43" s="42">
        <v>0.45592040680727014</v>
      </c>
      <c r="AM43" s="1">
        <v>2</v>
      </c>
      <c r="AN43" s="41">
        <v>0.2</v>
      </c>
      <c r="AO43" s="34">
        <v>29.409166666666671</v>
      </c>
      <c r="AP43" s="34">
        <v>10.428518518518544</v>
      </c>
      <c r="AQ43" s="34">
        <v>272.31481481481484</v>
      </c>
      <c r="AR43" s="34">
        <v>16.053703703703693</v>
      </c>
      <c r="AS43" s="34">
        <v>13.116666666666667</v>
      </c>
      <c r="AT43" s="34">
        <v>2.7393518518518505</v>
      </c>
      <c r="AU43" s="34">
        <v>31575.990740740741</v>
      </c>
      <c r="AV43" s="34">
        <v>12.39722222222221</v>
      </c>
      <c r="AW43" s="34">
        <v>288.37638888888904</v>
      </c>
      <c r="AX43" s="28">
        <v>22.009027777777789</v>
      </c>
      <c r="AY43" s="35">
        <v>4.8730000000000002</v>
      </c>
      <c r="AZ43" s="34">
        <v>0.13300000000000001</v>
      </c>
      <c r="BA43" s="2">
        <v>2.7</v>
      </c>
    </row>
    <row r="44" spans="1:59" ht="13.8" customHeight="1" x14ac:dyDescent="0.3">
      <c r="A44" s="25">
        <v>41817</v>
      </c>
      <c r="B44" s="24">
        <v>0.3347222222222222</v>
      </c>
      <c r="C44" s="46">
        <v>39.014353949942802</v>
      </c>
      <c r="D44" s="46">
        <v>-84.100292930054394</v>
      </c>
      <c r="E44" s="44">
        <v>39.014361111111114</v>
      </c>
      <c r="F44" s="44">
        <v>-84.100305555555551</v>
      </c>
      <c r="G44" s="12" t="s">
        <v>3</v>
      </c>
      <c r="H44" s="3">
        <v>7.4</v>
      </c>
      <c r="I44" s="1">
        <v>7.06</v>
      </c>
      <c r="J44" s="26">
        <f>H44-I44</f>
        <v>0.34000000000000075</v>
      </c>
      <c r="K44" s="32">
        <v>110.96803999999999</v>
      </c>
      <c r="L44" s="31">
        <v>29.883403999999999</v>
      </c>
      <c r="M44" s="31">
        <f>K44-L44</f>
        <v>81.084635999999989</v>
      </c>
      <c r="N44" s="30">
        <v>33.790799999999997</v>
      </c>
      <c r="O44" s="31">
        <v>16.155930000000001</v>
      </c>
      <c r="P44" s="30">
        <f>N44-O44</f>
        <v>17.634869999999996</v>
      </c>
      <c r="Q44" s="31">
        <v>1270</v>
      </c>
      <c r="R44" s="31">
        <v>542</v>
      </c>
      <c r="S44" s="31">
        <f>Q44-R44</f>
        <v>728</v>
      </c>
      <c r="T44" s="31">
        <v>0.63585399999999992</v>
      </c>
      <c r="U44" s="30">
        <v>13.446653000000001</v>
      </c>
      <c r="V44" s="36">
        <v>5.9761752000000001</v>
      </c>
      <c r="W44" s="15">
        <v>58.146212499999983</v>
      </c>
      <c r="X44" s="13">
        <v>-1.9116924999999882</v>
      </c>
      <c r="Y44" s="13">
        <v>6.0169425000000016</v>
      </c>
      <c r="Z44" s="34">
        <f>IF(X44&lt;=0, W44+Y44, W44+X44+Y44)</f>
        <v>64.163154999999989</v>
      </c>
      <c r="AA44" s="13">
        <v>46.711649999999949</v>
      </c>
      <c r="AB44" s="34">
        <v>15.708277500000049</v>
      </c>
      <c r="AC44" s="17">
        <f>AA44+AB44</f>
        <v>62.4199275</v>
      </c>
      <c r="AD44" s="3">
        <v>11.599999999999611</v>
      </c>
      <c r="AE44" s="1">
        <v>9.5999999999998309</v>
      </c>
      <c r="AF44" s="40">
        <v>82.758620689656496</v>
      </c>
      <c r="AG44" s="27">
        <v>92</v>
      </c>
      <c r="AH44" s="16">
        <v>9.7100000000000009</v>
      </c>
      <c r="AI44" s="22">
        <v>110</v>
      </c>
      <c r="AJ44" s="43">
        <v>74.151282985456476</v>
      </c>
      <c r="AK44" s="3" t="s">
        <v>3</v>
      </c>
      <c r="AL44" s="42">
        <v>0.41224048589874274</v>
      </c>
      <c r="AM44" s="1">
        <v>2</v>
      </c>
      <c r="AN44" s="41">
        <v>0.2</v>
      </c>
      <c r="AO44" s="34">
        <v>28.780963302752337</v>
      </c>
      <c r="AP44" s="34">
        <v>10.31587155963298</v>
      </c>
      <c r="AQ44" s="34">
        <v>267.77522935779814</v>
      </c>
      <c r="AR44" s="34">
        <v>16.141743119266049</v>
      </c>
      <c r="AS44" s="34">
        <v>16.041284403669721</v>
      </c>
      <c r="AT44" s="34">
        <v>3.3532110091743088</v>
      </c>
      <c r="AU44" s="34">
        <v>29049.472477064221</v>
      </c>
      <c r="AV44" s="34">
        <v>11.401834862385327</v>
      </c>
      <c r="AW44" s="34">
        <v>257.22064220183466</v>
      </c>
      <c r="AX44" s="28">
        <v>19.847522935779828</v>
      </c>
      <c r="AY44" s="35">
        <v>4.2910000000000004</v>
      </c>
      <c r="AZ44" s="34">
        <v>0.53</v>
      </c>
      <c r="BA44" s="2">
        <v>12.3</v>
      </c>
    </row>
    <row r="45" spans="1:59" s="33" customFormat="1" ht="13.8" customHeight="1" x14ac:dyDescent="0.3">
      <c r="A45" s="57">
        <v>41817</v>
      </c>
      <c r="B45" s="56">
        <v>0.33749999999999997</v>
      </c>
      <c r="C45" s="46">
        <v>39.0110047899433</v>
      </c>
      <c r="D45" s="46">
        <v>-84.096521490054002</v>
      </c>
      <c r="E45" s="55">
        <v>39.011000000000003</v>
      </c>
      <c r="F45" s="55">
        <v>-84.09652777777778</v>
      </c>
      <c r="G45" s="18" t="s">
        <v>9</v>
      </c>
      <c r="H45" s="23">
        <v>7.5</v>
      </c>
      <c r="I45" s="22">
        <v>7.09</v>
      </c>
      <c r="J45" s="26">
        <f>H45-I45</f>
        <v>0.41000000000000014</v>
      </c>
      <c r="K45" s="54">
        <v>124.09760999999999</v>
      </c>
      <c r="L45" s="53">
        <v>33.803248000000004</v>
      </c>
      <c r="M45" s="53">
        <f>K45-L45</f>
        <v>90.294361999999978</v>
      </c>
      <c r="N45" s="30">
        <v>35.21584</v>
      </c>
      <c r="O45" s="53">
        <v>17.402839999999998</v>
      </c>
      <c r="P45" s="30">
        <f>N45-O45</f>
        <v>17.813000000000002</v>
      </c>
      <c r="Q45" s="53">
        <v>1340</v>
      </c>
      <c r="R45" s="53">
        <v>640</v>
      </c>
      <c r="S45" s="53">
        <f>Q45-R45</f>
        <v>700</v>
      </c>
      <c r="T45" s="53">
        <v>4.7029260000000006</v>
      </c>
      <c r="U45" s="30">
        <v>12.426381000000001</v>
      </c>
      <c r="V45" s="36">
        <v>9.1633519999999997</v>
      </c>
      <c r="W45" s="52"/>
      <c r="X45" s="51" t="s">
        <v>1</v>
      </c>
      <c r="Y45" s="51" t="s">
        <v>1</v>
      </c>
      <c r="Z45" s="51" t="s">
        <v>1</v>
      </c>
      <c r="AA45" s="51"/>
      <c r="AB45" s="51" t="s">
        <v>1</v>
      </c>
      <c r="AC45" s="51" t="s">
        <v>1</v>
      </c>
      <c r="AD45" s="23">
        <v>11.199999999999655</v>
      </c>
      <c r="AE45" s="22">
        <v>9.1999999999998749</v>
      </c>
      <c r="AF45" s="26">
        <v>82.14285714285856</v>
      </c>
      <c r="AG45" s="27">
        <v>92</v>
      </c>
      <c r="AH45" s="16">
        <v>9.68</v>
      </c>
      <c r="AI45" s="22">
        <v>118</v>
      </c>
      <c r="AJ45" s="43">
        <v>75.87069016749642</v>
      </c>
      <c r="AK45" s="23" t="s">
        <v>9</v>
      </c>
      <c r="AL45" s="50">
        <v>0.40535190110323094</v>
      </c>
      <c r="AM45" s="22">
        <v>2</v>
      </c>
      <c r="AN45" s="49">
        <v>0.2</v>
      </c>
      <c r="AO45" s="16">
        <v>28.929680851063804</v>
      </c>
      <c r="AP45" s="16">
        <v>10.344326241134739</v>
      </c>
      <c r="AQ45" s="16">
        <v>268.02482269503548</v>
      </c>
      <c r="AR45" s="16">
        <v>13.954609929078025</v>
      </c>
      <c r="AS45" s="16">
        <v>13.86595744680851</v>
      </c>
      <c r="AT45" s="16">
        <v>2.8964539007092105</v>
      </c>
      <c r="AU45" s="16">
        <v>29333.9609929078</v>
      </c>
      <c r="AV45" s="16">
        <v>11.5159574468085</v>
      </c>
      <c r="AW45" s="16">
        <v>265.20531914893621</v>
      </c>
      <c r="AX45" s="48">
        <v>20.410425531914878</v>
      </c>
      <c r="AY45" s="47">
        <v>5.1609999999999996</v>
      </c>
      <c r="AZ45" s="16">
        <v>0.52400000000000002</v>
      </c>
      <c r="BA45" s="21">
        <v>10.1</v>
      </c>
      <c r="BB45" s="1"/>
      <c r="BC45"/>
      <c r="BD45"/>
      <c r="BE45"/>
      <c r="BF45"/>
      <c r="BG45"/>
    </row>
    <row r="46" spans="1:59" s="33" customFormat="1" ht="13.8" customHeight="1" x14ac:dyDescent="0.3">
      <c r="A46" s="57">
        <v>41817</v>
      </c>
      <c r="B46" s="56">
        <v>0.33749999999999997</v>
      </c>
      <c r="C46" s="46">
        <v>39.0110047899433</v>
      </c>
      <c r="D46" s="46">
        <v>-84.096521490054002</v>
      </c>
      <c r="E46" s="55">
        <v>39.011000000000003</v>
      </c>
      <c r="F46" s="55">
        <v>-84.09652777777778</v>
      </c>
      <c r="G46" s="18" t="s">
        <v>9</v>
      </c>
      <c r="H46" s="23">
        <v>7.58</v>
      </c>
      <c r="I46" s="22">
        <v>7.22</v>
      </c>
      <c r="J46" s="26">
        <f>H46-I46</f>
        <v>0.36000000000000032</v>
      </c>
      <c r="K46" s="54">
        <v>123.40657999999999</v>
      </c>
      <c r="L46" s="53">
        <v>35.933598000000003</v>
      </c>
      <c r="M46" s="53">
        <f>K46-L46</f>
        <v>87.472981999999988</v>
      </c>
      <c r="N46" s="30">
        <v>46.438030000000005</v>
      </c>
      <c r="O46" s="53">
        <v>21.499829999999999</v>
      </c>
      <c r="P46" s="30">
        <f>N46-O46</f>
        <v>24.938200000000005</v>
      </c>
      <c r="Q46" s="53">
        <v>1380</v>
      </c>
      <c r="R46" s="53">
        <v>631</v>
      </c>
      <c r="S46" s="53">
        <f>Q46-R46</f>
        <v>749</v>
      </c>
      <c r="T46" s="53">
        <v>4.6870390000000004</v>
      </c>
      <c r="U46" s="30">
        <v>14.339391000000001</v>
      </c>
      <c r="V46" s="36">
        <v>8.8988559999999985</v>
      </c>
      <c r="W46" s="52"/>
      <c r="X46" s="51" t="s">
        <v>1</v>
      </c>
      <c r="Y46" s="51" t="s">
        <v>1</v>
      </c>
      <c r="Z46" s="51" t="s">
        <v>1</v>
      </c>
      <c r="AA46" s="51"/>
      <c r="AB46" s="51" t="s">
        <v>1</v>
      </c>
      <c r="AC46" s="51" t="s">
        <v>1</v>
      </c>
      <c r="AD46" s="23">
        <v>10.800000000000587</v>
      </c>
      <c r="AE46" s="22">
        <v>9.2000000000007631</v>
      </c>
      <c r="AF46" s="26">
        <v>85.185185185187621</v>
      </c>
      <c r="AG46" s="27">
        <v>92</v>
      </c>
      <c r="AH46" s="16">
        <v>9.6999999999999993</v>
      </c>
      <c r="AI46" s="22">
        <v>120</v>
      </c>
      <c r="AJ46" s="43">
        <v>74.728840101379419</v>
      </c>
      <c r="AK46" s="23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1"/>
      <c r="AY46" s="47">
        <v>4.7629999999999999</v>
      </c>
      <c r="AZ46" s="16">
        <v>0.46</v>
      </c>
      <c r="BA46" s="21">
        <v>9.6999999999999993</v>
      </c>
      <c r="BB46" s="1"/>
      <c r="BC46"/>
      <c r="BD46"/>
      <c r="BE46"/>
      <c r="BF46"/>
      <c r="BG46"/>
    </row>
    <row r="47" spans="1:59" s="33" customFormat="1" ht="13.8" customHeight="1" x14ac:dyDescent="0.3">
      <c r="A47" s="57">
        <v>41817</v>
      </c>
      <c r="B47" s="56">
        <v>0.34652777777777777</v>
      </c>
      <c r="C47" s="46">
        <v>39.003678759943398</v>
      </c>
      <c r="D47" s="46">
        <v>-84.095208300053898</v>
      </c>
      <c r="E47" s="55" t="s">
        <v>1</v>
      </c>
      <c r="F47" s="55" t="s">
        <v>1</v>
      </c>
      <c r="G47" s="18" t="s">
        <v>8</v>
      </c>
      <c r="H47" s="23">
        <v>7.66</v>
      </c>
      <c r="I47" s="22">
        <v>7.2</v>
      </c>
      <c r="J47" s="26">
        <f>H47-I47</f>
        <v>0.45999999999999996</v>
      </c>
      <c r="K47" s="54">
        <v>127.55275999999999</v>
      </c>
      <c r="L47" s="53">
        <v>29.798189999999998</v>
      </c>
      <c r="M47" s="53">
        <f>K47-L47</f>
        <v>97.754570000000001</v>
      </c>
      <c r="N47" s="30">
        <v>32.722020000000001</v>
      </c>
      <c r="O47" s="53">
        <v>22.56861</v>
      </c>
      <c r="P47" s="30">
        <f>N47-O47</f>
        <v>10.153410000000001</v>
      </c>
      <c r="Q47" s="53">
        <v>1500</v>
      </c>
      <c r="R47" s="53">
        <v>566</v>
      </c>
      <c r="S47" s="53">
        <f>Q47-R47</f>
        <v>934</v>
      </c>
      <c r="T47" s="53">
        <v>2.9235820000000006</v>
      </c>
      <c r="U47" s="30">
        <v>12.87275</v>
      </c>
      <c r="V47" s="36">
        <v>8.5682359999999989</v>
      </c>
      <c r="W47" s="59">
        <v>67.445614285714271</v>
      </c>
      <c r="X47" s="58">
        <v>-1.4843799999999907</v>
      </c>
      <c r="Y47" s="58">
        <v>6.5470657142857211</v>
      </c>
      <c r="Z47" s="16">
        <f>IF(X47&lt;=0, W47+Y47, W47+X47+Y47)</f>
        <v>73.992679999999993</v>
      </c>
      <c r="AA47" s="58">
        <v>54.300171428571382</v>
      </c>
      <c r="AB47" s="16">
        <v>18.10488857142861</v>
      </c>
      <c r="AC47" s="17">
        <f>AA47+AB47</f>
        <v>72.405059999999992</v>
      </c>
      <c r="AD47" s="23">
        <v>12.400000000000411</v>
      </c>
      <c r="AE47" s="22">
        <v>10.799999999999699</v>
      </c>
      <c r="AF47" s="26">
        <v>87.096774193543069</v>
      </c>
      <c r="AG47" s="27">
        <v>94</v>
      </c>
      <c r="AH47" s="16">
        <v>9.77</v>
      </c>
      <c r="AI47" s="22">
        <v>130</v>
      </c>
      <c r="AJ47" s="43">
        <v>72.134678342563191</v>
      </c>
      <c r="AK47" s="23" t="s">
        <v>8</v>
      </c>
      <c r="AL47" s="50">
        <v>0.38608173500881848</v>
      </c>
      <c r="AM47" s="22">
        <v>2</v>
      </c>
      <c r="AN47" s="49">
        <v>0.2</v>
      </c>
      <c r="AO47" s="16">
        <v>28.82664285714305</v>
      </c>
      <c r="AP47" s="16">
        <v>10.368357142857063</v>
      </c>
      <c r="AQ47" s="16">
        <v>264.50476190476189</v>
      </c>
      <c r="AR47" s="16">
        <v>13.652380952380947</v>
      </c>
      <c r="AS47" s="16">
        <v>13.832380952380955</v>
      </c>
      <c r="AT47" s="16">
        <v>2.8883333333333332</v>
      </c>
      <c r="AU47" s="16">
        <v>33342.926190476188</v>
      </c>
      <c r="AV47" s="16">
        <v>13.08928571428573</v>
      </c>
      <c r="AW47" s="16">
        <v>248.85880952380955</v>
      </c>
      <c r="AX47" s="48">
        <v>19.187404761904773</v>
      </c>
      <c r="AY47" s="47">
        <v>5.1020000000000003</v>
      </c>
      <c r="AZ47" s="16">
        <v>0.67800000000000005</v>
      </c>
      <c r="BA47" s="21">
        <v>13.3</v>
      </c>
      <c r="BB47" s="1"/>
      <c r="BC47"/>
      <c r="BD47"/>
      <c r="BE47"/>
      <c r="BF47"/>
      <c r="BG47"/>
    </row>
    <row r="48" spans="1:59" s="33" customFormat="1" x14ac:dyDescent="0.3">
      <c r="A48" s="57">
        <v>41817</v>
      </c>
      <c r="B48" s="56">
        <v>0.36041666666666666</v>
      </c>
      <c r="C48" s="46">
        <v>38.999956939942997</v>
      </c>
      <c r="D48" s="46">
        <v>-84.0996638700544</v>
      </c>
      <c r="E48" s="55" t="s">
        <v>1</v>
      </c>
      <c r="F48" s="55" t="s">
        <v>1</v>
      </c>
      <c r="G48" s="18" t="s">
        <v>0</v>
      </c>
      <c r="H48" s="23">
        <v>7.36</v>
      </c>
      <c r="I48" s="22">
        <v>7.09</v>
      </c>
      <c r="J48" s="26">
        <f>H48-I48</f>
        <v>0.27000000000000046</v>
      </c>
      <c r="K48" s="54">
        <v>121.33348999999998</v>
      </c>
      <c r="L48" s="53">
        <v>28.946049999999993</v>
      </c>
      <c r="M48" s="53">
        <f>K48-L48</f>
        <v>92.387439999999998</v>
      </c>
      <c r="N48" s="30">
        <v>36.46275</v>
      </c>
      <c r="O48" s="53">
        <v>21.3217</v>
      </c>
      <c r="P48" s="30">
        <f>N48-O48</f>
        <v>15.14105</v>
      </c>
      <c r="Q48" s="53">
        <v>1290</v>
      </c>
      <c r="R48" s="53">
        <v>603</v>
      </c>
      <c r="S48" s="53">
        <f>Q48-R48</f>
        <v>687</v>
      </c>
      <c r="T48" s="53">
        <v>4</v>
      </c>
      <c r="U48" s="30">
        <v>15.168362</v>
      </c>
      <c r="V48" s="36">
        <v>11.808312000000001</v>
      </c>
      <c r="W48" s="52"/>
      <c r="X48" s="51" t="s">
        <v>1</v>
      </c>
      <c r="Y48" s="51" t="s">
        <v>1</v>
      </c>
      <c r="Z48" s="51" t="s">
        <v>1</v>
      </c>
      <c r="AA48" s="51"/>
      <c r="AB48" s="51" t="s">
        <v>1</v>
      </c>
      <c r="AC48" s="51" t="s">
        <v>1</v>
      </c>
      <c r="AD48" s="23">
        <v>14.000000000000234</v>
      </c>
      <c r="AE48" s="22">
        <v>11.600000000000499</v>
      </c>
      <c r="AF48" s="26">
        <v>82.857142857145021</v>
      </c>
      <c r="AG48" s="27">
        <v>92</v>
      </c>
      <c r="AH48" s="16">
        <v>9.7899999999999991</v>
      </c>
      <c r="AI48" s="22">
        <v>114</v>
      </c>
      <c r="AJ48" s="43">
        <v>69.38616329683191</v>
      </c>
      <c r="AK48" s="23" t="s">
        <v>0</v>
      </c>
      <c r="AL48" s="50">
        <v>0.37942374692932723</v>
      </c>
      <c r="AM48" s="22">
        <v>2</v>
      </c>
      <c r="AN48" s="49">
        <v>0.2</v>
      </c>
      <c r="AO48" s="16">
        <v>28.738392857142763</v>
      </c>
      <c r="AP48" s="16">
        <v>10.277397959183695</v>
      </c>
      <c r="AQ48" s="16">
        <v>269.22448979591837</v>
      </c>
      <c r="AR48" s="16">
        <v>15.95688775510204</v>
      </c>
      <c r="AS48" s="16">
        <v>18.616071428571459</v>
      </c>
      <c r="AT48" s="16">
        <v>3.8890306122448894</v>
      </c>
      <c r="AU48" s="16">
        <v>39740.974489795917</v>
      </c>
      <c r="AV48" s="16">
        <v>15.600510204081669</v>
      </c>
      <c r="AW48" s="16">
        <v>233.50408163265323</v>
      </c>
      <c r="AX48" s="48">
        <v>18.031071428571401</v>
      </c>
      <c r="AY48" s="47">
        <v>5.173</v>
      </c>
      <c r="AZ48" s="16">
        <v>0.376</v>
      </c>
      <c r="BA48" s="21">
        <v>7.3</v>
      </c>
      <c r="BB48" s="1"/>
      <c r="BC48"/>
      <c r="BD48"/>
      <c r="BE48"/>
      <c r="BF48"/>
      <c r="BG48"/>
    </row>
    <row r="49" spans="1:59" x14ac:dyDescent="0.3">
      <c r="A49" s="25">
        <v>41817</v>
      </c>
      <c r="B49" s="24">
        <v>0.34930555555555554</v>
      </c>
      <c r="C49" s="46">
        <v>39.000324069944497</v>
      </c>
      <c r="D49" s="46">
        <v>-84.085826020053005</v>
      </c>
      <c r="E49" s="55" t="s">
        <v>1</v>
      </c>
      <c r="F49" s="55" t="s">
        <v>1</v>
      </c>
      <c r="G49" s="12" t="s">
        <v>6</v>
      </c>
      <c r="H49" s="3">
        <v>7.69</v>
      </c>
      <c r="I49" s="1">
        <v>7.19</v>
      </c>
      <c r="J49" s="26">
        <f>H49-I49</f>
        <v>0.5</v>
      </c>
      <c r="K49" s="32">
        <v>130.31688</v>
      </c>
      <c r="L49" s="31">
        <v>37.467450000000007</v>
      </c>
      <c r="M49" s="31">
        <f>K49-L49</f>
        <v>92.849429999999984</v>
      </c>
      <c r="N49" s="30">
        <v>42.162909999999997</v>
      </c>
      <c r="O49" s="31">
        <v>19.540399999999998</v>
      </c>
      <c r="P49" s="30">
        <f>N49-O49</f>
        <v>22.622509999999998</v>
      </c>
      <c r="Q49" s="31">
        <v>1400</v>
      </c>
      <c r="R49" s="31">
        <v>638</v>
      </c>
      <c r="S49" s="31">
        <f>Q49-R49</f>
        <v>762</v>
      </c>
      <c r="T49" s="31">
        <v>1.8591529999999998</v>
      </c>
      <c r="U49" s="30">
        <v>15.040828000000001</v>
      </c>
      <c r="V49" s="36">
        <v>9.62622</v>
      </c>
      <c r="W49" s="15">
        <v>52.746134285714277</v>
      </c>
      <c r="X49" s="13">
        <v>-2.463757142857141</v>
      </c>
      <c r="Y49" s="13">
        <v>2.7204314285714295</v>
      </c>
      <c r="Z49" s="34">
        <f>IF(X49&lt;=0, W49+Y49, W49+X49+Y49)</f>
        <v>55.466565714285707</v>
      </c>
      <c r="AA49" s="13">
        <v>48.487200000000001</v>
      </c>
      <c r="AB49" s="34">
        <v>3.7113000000000063</v>
      </c>
      <c r="AC49" s="17">
        <f>AA49+AB49</f>
        <v>52.19850000000001</v>
      </c>
      <c r="AD49" s="3">
        <v>12.000000000000455</v>
      </c>
      <c r="AE49" s="1">
        <v>10.400000000000631</v>
      </c>
      <c r="AF49" s="40">
        <v>86.666666666668647</v>
      </c>
      <c r="AG49" s="27">
        <v>96</v>
      </c>
      <c r="AH49" s="16">
        <v>9.76</v>
      </c>
      <c r="AI49" s="22">
        <v>118</v>
      </c>
      <c r="AJ49" s="43">
        <v>74.297176484860884</v>
      </c>
      <c r="AK49" s="3" t="s">
        <v>6</v>
      </c>
      <c r="AL49" s="42">
        <v>0.39602493814664869</v>
      </c>
      <c r="AM49" s="1">
        <v>2</v>
      </c>
      <c r="AN49" s="41">
        <v>0.2</v>
      </c>
      <c r="AO49" s="34">
        <v>28.897530364372432</v>
      </c>
      <c r="AP49" s="34">
        <v>10.30838056680162</v>
      </c>
      <c r="AQ49" s="34">
        <v>271.4574898785425</v>
      </c>
      <c r="AR49" s="34">
        <v>14.151417004048588</v>
      </c>
      <c r="AS49" s="34">
        <v>19.303643724696361</v>
      </c>
      <c r="AT49" s="34">
        <v>4.0372469635627564</v>
      </c>
      <c r="AU49" s="34">
        <v>29405.206477732794</v>
      </c>
      <c r="AV49" s="34">
        <v>11.546558704453442</v>
      </c>
      <c r="AW49" s="34">
        <v>259.84129554655868</v>
      </c>
      <c r="AX49" s="28">
        <v>20.008623481781395</v>
      </c>
      <c r="AY49" s="35">
        <v>4.1420000000000003</v>
      </c>
      <c r="AZ49" s="34">
        <v>0.187</v>
      </c>
      <c r="BA49" s="2">
        <v>4.5</v>
      </c>
    </row>
    <row r="50" spans="1:59" x14ac:dyDescent="0.3">
      <c r="A50" s="25">
        <v>41817</v>
      </c>
      <c r="B50" s="24">
        <v>0.36527777777777781</v>
      </c>
      <c r="C50" s="45">
        <v>38.996496969942498</v>
      </c>
      <c r="D50" s="45">
        <v>-84.104161680054702</v>
      </c>
      <c r="E50" s="44">
        <v>38.996499999999997</v>
      </c>
      <c r="F50" s="44">
        <v>-84.104166666666657</v>
      </c>
      <c r="G50" s="12" t="s">
        <v>5</v>
      </c>
      <c r="H50" s="3">
        <v>7.41</v>
      </c>
      <c r="I50" s="1">
        <v>7.16</v>
      </c>
      <c r="J50" s="26">
        <f>H50-I50</f>
        <v>0.25</v>
      </c>
      <c r="K50" s="32">
        <v>118.56936999999999</v>
      </c>
      <c r="L50" s="31">
        <v>23.321925999999998</v>
      </c>
      <c r="M50" s="31">
        <f>K50-L50</f>
        <v>95.247444000000002</v>
      </c>
      <c r="N50" s="30">
        <v>42.697299999999998</v>
      </c>
      <c r="O50" s="31">
        <v>18.649750000000001</v>
      </c>
      <c r="P50" s="30">
        <f>N50-O50</f>
        <v>24.047549999999998</v>
      </c>
      <c r="Q50" s="31">
        <v>1330</v>
      </c>
      <c r="R50" s="31">
        <v>644</v>
      </c>
      <c r="S50" s="31">
        <f>Q50-R50</f>
        <v>686</v>
      </c>
      <c r="T50" s="31">
        <v>2.129232</v>
      </c>
      <c r="U50" s="30">
        <v>13.382886000000001</v>
      </c>
      <c r="V50" s="36">
        <v>6.6109656000000001</v>
      </c>
      <c r="W50" s="15">
        <v>60.027536666666656</v>
      </c>
      <c r="X50" s="13">
        <v>-2.8696299999999937</v>
      </c>
      <c r="Y50" s="13">
        <v>2.7901900000000022</v>
      </c>
      <c r="Z50" s="34">
        <f>IF(X50&lt;=0, W50+Y50, W50+X50+Y50)</f>
        <v>62.817726666666658</v>
      </c>
      <c r="AA50" s="13">
        <v>55.500399999999978</v>
      </c>
      <c r="AB50" s="34">
        <v>3.6659100000000246</v>
      </c>
      <c r="AC50" s="17">
        <f>AA50+AB50</f>
        <v>59.166310000000003</v>
      </c>
      <c r="AD50" s="3">
        <v>14.000000000000234</v>
      </c>
      <c r="AE50" s="1">
        <v>10.799999999999699</v>
      </c>
      <c r="AF50" s="40">
        <v>77.1428571428537</v>
      </c>
      <c r="AG50" s="27">
        <v>94</v>
      </c>
      <c r="AH50" s="16">
        <v>9.65</v>
      </c>
      <c r="AI50" s="22">
        <v>124</v>
      </c>
      <c r="AJ50" s="43">
        <v>79.234703067099673</v>
      </c>
      <c r="AK50" s="3" t="s">
        <v>5</v>
      </c>
      <c r="AL50" s="42">
        <v>0.37248072902306772</v>
      </c>
      <c r="AM50" s="1">
        <v>2</v>
      </c>
      <c r="AN50" s="41">
        <v>0.2</v>
      </c>
      <c r="AO50" s="34">
        <v>28.439826302729475</v>
      </c>
      <c r="AP50" s="34">
        <v>10.161687344913137</v>
      </c>
      <c r="AQ50" s="34">
        <v>268.08436724565757</v>
      </c>
      <c r="AR50" s="34">
        <v>17.557568238213399</v>
      </c>
      <c r="AS50" s="34">
        <v>22.822828784119107</v>
      </c>
      <c r="AT50" s="34">
        <v>4.7679900744416956</v>
      </c>
      <c r="AU50" s="34">
        <v>39932.478908188583</v>
      </c>
      <c r="AV50" s="34">
        <v>15.677667493796509</v>
      </c>
      <c r="AW50" s="34">
        <v>217.88411910669959</v>
      </c>
      <c r="AX50" s="28">
        <v>16.913672456575686</v>
      </c>
      <c r="AY50" s="35">
        <v>4.5750000000000002</v>
      </c>
      <c r="AZ50" s="34">
        <v>0.44600000000000001</v>
      </c>
      <c r="BA50" s="2">
        <v>9.6999999999999993</v>
      </c>
    </row>
    <row r="51" spans="1:59" ht="13.8" customHeight="1" x14ac:dyDescent="0.3">
      <c r="A51" s="25">
        <v>41808</v>
      </c>
      <c r="B51" s="24">
        <v>0.25</v>
      </c>
      <c r="C51" s="55" t="s">
        <v>1</v>
      </c>
      <c r="D51" s="55" t="s">
        <v>1</v>
      </c>
      <c r="E51" s="55" t="s">
        <v>1</v>
      </c>
      <c r="F51" s="55" t="s">
        <v>1</v>
      </c>
      <c r="G51" s="18" t="s">
        <v>2</v>
      </c>
      <c r="H51" s="39">
        <v>0.12</v>
      </c>
      <c r="I51" s="37">
        <v>0.71</v>
      </c>
      <c r="J51" s="26">
        <f>H51-I51</f>
        <v>-0.59</v>
      </c>
      <c r="K51" s="38">
        <v>4.9288871999999992</v>
      </c>
      <c r="L51" s="30">
        <v>11.01726</v>
      </c>
      <c r="M51" s="31">
        <f>K51-L51</f>
        <v>-6.088372800000001</v>
      </c>
      <c r="N51" s="30">
        <v>8.0494649999999996</v>
      </c>
      <c r="O51" s="30">
        <v>9.93</v>
      </c>
      <c r="P51" s="30">
        <f>N51-O51</f>
        <v>-1.8805350000000001</v>
      </c>
      <c r="Q51" s="37">
        <v>-27.6</v>
      </c>
      <c r="R51" s="37">
        <v>36.816760000000002</v>
      </c>
      <c r="S51" s="31">
        <f>Q51-R51</f>
        <v>-64.416760000000011</v>
      </c>
      <c r="T51" s="30">
        <v>4.5608400000000007</v>
      </c>
      <c r="U51" s="30">
        <v>5.8348135999999995</v>
      </c>
      <c r="V51" s="36">
        <v>6.9108280000000004</v>
      </c>
      <c r="W51" s="15">
        <v>-1.9239999999999752E-3</v>
      </c>
      <c r="X51" s="13">
        <v>-1.9771999999999949E-2</v>
      </c>
      <c r="Y51" s="13">
        <v>-9.5060000000000047E-2</v>
      </c>
      <c r="Z51" s="34">
        <f>IF(X51&lt;=0, W51+Y51, W51+X51+Y51)</f>
        <v>-9.6984000000000029E-2</v>
      </c>
      <c r="AA51" s="13">
        <v>0</v>
      </c>
      <c r="AB51" s="13">
        <v>0</v>
      </c>
      <c r="AC51" s="17">
        <f>AA51+AB51</f>
        <v>0</v>
      </c>
      <c r="AD51" s="15">
        <v>0</v>
      </c>
      <c r="AE51" s="13">
        <v>0</v>
      </c>
      <c r="AF51" s="17">
        <v>0</v>
      </c>
      <c r="AG51" s="27">
        <v>2</v>
      </c>
      <c r="AH51" s="16">
        <v>4.8600000000000003</v>
      </c>
      <c r="AI51" s="1">
        <v>2</v>
      </c>
      <c r="AJ51" s="40">
        <v>2.4406542770398469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2"/>
      <c r="AY51" s="35">
        <v>4.3999999999999997E-2</v>
      </c>
      <c r="AZ51" s="34">
        <v>6.0000000000000001E-3</v>
      </c>
      <c r="BA51" s="2">
        <v>12.8</v>
      </c>
    </row>
    <row r="52" spans="1:59" ht="13.8" customHeight="1" x14ac:dyDescent="0.3">
      <c r="A52" s="25">
        <v>41808</v>
      </c>
      <c r="B52" s="24">
        <v>0.25069444444444444</v>
      </c>
      <c r="C52" s="55" t="s">
        <v>1</v>
      </c>
      <c r="D52" s="55" t="s">
        <v>1</v>
      </c>
      <c r="E52" s="55" t="s">
        <v>1</v>
      </c>
      <c r="F52" s="55" t="s">
        <v>1</v>
      </c>
      <c r="G52" s="18" t="s">
        <v>2</v>
      </c>
      <c r="H52" s="39">
        <v>0.09</v>
      </c>
      <c r="I52" s="37">
        <v>0.28000000000000003</v>
      </c>
      <c r="J52" s="26">
        <f>H52-I52</f>
        <v>-0.19000000000000003</v>
      </c>
      <c r="K52" s="38">
        <v>0.25786272000000005</v>
      </c>
      <c r="L52" s="30">
        <v>6.257284999999996</v>
      </c>
      <c r="M52" s="31">
        <f>K52-L52</f>
        <v>-5.9994222799999957</v>
      </c>
      <c r="N52" s="30">
        <v>1.3335599999999999</v>
      </c>
      <c r="O52" s="30">
        <v>6.22</v>
      </c>
      <c r="P52" s="30">
        <f>N52-O52</f>
        <v>-4.8864400000000003</v>
      </c>
      <c r="Q52" s="37">
        <v>-12.3</v>
      </c>
      <c r="R52" s="37">
        <v>17.025359999999999</v>
      </c>
      <c r="S52" s="31">
        <f>Q52-R52</f>
        <v>-29.32536</v>
      </c>
      <c r="T52" s="30">
        <v>0.16599999999999993</v>
      </c>
      <c r="U52" s="30">
        <v>4.0300963999999997</v>
      </c>
      <c r="V52" s="36">
        <v>5.7970252000000002</v>
      </c>
      <c r="W52" s="15">
        <v>2.0820000000001948E-3</v>
      </c>
      <c r="X52" s="13">
        <v>1.7371999999999957E-2</v>
      </c>
      <c r="Y52" s="13">
        <v>0.29309400000000041</v>
      </c>
      <c r="Z52" s="34">
        <f>IF(X52&lt;=0, W52+Y52, W52+X52+Y52)</f>
        <v>0.31254800000000055</v>
      </c>
      <c r="AA52" s="13">
        <v>0</v>
      </c>
      <c r="AB52" s="13">
        <v>0</v>
      </c>
      <c r="AC52" s="17">
        <f>AA52+AB52</f>
        <v>0</v>
      </c>
      <c r="AD52" s="15">
        <v>0</v>
      </c>
      <c r="AE52" s="13">
        <v>0</v>
      </c>
      <c r="AF52" s="17">
        <v>0</v>
      </c>
      <c r="AG52" s="27">
        <v>2</v>
      </c>
      <c r="AH52" s="16">
        <v>4.91</v>
      </c>
      <c r="AI52" s="1">
        <v>2</v>
      </c>
      <c r="AJ52" s="40">
        <v>2.4406521145292643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2"/>
      <c r="AY52" s="35">
        <v>5.1999999999999998E-2</v>
      </c>
      <c r="AZ52" s="34">
        <v>8.0000000000000002E-3</v>
      </c>
      <c r="BA52" s="2">
        <v>15.1</v>
      </c>
    </row>
    <row r="53" spans="1:59" ht="13.8" customHeight="1" x14ac:dyDescent="0.3">
      <c r="A53" s="25">
        <v>41808</v>
      </c>
      <c r="B53" s="24">
        <v>0.25138888888888888</v>
      </c>
      <c r="C53" s="55" t="s">
        <v>1</v>
      </c>
      <c r="D53" s="55" t="s">
        <v>1</v>
      </c>
      <c r="E53" s="55" t="s">
        <v>1</v>
      </c>
      <c r="F53" s="55" t="s">
        <v>1</v>
      </c>
      <c r="G53" s="18" t="s">
        <v>2</v>
      </c>
      <c r="H53" s="39">
        <v>0.13</v>
      </c>
      <c r="I53" s="37">
        <v>0.48</v>
      </c>
      <c r="J53" s="26">
        <f>H53-I53</f>
        <v>-0.35</v>
      </c>
      <c r="K53" s="38">
        <v>28.060680000000001</v>
      </c>
      <c r="L53" s="30">
        <v>34.046884499999997</v>
      </c>
      <c r="M53" s="31">
        <f>K53-L53</f>
        <v>-5.9862044999999959</v>
      </c>
      <c r="N53" s="30">
        <v>2.9643149999999996</v>
      </c>
      <c r="O53" s="30">
        <v>3</v>
      </c>
      <c r="P53" s="30">
        <f>N53-O53</f>
        <v>-3.5685000000000411E-2</v>
      </c>
      <c r="Q53" s="37">
        <v>-16.3</v>
      </c>
      <c r="R53" s="37">
        <v>47.294560000000004</v>
      </c>
      <c r="S53" s="31">
        <f>Q53-R53</f>
        <v>-63.594560000000001</v>
      </c>
      <c r="T53" s="30">
        <v>2.57456</v>
      </c>
      <c r="U53" s="30">
        <v>5.7600619999999996</v>
      </c>
      <c r="V53" s="36">
        <v>7.070704000000001</v>
      </c>
      <c r="W53" s="15">
        <v>0.27161599999999614</v>
      </c>
      <c r="X53" s="13">
        <v>0.42012800000000228</v>
      </c>
      <c r="Y53" s="13">
        <v>0.53151999999999799</v>
      </c>
      <c r="Z53" s="34">
        <f>IF(X53&lt;=0, W53+Y53, W53+X53+Y53)</f>
        <v>1.2232639999999964</v>
      </c>
      <c r="AA53" s="13">
        <v>0</v>
      </c>
      <c r="AB53" s="13">
        <v>0</v>
      </c>
      <c r="AC53" s="17">
        <f>AA53+AB53</f>
        <v>0</v>
      </c>
      <c r="AD53" s="15">
        <v>0</v>
      </c>
      <c r="AE53" s="13">
        <v>0</v>
      </c>
      <c r="AF53" s="17">
        <v>0</v>
      </c>
      <c r="AG53" s="27">
        <v>2</v>
      </c>
      <c r="AH53" s="16">
        <v>5.01</v>
      </c>
      <c r="AI53" s="1">
        <v>2</v>
      </c>
      <c r="AJ53" s="40">
        <v>2.4406469657283809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2"/>
      <c r="AY53" s="35">
        <v>4.7E-2</v>
      </c>
      <c r="AZ53" s="34">
        <v>7.0000000000000001E-3</v>
      </c>
      <c r="BA53" s="2">
        <v>15.9</v>
      </c>
    </row>
    <row r="54" spans="1:59" ht="13.8" customHeight="1" x14ac:dyDescent="0.3">
      <c r="A54" s="25">
        <v>41808</v>
      </c>
      <c r="B54" s="24">
        <v>0.25208333333333333</v>
      </c>
      <c r="C54" s="55" t="s">
        <v>1</v>
      </c>
      <c r="D54" s="55" t="s">
        <v>1</v>
      </c>
      <c r="E54" s="55" t="s">
        <v>1</v>
      </c>
      <c r="F54" s="55" t="s">
        <v>1</v>
      </c>
      <c r="G54" s="18" t="s">
        <v>2</v>
      </c>
      <c r="H54" s="39">
        <v>0.77</v>
      </c>
      <c r="I54" s="37">
        <v>0.52</v>
      </c>
      <c r="J54" s="26">
        <f>H54-I54</f>
        <v>0.25</v>
      </c>
      <c r="K54" s="38">
        <v>4.4736383999999996</v>
      </c>
      <c r="L54" s="30">
        <v>9.1132699999999964</v>
      </c>
      <c r="M54" s="31">
        <f>K54-L54</f>
        <v>-4.6396315999999969</v>
      </c>
      <c r="N54" s="30">
        <v>4.9633050000000001</v>
      </c>
      <c r="O54" s="30">
        <v>6.84</v>
      </c>
      <c r="P54" s="30">
        <f>N54-O54</f>
        <v>-1.8766949999999998</v>
      </c>
      <c r="Q54" s="37">
        <v>-12.9</v>
      </c>
      <c r="R54" s="37">
        <v>29.133039999999994</v>
      </c>
      <c r="S54" s="31">
        <f>Q54-R54</f>
        <v>-42.033039999999993</v>
      </c>
      <c r="T54" s="30">
        <v>5.0769600000000006</v>
      </c>
      <c r="U54" s="30">
        <v>20.870563999999998</v>
      </c>
      <c r="V54" s="36">
        <v>6.4844920000000013</v>
      </c>
      <c r="W54" s="15">
        <v>9.4031999999997992E-2</v>
      </c>
      <c r="X54" s="13">
        <v>0.15873600000000163</v>
      </c>
      <c r="Y54" s="13">
        <v>0.27527999999999619</v>
      </c>
      <c r="Z54" s="34">
        <f>IF(X54&lt;=0, W54+Y54, W54+X54+Y54)</f>
        <v>0.52804799999999585</v>
      </c>
      <c r="AA54" s="13">
        <v>0</v>
      </c>
      <c r="AB54" s="13">
        <v>0</v>
      </c>
      <c r="AC54" s="17">
        <f>AA54+AB54</f>
        <v>0</v>
      </c>
      <c r="AD54" s="15">
        <v>0</v>
      </c>
      <c r="AE54" s="13">
        <v>0</v>
      </c>
      <c r="AF54" s="17">
        <v>0</v>
      </c>
      <c r="AG54" s="27">
        <v>2</v>
      </c>
      <c r="AH54" s="16">
        <v>4.88</v>
      </c>
      <c r="AI54" s="22">
        <v>2</v>
      </c>
      <c r="AJ54" s="26">
        <v>2.440653441788819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2"/>
      <c r="AY54" s="35">
        <v>0.05</v>
      </c>
      <c r="AZ54" s="34">
        <v>8.0000000000000002E-3</v>
      </c>
      <c r="BA54" s="2">
        <v>16.3</v>
      </c>
    </row>
    <row r="55" spans="1:59" x14ac:dyDescent="0.3">
      <c r="A55" s="25">
        <v>41817</v>
      </c>
      <c r="B55" s="24">
        <v>0.22916666666666666</v>
      </c>
      <c r="C55" s="55" t="s">
        <v>1</v>
      </c>
      <c r="D55" s="55" t="s">
        <v>1</v>
      </c>
      <c r="E55" s="55" t="s">
        <v>1</v>
      </c>
      <c r="F55" s="55" t="s">
        <v>1</v>
      </c>
      <c r="G55" s="12" t="s">
        <v>2</v>
      </c>
      <c r="H55" s="3">
        <v>0.56000000000000005</v>
      </c>
      <c r="I55" s="1">
        <v>0.36</v>
      </c>
      <c r="J55" s="26">
        <f>H55-I55</f>
        <v>0.20000000000000007</v>
      </c>
      <c r="K55" s="32">
        <v>-7.0142579999999999</v>
      </c>
      <c r="L55" s="31" t="s">
        <v>1</v>
      </c>
      <c r="M55" s="31" t="s">
        <v>1</v>
      </c>
      <c r="N55" s="30">
        <v>0.10641699999999998</v>
      </c>
      <c r="O55" s="31" t="s">
        <v>1</v>
      </c>
      <c r="P55" s="30" t="s">
        <v>1</v>
      </c>
      <c r="Q55" s="1">
        <v>-43.1</v>
      </c>
      <c r="R55" s="1" t="s">
        <v>1</v>
      </c>
      <c r="S55" s="31" t="s">
        <v>1</v>
      </c>
      <c r="T55" s="31">
        <v>0</v>
      </c>
      <c r="U55" s="30">
        <v>4.8954982999999999</v>
      </c>
      <c r="V55" s="29" t="s">
        <v>1</v>
      </c>
      <c r="W55" s="15">
        <v>-0.13085750000000013</v>
      </c>
      <c r="X55" s="13">
        <v>-0.16105749999999969</v>
      </c>
      <c r="Y55" s="13">
        <v>-0.18407749999999998</v>
      </c>
      <c r="Z55" s="34">
        <f>IF(X55&lt;=0, W55+Y55, W55+X55+Y55)</f>
        <v>-0.31493500000000008</v>
      </c>
      <c r="AA55" s="13">
        <v>0</v>
      </c>
      <c r="AB55" s="34">
        <v>0</v>
      </c>
      <c r="AC55" s="17">
        <f>AA55+AB55</f>
        <v>0</v>
      </c>
      <c r="AD55" s="35">
        <v>0</v>
      </c>
      <c r="AE55" s="34">
        <v>0</v>
      </c>
      <c r="AF55" s="28">
        <v>0</v>
      </c>
      <c r="AG55" s="27">
        <v>2</v>
      </c>
      <c r="AH55" s="16">
        <v>6.24</v>
      </c>
      <c r="AI55" s="22">
        <v>2</v>
      </c>
      <c r="AJ55" s="26">
        <v>2.440653441788819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2"/>
      <c r="AY55" s="35">
        <v>4.7E-2</v>
      </c>
      <c r="AZ55" s="34">
        <v>5.0000000000000001E-3</v>
      </c>
      <c r="BA55" s="2">
        <v>10.199999999999999</v>
      </c>
      <c r="BB55" s="33"/>
      <c r="BC55" s="33"/>
      <c r="BD55" s="33"/>
      <c r="BE55" s="33"/>
      <c r="BF55" s="33"/>
      <c r="BG55" s="33"/>
    </row>
    <row r="56" spans="1:59" x14ac:dyDescent="0.3">
      <c r="A56" s="25">
        <v>41817</v>
      </c>
      <c r="B56" s="24">
        <v>0.2298611111111111</v>
      </c>
      <c r="C56" s="55" t="s">
        <v>1</v>
      </c>
      <c r="D56" s="55" t="s">
        <v>1</v>
      </c>
      <c r="E56" s="55" t="s">
        <v>1</v>
      </c>
      <c r="F56" s="55" t="s">
        <v>1</v>
      </c>
      <c r="G56" s="12" t="s">
        <v>2</v>
      </c>
      <c r="H56" s="3">
        <v>0.48</v>
      </c>
      <c r="I56" s="1">
        <v>0.38</v>
      </c>
      <c r="J56" s="26">
        <f>H56-I56</f>
        <v>9.9999999999999978E-2</v>
      </c>
      <c r="K56" s="32">
        <v>-9.5706779999999991</v>
      </c>
      <c r="L56" s="31" t="s">
        <v>1</v>
      </c>
      <c r="M56" s="31" t="s">
        <v>1</v>
      </c>
      <c r="N56" s="30">
        <v>0.69424600000000014</v>
      </c>
      <c r="O56" s="31" t="s">
        <v>1</v>
      </c>
      <c r="P56" s="30" t="s">
        <v>1</v>
      </c>
      <c r="Q56" s="1">
        <v>-7.83</v>
      </c>
      <c r="R56" s="1" t="s">
        <v>1</v>
      </c>
      <c r="S56" s="31" t="s">
        <v>1</v>
      </c>
      <c r="T56" s="31">
        <v>0</v>
      </c>
      <c r="U56" s="30">
        <v>6.2537354000000001</v>
      </c>
      <c r="V56" s="29" t="s">
        <v>1</v>
      </c>
      <c r="W56" s="15">
        <v>6.3312499999999827E-2</v>
      </c>
      <c r="X56" s="13">
        <v>7.8152500000000319E-2</v>
      </c>
      <c r="Y56" s="13">
        <v>0.1669725</v>
      </c>
      <c r="Z56" s="34">
        <f>IF(X56&lt;=0, W56+Y56, W56+X56+Y56)</f>
        <v>0.30843750000000014</v>
      </c>
      <c r="AA56" s="13">
        <v>0</v>
      </c>
      <c r="AB56" s="34">
        <v>0</v>
      </c>
      <c r="AC56" s="17">
        <f>AA56+AB56</f>
        <v>0</v>
      </c>
      <c r="AD56" s="35">
        <v>0</v>
      </c>
      <c r="AE56" s="34">
        <v>0</v>
      </c>
      <c r="AF56" s="28">
        <v>0</v>
      </c>
      <c r="AG56" s="27">
        <v>2</v>
      </c>
      <c r="AH56" s="16">
        <v>6.06</v>
      </c>
      <c r="AI56" s="22">
        <v>2</v>
      </c>
      <c r="AJ56" s="26">
        <v>2.440653441788819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2"/>
      <c r="AY56" s="35">
        <v>3.5000000000000003E-2</v>
      </c>
      <c r="AZ56" s="34">
        <v>7.0000000000000001E-3</v>
      </c>
      <c r="BA56" s="2">
        <v>20.9</v>
      </c>
      <c r="BB56" s="33"/>
      <c r="BC56" s="33"/>
      <c r="BD56" s="33"/>
      <c r="BE56" s="33"/>
      <c r="BF56" s="33"/>
      <c r="BG56" s="33"/>
    </row>
    <row r="57" spans="1:59" x14ac:dyDescent="0.3">
      <c r="A57" s="25"/>
      <c r="B57" s="24"/>
      <c r="C57" s="24"/>
      <c r="D57" s="24"/>
      <c r="E57" s="24"/>
      <c r="F57" s="24"/>
      <c r="G57" s="12"/>
      <c r="H57" s="3"/>
      <c r="I57" s="1"/>
      <c r="J57" s="26"/>
      <c r="K57" s="32"/>
      <c r="L57" s="31"/>
      <c r="M57" s="31"/>
      <c r="N57" s="30"/>
      <c r="O57" s="31"/>
      <c r="P57" s="31"/>
      <c r="Q57" s="1"/>
      <c r="R57" s="1"/>
      <c r="S57" s="31"/>
      <c r="T57" s="31"/>
      <c r="U57" s="30"/>
      <c r="V57" s="29"/>
      <c r="W57" s="15"/>
      <c r="X57" s="13"/>
      <c r="Y57" s="13"/>
      <c r="Z57" s="13"/>
      <c r="AA57" s="13"/>
      <c r="AB57" s="13"/>
      <c r="AC57" s="28"/>
      <c r="AG57" s="27"/>
      <c r="AH57" s="16"/>
      <c r="AI57" s="22"/>
      <c r="AJ57" s="26"/>
      <c r="BB57" s="22"/>
      <c r="BC57" s="33"/>
      <c r="BD57" s="33"/>
      <c r="BE57" s="33"/>
      <c r="BF57" s="33"/>
      <c r="BG57" s="33"/>
    </row>
    <row r="58" spans="1:59" x14ac:dyDescent="0.3">
      <c r="A58" s="25"/>
      <c r="B58" s="24"/>
      <c r="C58" s="24"/>
      <c r="D58" s="24"/>
      <c r="E58" s="24"/>
      <c r="F58" s="24"/>
      <c r="G58" s="12"/>
      <c r="H58" s="3"/>
      <c r="I58" s="1"/>
      <c r="J58" s="26"/>
      <c r="K58" s="32"/>
      <c r="L58" s="31"/>
      <c r="M58" s="31"/>
      <c r="N58" s="30"/>
      <c r="O58" s="31"/>
      <c r="P58" s="31"/>
      <c r="Q58" s="1"/>
      <c r="R58" s="1"/>
      <c r="S58" s="31"/>
      <c r="T58" s="31"/>
      <c r="U58" s="30"/>
      <c r="V58" s="29"/>
      <c r="W58" s="15"/>
      <c r="X58" s="13"/>
      <c r="Y58" s="13"/>
      <c r="Z58" s="13"/>
      <c r="AA58" s="13"/>
      <c r="AB58" s="13"/>
      <c r="AC58" s="28"/>
      <c r="AG58" s="27"/>
      <c r="AH58" s="16"/>
      <c r="AI58" s="22"/>
      <c r="AJ58" s="26"/>
      <c r="BB58" s="33"/>
      <c r="BC58" s="33"/>
      <c r="BD58" s="33"/>
      <c r="BE58" s="33"/>
      <c r="BF58" s="33"/>
      <c r="BG58" s="33"/>
    </row>
    <row r="59" spans="1:59" x14ac:dyDescent="0.3">
      <c r="A59" s="25"/>
      <c r="B59" s="24"/>
      <c r="C59" s="24"/>
      <c r="D59" s="24"/>
      <c r="E59" s="24"/>
      <c r="F59" s="24"/>
      <c r="G59" s="12"/>
      <c r="H59" s="3"/>
      <c r="I59" s="1"/>
      <c r="J59" s="26"/>
      <c r="K59" s="32"/>
      <c r="L59" s="31"/>
      <c r="M59" s="31"/>
      <c r="N59" s="30"/>
      <c r="O59" s="31"/>
      <c r="P59" s="31"/>
      <c r="Q59" s="1"/>
      <c r="R59" s="1"/>
      <c r="S59" s="31"/>
      <c r="T59" s="31"/>
      <c r="U59" s="30"/>
      <c r="V59" s="29"/>
      <c r="W59" s="15"/>
      <c r="X59" s="13"/>
      <c r="Y59" s="13"/>
      <c r="Z59" s="13"/>
      <c r="AA59" s="13"/>
      <c r="AB59" s="13"/>
      <c r="AC59" s="28"/>
      <c r="AG59" s="27"/>
      <c r="AH59" s="16"/>
      <c r="AI59" s="22"/>
      <c r="AJ59" s="26"/>
    </row>
    <row r="60" spans="1:59" ht="13.8" customHeight="1" x14ac:dyDescent="0.3">
      <c r="A60" s="25"/>
      <c r="B60" s="24"/>
      <c r="C60" s="24"/>
      <c r="D60" s="24"/>
      <c r="E60" s="24"/>
      <c r="F60" s="24"/>
      <c r="G60" s="12"/>
      <c r="H60" s="3"/>
      <c r="I60" s="22"/>
      <c r="J60" s="21"/>
      <c r="K60" s="23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1"/>
      <c r="AC60" s="10"/>
      <c r="AD60" s="5"/>
    </row>
    <row r="61" spans="1:59" x14ac:dyDescent="0.3">
      <c r="AC61" s="13"/>
      <c r="AD61" s="5"/>
    </row>
    <row r="62" spans="1:59" x14ac:dyDescent="0.3">
      <c r="AC62" s="13"/>
      <c r="AD62" s="5"/>
    </row>
    <row r="63" spans="1:59" x14ac:dyDescent="0.3">
      <c r="AC63" s="10"/>
      <c r="AD63" s="5"/>
    </row>
  </sheetData>
  <mergeCells count="8">
    <mergeCell ref="AK1:AX1"/>
    <mergeCell ref="AY1:BA1"/>
    <mergeCell ref="A1:G1"/>
    <mergeCell ref="H1:J1"/>
    <mergeCell ref="K1:V1"/>
    <mergeCell ref="W1:AC1"/>
    <mergeCell ref="AD1:AF1"/>
    <mergeCell ref="AG1:AJ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WaterChemistryData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cnietch</dc:creator>
  <cp:lastModifiedBy>cnietch</cp:lastModifiedBy>
  <dcterms:created xsi:type="dcterms:W3CDTF">2017-12-09T15:43:34Z</dcterms:created>
  <dcterms:modified xsi:type="dcterms:W3CDTF">2017-12-11T20:48:42Z</dcterms:modified>
</cp:coreProperties>
</file>