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10" i="1"/>
  <c r="H11" i="1"/>
  <c r="H12" i="1"/>
  <c r="H18" i="1"/>
  <c r="H19" i="1"/>
  <c r="H20" i="1"/>
  <c r="H26" i="1"/>
  <c r="H27" i="1"/>
  <c r="H28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D13" i="1"/>
  <c r="H13" i="1" s="1"/>
  <c r="D14" i="1"/>
  <c r="G14" i="1" s="1"/>
  <c r="D15" i="1"/>
  <c r="G15" i="1" s="1"/>
  <c r="D16" i="1"/>
  <c r="G16" i="1" s="1"/>
  <c r="D17" i="1"/>
  <c r="H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" i="1"/>
  <c r="H25" i="1" l="1"/>
  <c r="H9" i="1"/>
  <c r="G2" i="1"/>
  <c r="H24" i="1"/>
  <c r="H16" i="1"/>
  <c r="H8" i="1"/>
  <c r="H23" i="1"/>
  <c r="H15" i="1"/>
  <c r="H7" i="1"/>
  <c r="H22" i="1"/>
  <c r="H14" i="1"/>
  <c r="H6" i="1"/>
  <c r="H2" i="1"/>
  <c r="H21" i="1"/>
  <c r="H5" i="1"/>
  <c r="G17" i="1"/>
  <c r="G13" i="1"/>
  <c r="G12" i="1"/>
  <c r="C3" i="1"/>
  <c r="C4" i="1"/>
  <c r="C5" i="1"/>
  <c r="C6" i="1"/>
  <c r="C7" i="1"/>
  <c r="C8" i="1"/>
  <c r="C9" i="1"/>
  <c r="E9" i="1" s="1"/>
  <c r="C10" i="1"/>
  <c r="E10" i="1" s="1"/>
  <c r="C11" i="1"/>
  <c r="E11" i="1" s="1"/>
  <c r="C12" i="1"/>
  <c r="C13" i="1"/>
  <c r="C14" i="1"/>
  <c r="E14" i="1" s="1"/>
  <c r="F14" i="1" s="1"/>
  <c r="C15" i="1"/>
  <c r="C16" i="1"/>
  <c r="C17" i="1"/>
  <c r="E17" i="1" s="1"/>
  <c r="C18" i="1"/>
  <c r="E18" i="1" s="1"/>
  <c r="C19" i="1"/>
  <c r="E19" i="1" s="1"/>
  <c r="C20" i="1"/>
  <c r="C21" i="1"/>
  <c r="C22" i="1"/>
  <c r="E22" i="1" s="1"/>
  <c r="F22" i="1" s="1"/>
  <c r="C23" i="1"/>
  <c r="C24" i="1"/>
  <c r="C25" i="1"/>
  <c r="E25" i="1" s="1"/>
  <c r="C26" i="1"/>
  <c r="C27" i="1"/>
  <c r="E27" i="1" s="1"/>
  <c r="C28" i="1"/>
  <c r="C2" i="1"/>
  <c r="E2" i="1" s="1"/>
  <c r="E23" i="1" l="1"/>
  <c r="F23" i="1" s="1"/>
  <c r="F27" i="1"/>
  <c r="F19" i="1"/>
  <c r="F11" i="1"/>
  <c r="E20" i="1"/>
  <c r="F20" i="1" s="1"/>
  <c r="F18" i="1"/>
  <c r="F10" i="1"/>
  <c r="E28" i="1"/>
  <c r="F28" i="1" s="1"/>
  <c r="E26" i="1"/>
  <c r="F26" i="1" s="1"/>
  <c r="F25" i="1"/>
  <c r="F17" i="1"/>
  <c r="F9" i="1"/>
  <c r="E5" i="1"/>
  <c r="F5" i="1" s="1"/>
  <c r="E24" i="1"/>
  <c r="F24" i="1" s="1"/>
  <c r="E16" i="1"/>
  <c r="F16" i="1" s="1"/>
  <c r="E8" i="1"/>
  <c r="F8" i="1" s="1"/>
  <c r="E3" i="1"/>
  <c r="F3" i="1" s="1"/>
  <c r="E21" i="1"/>
  <c r="F21" i="1" s="1"/>
  <c r="E7" i="1"/>
  <c r="F7" i="1" s="1"/>
  <c r="E6" i="1"/>
  <c r="F6" i="1" s="1"/>
  <c r="E15" i="1"/>
  <c r="F15" i="1" s="1"/>
  <c r="F2" i="1"/>
  <c r="E12" i="1"/>
  <c r="F12" i="1" s="1"/>
  <c r="E4" i="1"/>
  <c r="F4" i="1" s="1"/>
  <c r="E13" i="1"/>
  <c r="F13" i="1" s="1"/>
</calcChain>
</file>

<file path=xl/sharedStrings.xml><?xml version="1.0" encoding="utf-8"?>
<sst xmlns="http://schemas.openxmlformats.org/spreadsheetml/2006/main" count="23" uniqueCount="13">
  <si>
    <t>Age</t>
  </si>
  <si>
    <t>Diameter</t>
  </si>
  <si>
    <t xml:space="preserve"> </t>
  </si>
  <si>
    <t>CoreWoodDiameter</t>
  </si>
  <si>
    <t>CmNonCoreWood</t>
  </si>
  <si>
    <t>biomtreshold</t>
  </si>
  <si>
    <t>P</t>
  </si>
  <si>
    <t>density</t>
  </si>
  <si>
    <t xml:space="preserve">Mass </t>
  </si>
  <si>
    <t>NonCoreWoodMass</t>
  </si>
  <si>
    <t>ActiveWoodFraction from DIAMETER</t>
  </si>
  <si>
    <t>ACTIVEBIOM Approx from biomass</t>
  </si>
  <si>
    <t>ACTIVEBIOM Approx from biomass2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</si>
</sst>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ActiveWoodFraction from DIAMETER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</c:numCache>
            </c:numRef>
          </c:xVal>
          <c:yVal>
            <c:numRef>
              <c:f>Sheet1!$F$2:$F$28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0.99990197039505935</c:v>
                </c:pt>
                <c:pt idx="7">
                  <c:v>0.98676482105098273</c:v>
                </c:pt>
                <c:pt idx="8">
                  <c:v>0.96</c:v>
                </c:pt>
                <c:pt idx="9">
                  <c:v>0.92706057861367153</c:v>
                </c:pt>
                <c:pt idx="10">
                  <c:v>0.89185171839106347</c:v>
                </c:pt>
                <c:pt idx="11">
                  <c:v>0.8535284255448865</c:v>
                </c:pt>
                <c:pt idx="12">
                  <c:v>0.81632653061224492</c:v>
                </c:pt>
                <c:pt idx="13">
                  <c:v>0.78089633318243545</c:v>
                </c:pt>
                <c:pt idx="14">
                  <c:v>0.74750624984530079</c:v>
                </c:pt>
                <c:pt idx="15">
                  <c:v>0.71621975718403341</c:v>
                </c:pt>
                <c:pt idx="16">
                  <c:v>0.68699179103029362</c:v>
                </c:pt>
                <c:pt idx="17">
                  <c:v>0.65972222222222221</c:v>
                </c:pt>
                <c:pt idx="18">
                  <c:v>0.63428580355887454</c:v>
                </c:pt>
                <c:pt idx="19">
                  <c:v>0.61054892871275934</c:v>
                </c:pt>
                <c:pt idx="20">
                  <c:v>0.58837887488598561</c:v>
                </c:pt>
                <c:pt idx="21">
                  <c:v>0.56764871458059674</c:v>
                </c:pt>
                <c:pt idx="22">
                  <c:v>0.54968836565096957</c:v>
                </c:pt>
                <c:pt idx="23">
                  <c:v>0.53276718474603424</c:v>
                </c:pt>
                <c:pt idx="24">
                  <c:v>0.51680547293277812</c:v>
                </c:pt>
                <c:pt idx="25">
                  <c:v>0.5017301038062284</c:v>
                </c:pt>
                <c:pt idx="26">
                  <c:v>0.4886323974643062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0192"/>
        <c:axId val="64921984"/>
      </c:scatterChart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ACTIVEBIOM Approx from biomass</c:v>
                </c:pt>
              </c:strCache>
            </c:strRef>
          </c:tx>
          <c:marker>
            <c:symbol val="none"/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</c:numCache>
            </c:numRef>
          </c:xVal>
          <c:yVal>
            <c:numRef>
              <c:f>Sheet1!$G$2:$G$28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0.99974129113511312</c:v>
                </c:pt>
                <c:pt idx="8">
                  <c:v>0.97976099792657045</c:v>
                </c:pt>
                <c:pt idx="9">
                  <c:v>0.95822731998789112</c:v>
                </c:pt>
                <c:pt idx="10">
                  <c:v>0.93526102116653487</c:v>
                </c:pt>
                <c:pt idx="11">
                  <c:v>0.90891117704432789</c:v>
                </c:pt>
                <c:pt idx="12">
                  <c:v>0.88119585419949753</c:v>
                </c:pt>
                <c:pt idx="13">
                  <c:v>0.85228694905998237</c:v>
                </c:pt>
                <c:pt idx="14">
                  <c:v>0.82235932796901612</c:v>
                </c:pt>
                <c:pt idx="15">
                  <c:v>0.79158908916360315</c:v>
                </c:pt>
                <c:pt idx="16">
                  <c:v>0.76015186928710865</c:v>
                </c:pt>
                <c:pt idx="17">
                  <c:v>0.72822121666043549</c:v>
                </c:pt>
                <c:pt idx="18">
                  <c:v>0.69596705163847394</c:v>
                </c:pt>
                <c:pt idx="19">
                  <c:v>0.66355423217171272</c:v>
                </c:pt>
                <c:pt idx="20">
                  <c:v>0.63114124023531681</c:v>
                </c:pt>
                <c:pt idx="21">
                  <c:v>0.59887900214142842</c:v>
                </c:pt>
                <c:pt idx="22">
                  <c:v>0.56935552824947344</c:v>
                </c:pt>
                <c:pt idx="23">
                  <c:v>0.54018669319348189</c:v>
                </c:pt>
                <c:pt idx="24">
                  <c:v>0.51146992953904247</c:v>
                </c:pt>
                <c:pt idx="25">
                  <c:v>0.48329490166251721</c:v>
                </c:pt>
                <c:pt idx="26">
                  <c:v>0.45801353076076773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ACTIVEBIOM Approx from biomass2</c:v>
                </c:pt>
              </c:strCache>
            </c:strRef>
          </c:tx>
          <c:marker>
            <c:symbol val="none"/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</c:numCache>
            </c:num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0.9999929314415118</c:v>
                </c:pt>
                <c:pt idx="1">
                  <c:v>0.98384588383411598</c:v>
                </c:pt>
                <c:pt idx="2">
                  <c:v>0.97569451444186062</c:v>
                </c:pt>
                <c:pt idx="3">
                  <c:v>0.96595690360918607</c:v>
                </c:pt>
                <c:pt idx="4">
                  <c:v>0.95468200200075037</c:v>
                </c:pt>
                <c:pt idx="5">
                  <c:v>0.94192606900529829</c:v>
                </c:pt>
                <c:pt idx="6">
                  <c:v>0.93043168791144804</c:v>
                </c:pt>
                <c:pt idx="7">
                  <c:v>0.91369474317170196</c:v>
                </c:pt>
                <c:pt idx="8">
                  <c:v>0.89543413011755191</c:v>
                </c:pt>
                <c:pt idx="9">
                  <c:v>0.87575383031580578</c:v>
                </c:pt>
                <c:pt idx="10">
                  <c:v>0.85476421361271049</c:v>
                </c:pt>
                <c:pt idx="11">
                  <c:v>0.83068226934238976</c:v>
                </c:pt>
                <c:pt idx="12">
                  <c:v>0.80535237148463912</c:v>
                </c:pt>
                <c:pt idx="13">
                  <c:v>0.77893162154558859</c:v>
                </c:pt>
                <c:pt idx="14">
                  <c:v>0.75157983532957362</c:v>
                </c:pt>
                <c:pt idx="15">
                  <c:v>0.72345795450706374</c:v>
                </c:pt>
                <c:pt idx="16">
                  <c:v>0.69472649888370697</c:v>
                </c:pt>
                <c:pt idx="17">
                  <c:v>0.6655440796821277</c:v>
                </c:pt>
                <c:pt idx="18">
                  <c:v>0.63606599241367257</c:v>
                </c:pt>
                <c:pt idx="19">
                  <c:v>0.60644290590043304</c:v>
                </c:pt>
                <c:pt idx="20">
                  <c:v>0.57681966176181609</c:v>
                </c:pt>
                <c:pt idx="21">
                  <c:v>0.54733419626116608</c:v>
                </c:pt>
                <c:pt idx="22">
                  <c:v>0.52035177277376743</c:v>
                </c:pt>
                <c:pt idx="23">
                  <c:v>0.49369346477806419</c:v>
                </c:pt>
                <c:pt idx="24">
                  <c:v>0.46744831893420863</c:v>
                </c:pt>
                <c:pt idx="25">
                  <c:v>0.44169828231196601</c:v>
                </c:pt>
                <c:pt idx="26">
                  <c:v>0.41859284903844857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0192"/>
        <c:axId val="64921984"/>
      </c:scatterChart>
      <c:valAx>
        <c:axId val="649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21984"/>
        <c:crosses val="autoZero"/>
        <c:crossBetween val="midCat"/>
      </c:valAx>
      <c:valAx>
        <c:axId val="649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2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ActiveWoodFraction from DIAMETER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Sheet1!$D$2:$D$28</c:f>
              <c:numCache>
                <c:formatCode>General</c:formatCode>
                <c:ptCount val="27"/>
                <c:pt idx="0">
                  <c:v>1.5707963267948967E-2</c:v>
                </c:pt>
                <c:pt idx="1">
                  <c:v>36.191147369354418</c:v>
                </c:pt>
                <c:pt idx="2">
                  <c:v>54.679420135730354</c:v>
                </c:pt>
                <c:pt idx="3">
                  <c:v>76.969020012949926</c:v>
                </c:pt>
                <c:pt idx="4">
                  <c:v>103.05994700101316</c:v>
                </c:pt>
                <c:pt idx="5">
                  <c:v>132.95220109992002</c:v>
                </c:pt>
                <c:pt idx="6">
                  <c:v>160.23693329634739</c:v>
                </c:pt>
                <c:pt idx="7">
                  <c:v>200.57498296844037</c:v>
                </c:pt>
                <c:pt idx="8">
                  <c:v>245.43692606170259</c:v>
                </c:pt>
                <c:pt idx="9">
                  <c:v>294.8227625761341</c:v>
                </c:pt>
                <c:pt idx="10">
                  <c:v>348.73249251173502</c:v>
                </c:pt>
                <c:pt idx="11">
                  <c:v>412.23978800405263</c:v>
                </c:pt>
                <c:pt idx="12">
                  <c:v>481.05637508093707</c:v>
                </c:pt>
                <c:pt idx="13">
                  <c:v>555.1822537423883</c:v>
                </c:pt>
                <c:pt idx="14">
                  <c:v>634.61742398840624</c:v>
                </c:pt>
                <c:pt idx="15">
                  <c:v>719.36188581899069</c:v>
                </c:pt>
                <c:pt idx="16">
                  <c:v>809.41563923414219</c:v>
                </c:pt>
                <c:pt idx="17">
                  <c:v>904.77868423386042</c:v>
                </c:pt>
                <c:pt idx="18">
                  <c:v>1005.4510208181454</c:v>
                </c:pt>
                <c:pt idx="19">
                  <c:v>1111.432648986997</c:v>
                </c:pt>
                <c:pt idx="20">
                  <c:v>1222.7235687404154</c:v>
                </c:pt>
                <c:pt idx="21">
                  <c:v>1339.3237800784007</c:v>
                </c:pt>
                <c:pt idx="22">
                  <c:v>1451.6671333707716</c:v>
                </c:pt>
                <c:pt idx="23">
                  <c:v>1568.534380084312</c:v>
                </c:pt>
                <c:pt idx="24">
                  <c:v>1689.9255202190213</c:v>
                </c:pt>
                <c:pt idx="25">
                  <c:v>1815.8405537749004</c:v>
                </c:pt>
                <c:pt idx="26">
                  <c:v>1935.2367825745805</c:v>
                </c:pt>
              </c:numCache>
            </c:numRef>
          </c:xVal>
          <c:yVal>
            <c:numRef>
              <c:f>Sheet1!$F$2:$F$28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0.99990197039505935</c:v>
                </c:pt>
                <c:pt idx="7">
                  <c:v>0.98676482105098273</c:v>
                </c:pt>
                <c:pt idx="8">
                  <c:v>0.96</c:v>
                </c:pt>
                <c:pt idx="9">
                  <c:v>0.92706057861367153</c:v>
                </c:pt>
                <c:pt idx="10">
                  <c:v>0.89185171839106347</c:v>
                </c:pt>
                <c:pt idx="11">
                  <c:v>0.8535284255448865</c:v>
                </c:pt>
                <c:pt idx="12">
                  <c:v>0.81632653061224492</c:v>
                </c:pt>
                <c:pt idx="13">
                  <c:v>0.78089633318243545</c:v>
                </c:pt>
                <c:pt idx="14">
                  <c:v>0.74750624984530079</c:v>
                </c:pt>
                <c:pt idx="15">
                  <c:v>0.71621975718403341</c:v>
                </c:pt>
                <c:pt idx="16">
                  <c:v>0.68699179103029362</c:v>
                </c:pt>
                <c:pt idx="17">
                  <c:v>0.65972222222222221</c:v>
                </c:pt>
                <c:pt idx="18">
                  <c:v>0.63428580355887454</c:v>
                </c:pt>
                <c:pt idx="19">
                  <c:v>0.61054892871275934</c:v>
                </c:pt>
                <c:pt idx="20">
                  <c:v>0.58837887488598561</c:v>
                </c:pt>
                <c:pt idx="21">
                  <c:v>0.56764871458059674</c:v>
                </c:pt>
                <c:pt idx="22">
                  <c:v>0.54968836565096957</c:v>
                </c:pt>
                <c:pt idx="23">
                  <c:v>0.53276718474603424</c:v>
                </c:pt>
                <c:pt idx="24">
                  <c:v>0.51680547293277812</c:v>
                </c:pt>
                <c:pt idx="25">
                  <c:v>0.5017301038062284</c:v>
                </c:pt>
                <c:pt idx="26">
                  <c:v>0.4886323974643062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7232"/>
        <c:axId val="206768768"/>
      </c:scatterChart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ACTIVEBIOM Approx from biomass</c:v>
                </c:pt>
              </c:strCache>
            </c:strRef>
          </c:tx>
          <c:marker>
            <c:symbol val="none"/>
          </c:marker>
          <c:xVal>
            <c:numRef>
              <c:f>Sheet1!$D$2:$D$28</c:f>
              <c:numCache>
                <c:formatCode>General</c:formatCode>
                <c:ptCount val="27"/>
                <c:pt idx="0">
                  <c:v>1.5707963267948967E-2</c:v>
                </c:pt>
                <c:pt idx="1">
                  <c:v>36.191147369354418</c:v>
                </c:pt>
                <c:pt idx="2">
                  <c:v>54.679420135730354</c:v>
                </c:pt>
                <c:pt idx="3">
                  <c:v>76.969020012949926</c:v>
                </c:pt>
                <c:pt idx="4">
                  <c:v>103.05994700101316</c:v>
                </c:pt>
                <c:pt idx="5">
                  <c:v>132.95220109992002</c:v>
                </c:pt>
                <c:pt idx="6">
                  <c:v>160.23693329634739</c:v>
                </c:pt>
                <c:pt idx="7">
                  <c:v>200.57498296844037</c:v>
                </c:pt>
                <c:pt idx="8">
                  <c:v>245.43692606170259</c:v>
                </c:pt>
                <c:pt idx="9">
                  <c:v>294.8227625761341</c:v>
                </c:pt>
                <c:pt idx="10">
                  <c:v>348.73249251173502</c:v>
                </c:pt>
                <c:pt idx="11">
                  <c:v>412.23978800405263</c:v>
                </c:pt>
                <c:pt idx="12">
                  <c:v>481.05637508093707</c:v>
                </c:pt>
                <c:pt idx="13">
                  <c:v>555.1822537423883</c:v>
                </c:pt>
                <c:pt idx="14">
                  <c:v>634.61742398840624</c:v>
                </c:pt>
                <c:pt idx="15">
                  <c:v>719.36188581899069</c:v>
                </c:pt>
                <c:pt idx="16">
                  <c:v>809.41563923414219</c:v>
                </c:pt>
                <c:pt idx="17">
                  <c:v>904.77868423386042</c:v>
                </c:pt>
                <c:pt idx="18">
                  <c:v>1005.4510208181454</c:v>
                </c:pt>
                <c:pt idx="19">
                  <c:v>1111.432648986997</c:v>
                </c:pt>
                <c:pt idx="20">
                  <c:v>1222.7235687404154</c:v>
                </c:pt>
                <c:pt idx="21">
                  <c:v>1339.3237800784007</c:v>
                </c:pt>
                <c:pt idx="22">
                  <c:v>1451.6671333707716</c:v>
                </c:pt>
                <c:pt idx="23">
                  <c:v>1568.534380084312</c:v>
                </c:pt>
                <c:pt idx="24">
                  <c:v>1689.9255202190213</c:v>
                </c:pt>
                <c:pt idx="25">
                  <c:v>1815.8405537749004</c:v>
                </c:pt>
                <c:pt idx="26">
                  <c:v>1935.2367825745805</c:v>
                </c:pt>
              </c:numCache>
            </c:numRef>
          </c:xVal>
          <c:yVal>
            <c:numRef>
              <c:f>Sheet1!$G$2:$G$28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0.99974129113511312</c:v>
                </c:pt>
                <c:pt idx="8">
                  <c:v>0.97976099792657045</c:v>
                </c:pt>
                <c:pt idx="9">
                  <c:v>0.95822731998789112</c:v>
                </c:pt>
                <c:pt idx="10">
                  <c:v>0.93526102116653487</c:v>
                </c:pt>
                <c:pt idx="11">
                  <c:v>0.90891117704432789</c:v>
                </c:pt>
                <c:pt idx="12">
                  <c:v>0.88119585419949753</c:v>
                </c:pt>
                <c:pt idx="13">
                  <c:v>0.85228694905998237</c:v>
                </c:pt>
                <c:pt idx="14">
                  <c:v>0.82235932796901612</c:v>
                </c:pt>
                <c:pt idx="15">
                  <c:v>0.79158908916360315</c:v>
                </c:pt>
                <c:pt idx="16">
                  <c:v>0.76015186928710865</c:v>
                </c:pt>
                <c:pt idx="17">
                  <c:v>0.72822121666043549</c:v>
                </c:pt>
                <c:pt idx="18">
                  <c:v>0.69596705163847394</c:v>
                </c:pt>
                <c:pt idx="19">
                  <c:v>0.66355423217171272</c:v>
                </c:pt>
                <c:pt idx="20">
                  <c:v>0.63114124023531681</c:v>
                </c:pt>
                <c:pt idx="21">
                  <c:v>0.59887900214142842</c:v>
                </c:pt>
                <c:pt idx="22">
                  <c:v>0.56935552824947344</c:v>
                </c:pt>
                <c:pt idx="23">
                  <c:v>0.54018669319348189</c:v>
                </c:pt>
                <c:pt idx="24">
                  <c:v>0.51146992953904247</c:v>
                </c:pt>
                <c:pt idx="25">
                  <c:v>0.48329490166251721</c:v>
                </c:pt>
                <c:pt idx="26">
                  <c:v>0.45801353076076773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7232"/>
        <c:axId val="206768768"/>
      </c:scatterChart>
      <c:valAx>
        <c:axId val="2067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8768"/>
        <c:crosses val="autoZero"/>
        <c:crossBetween val="midCat"/>
      </c:valAx>
      <c:valAx>
        <c:axId val="206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11</xdr:row>
      <xdr:rowOff>42861</xdr:rowOff>
    </xdr:from>
    <xdr:to>
      <xdr:col>25</xdr:col>
      <xdr:colOff>257175</xdr:colOff>
      <xdr:row>41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11</xdr:row>
      <xdr:rowOff>28575</xdr:rowOff>
    </xdr:from>
    <xdr:to>
      <xdr:col>25</xdr:col>
      <xdr:colOff>247649</xdr:colOff>
      <xdr:row>41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I27" sqref="I26:I27"/>
    </sheetView>
  </sheetViews>
  <sheetFormatPr defaultRowHeight="15" x14ac:dyDescent="0.25"/>
  <cols>
    <col min="3" max="3" width="14.28515625" customWidth="1"/>
    <col min="4" max="4" width="12" customWidth="1"/>
    <col min="5" max="5" width="13.7109375" customWidth="1"/>
    <col min="6" max="6" width="19.28515625" bestFit="1" customWidth="1"/>
    <col min="11" max="11" width="17.28515625" bestFit="1" customWidth="1"/>
    <col min="12" max="12" width="11" bestFit="1" customWidth="1"/>
    <col min="14" max="14" width="17.28515625" bestFit="1" customWidth="1"/>
    <col min="15" max="15" width="12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17" x14ac:dyDescent="0.25">
      <c r="A2">
        <v>0</v>
      </c>
      <c r="B2">
        <v>0.1</v>
      </c>
      <c r="C2">
        <f>MAX(0,B2-$O$3)</f>
        <v>0</v>
      </c>
      <c r="D2">
        <f>PI()*B2^2*$O$2</f>
        <v>1.5707963267948967E-2</v>
      </c>
      <c r="E2">
        <f>D2-(PI()*C2^2)*$O$2</f>
        <v>1.5707963267948967E-2</v>
      </c>
      <c r="F2">
        <f t="shared" ref="F2:F28" si="0">E2/D2</f>
        <v>1</v>
      </c>
      <c r="G2">
        <f>EXP($O$6*($O$5-MAX(D2,$O$5)))</f>
        <v>1</v>
      </c>
      <c r="H2">
        <f>EXP(-$O$6*D2)</f>
        <v>0.9999929314415118</v>
      </c>
      <c r="N2" t="s">
        <v>7</v>
      </c>
      <c r="O2">
        <v>0.5</v>
      </c>
    </row>
    <row r="3" spans="1:17" x14ac:dyDescent="0.25">
      <c r="A3">
        <v>25</v>
      </c>
      <c r="B3">
        <v>4.8</v>
      </c>
      <c r="C3">
        <f>MAX(0,B3-$O$3)</f>
        <v>0</v>
      </c>
      <c r="D3">
        <f>PI()*B3^2*$O$2</f>
        <v>36.191147369354418</v>
      </c>
      <c r="E3">
        <f>D3-(PI()*C3^2)*$O$2</f>
        <v>36.191147369354418</v>
      </c>
      <c r="F3">
        <f t="shared" si="0"/>
        <v>1</v>
      </c>
      <c r="G3">
        <f>EXP($O$6*($O$5-MAX(D3,$O$5)))</f>
        <v>1</v>
      </c>
      <c r="H3">
        <f>EXP(-$O$6*D3)</f>
        <v>0.98384588383411598</v>
      </c>
      <c r="N3" t="s">
        <v>4</v>
      </c>
      <c r="O3">
        <v>10</v>
      </c>
    </row>
    <row r="4" spans="1:17" x14ac:dyDescent="0.25">
      <c r="A4">
        <v>30</v>
      </c>
      <c r="B4">
        <v>5.9</v>
      </c>
      <c r="C4">
        <f>MAX(0,B4-$O$3)</f>
        <v>0</v>
      </c>
      <c r="D4">
        <f>PI()*B4^2*$O$2</f>
        <v>54.679420135730354</v>
      </c>
      <c r="E4">
        <f>D4-(PI()*C4^2)*$O$2</f>
        <v>54.679420135730354</v>
      </c>
      <c r="F4">
        <f t="shared" si="0"/>
        <v>1</v>
      </c>
      <c r="G4">
        <f>EXP($O$6*($O$5-MAX(D4,$O$5)))</f>
        <v>1</v>
      </c>
      <c r="H4">
        <f>EXP(-$O$6*D4)</f>
        <v>0.97569451444186062</v>
      </c>
      <c r="N4" t="s">
        <v>2</v>
      </c>
      <c r="O4" t="s">
        <v>2</v>
      </c>
    </row>
    <row r="5" spans="1:17" x14ac:dyDescent="0.25">
      <c r="A5">
        <v>35</v>
      </c>
      <c r="B5">
        <v>7</v>
      </c>
      <c r="C5">
        <f>MAX(0,B5-$O$3)</f>
        <v>0</v>
      </c>
      <c r="D5">
        <f>PI()*B5^2*$O$2</f>
        <v>76.969020012949926</v>
      </c>
      <c r="E5">
        <f>D5-(PI()*C5^2)*$O$2</f>
        <v>76.969020012949926</v>
      </c>
      <c r="F5">
        <f t="shared" si="0"/>
        <v>1</v>
      </c>
      <c r="G5">
        <f>EXP($O$6*($O$5-MAX(D5,$O$5)))</f>
        <v>1</v>
      </c>
      <c r="H5">
        <f>EXP(-$O$6*D5)</f>
        <v>0.96595690360918607</v>
      </c>
      <c r="N5" t="s">
        <v>5</v>
      </c>
      <c r="O5">
        <v>200</v>
      </c>
    </row>
    <row r="6" spans="1:17" x14ac:dyDescent="0.25">
      <c r="A6">
        <v>40</v>
      </c>
      <c r="B6">
        <v>8.1</v>
      </c>
      <c r="C6">
        <f>MAX(0,B6-$O$3)</f>
        <v>0</v>
      </c>
      <c r="D6">
        <f>PI()*B6^2*$O$2</f>
        <v>103.05994700101316</v>
      </c>
      <c r="E6">
        <f>D6-(PI()*C6^2)*$O$2</f>
        <v>103.05994700101316</v>
      </c>
      <c r="F6">
        <f t="shared" si="0"/>
        <v>1</v>
      </c>
      <c r="G6">
        <f>EXP($O$6*($O$5-MAX(D6,$O$5)))</f>
        <v>1</v>
      </c>
      <c r="H6">
        <f>EXP(-$O$6*D6)</f>
        <v>0.95468200200075037</v>
      </c>
      <c r="N6" t="s">
        <v>6</v>
      </c>
      <c r="O6">
        <v>4.4999999999999999E-4</v>
      </c>
      <c r="Q6">
        <v>4.4999999999999999E-4</v>
      </c>
    </row>
    <row r="7" spans="1:17" x14ac:dyDescent="0.25">
      <c r="A7">
        <v>45</v>
      </c>
      <c r="B7">
        <v>9.1999999999999993</v>
      </c>
      <c r="C7">
        <f>MAX(0,B7-$O$3)</f>
        <v>0</v>
      </c>
      <c r="D7">
        <f>PI()*B7^2*$O$2</f>
        <v>132.95220109992002</v>
      </c>
      <c r="E7">
        <f>D7-(PI()*C7^2)*$O$2</f>
        <v>132.95220109992002</v>
      </c>
      <c r="F7">
        <f t="shared" si="0"/>
        <v>1</v>
      </c>
      <c r="G7">
        <f>EXP($O$6*($O$5-MAX(D7,$O$5)))</f>
        <v>1</v>
      </c>
      <c r="H7">
        <f>EXP(-$O$6*D7)</f>
        <v>0.94192606900529829</v>
      </c>
    </row>
    <row r="8" spans="1:17" x14ac:dyDescent="0.25">
      <c r="A8">
        <v>50</v>
      </c>
      <c r="B8">
        <v>10.1</v>
      </c>
      <c r="C8">
        <f>MAX(0,B8-$O$3)</f>
        <v>9.9999999999999645E-2</v>
      </c>
      <c r="D8">
        <f>PI()*B8^2*$O$2</f>
        <v>160.23693329634739</v>
      </c>
      <c r="E8">
        <f>D8-(PI()*C8^2)*$O$2</f>
        <v>160.22122533307945</v>
      </c>
      <c r="F8">
        <f t="shared" si="0"/>
        <v>0.99990197039505935</v>
      </c>
      <c r="G8">
        <f>EXP($O$6*($O$5-MAX(D8,$O$5)))</f>
        <v>1</v>
      </c>
      <c r="H8">
        <f>EXP(-$O$6*D8)</f>
        <v>0.93043168791144804</v>
      </c>
    </row>
    <row r="9" spans="1:17" x14ac:dyDescent="0.25">
      <c r="A9">
        <v>55</v>
      </c>
      <c r="B9">
        <v>11.3</v>
      </c>
      <c r="C9">
        <f>MAX(0,B9-$O$3)</f>
        <v>1.3000000000000007</v>
      </c>
      <c r="D9">
        <f>PI()*B9^2*$O$2</f>
        <v>200.57498296844037</v>
      </c>
      <c r="E9">
        <f>D9-(PI()*C9^2)*$O$2</f>
        <v>197.92033717615698</v>
      </c>
      <c r="F9">
        <f t="shared" si="0"/>
        <v>0.98676482105098273</v>
      </c>
      <c r="G9">
        <f>EXP($O$6*($O$5-MAX(D9,$O$5)))</f>
        <v>0.99974129113511312</v>
      </c>
      <c r="H9">
        <f>EXP(-$O$6*D9)</f>
        <v>0.91369474317170196</v>
      </c>
    </row>
    <row r="10" spans="1:17" x14ac:dyDescent="0.25">
      <c r="A10">
        <v>60</v>
      </c>
      <c r="B10">
        <v>12.5</v>
      </c>
      <c r="C10">
        <f>MAX(0,B10-$O$3)</f>
        <v>2.5</v>
      </c>
      <c r="D10">
        <f>PI()*B10^2*$O$2</f>
        <v>245.43692606170259</v>
      </c>
      <c r="E10">
        <f>D10-(PI()*C10^2)*$O$2</f>
        <v>235.61944901923448</v>
      </c>
      <c r="F10">
        <f t="shared" si="0"/>
        <v>0.96</v>
      </c>
      <c r="G10">
        <f>EXP($O$6*($O$5-MAX(D10,$O$5)))</f>
        <v>0.97976099792657045</v>
      </c>
      <c r="H10">
        <f>EXP(-$O$6*D10)</f>
        <v>0.89543413011755191</v>
      </c>
    </row>
    <row r="11" spans="1:17" x14ac:dyDescent="0.25">
      <c r="A11">
        <v>65</v>
      </c>
      <c r="B11">
        <v>13.7</v>
      </c>
      <c r="C11">
        <f>MAX(0,B11-$O$3)</f>
        <v>3.6999999999999993</v>
      </c>
      <c r="D11">
        <f>PI()*B11^2*$O$2</f>
        <v>294.8227625761341</v>
      </c>
      <c r="E11">
        <f>D11-(PI()*C11^2)*$O$2</f>
        <v>273.31856086231198</v>
      </c>
      <c r="F11">
        <f t="shared" si="0"/>
        <v>0.92706057861367153</v>
      </c>
      <c r="G11">
        <f>EXP($O$6*($O$5-MAX(D11,$O$5)))</f>
        <v>0.95822731998789112</v>
      </c>
      <c r="H11">
        <f>EXP(-$O$6*D11)</f>
        <v>0.87575383031580578</v>
      </c>
    </row>
    <row r="12" spans="1:17" x14ac:dyDescent="0.25">
      <c r="A12">
        <v>70</v>
      </c>
      <c r="B12">
        <v>14.9</v>
      </c>
      <c r="C12">
        <f>MAX(0,B12-$O$3)</f>
        <v>4.9000000000000004</v>
      </c>
      <c r="D12">
        <f>PI()*B12^2*$O$2</f>
        <v>348.73249251173502</v>
      </c>
      <c r="E12">
        <f>D12-(PI()*C12^2)*$O$2</f>
        <v>311.01767270538954</v>
      </c>
      <c r="F12">
        <f t="shared" si="0"/>
        <v>0.89185171839106347</v>
      </c>
      <c r="G12">
        <f>EXP($O$6*($O$5-MAX(D12,$O$5)))</f>
        <v>0.93526102116653487</v>
      </c>
      <c r="H12">
        <f>EXP(-$O$6*D12)</f>
        <v>0.85476421361271049</v>
      </c>
    </row>
    <row r="13" spans="1:17" x14ac:dyDescent="0.25">
      <c r="A13">
        <v>75</v>
      </c>
      <c r="B13">
        <v>16.2</v>
      </c>
      <c r="C13">
        <f>MAX(0,B13-$O$3)</f>
        <v>6.1999999999999993</v>
      </c>
      <c r="D13">
        <f>PI()*B13^2*$O$2</f>
        <v>412.23978800405263</v>
      </c>
      <c r="E13">
        <f>D13-(PI()*C13^2)*$O$2</f>
        <v>351.85837720205683</v>
      </c>
      <c r="F13">
        <f t="shared" si="0"/>
        <v>0.8535284255448865</v>
      </c>
      <c r="G13">
        <f>EXP($O$6*($O$5-MAX(D13,$O$5)))</f>
        <v>0.90891117704432789</v>
      </c>
      <c r="H13">
        <f>EXP(-$O$6*D13)</f>
        <v>0.83068226934238976</v>
      </c>
    </row>
    <row r="14" spans="1:17" x14ac:dyDescent="0.25">
      <c r="A14">
        <v>80</v>
      </c>
      <c r="B14">
        <v>17.5</v>
      </c>
      <c r="C14">
        <f>MAX(0,B14-$O$3)</f>
        <v>7.5</v>
      </c>
      <c r="D14">
        <f>PI()*B14^2*$O$2</f>
        <v>481.05637508093707</v>
      </c>
      <c r="E14">
        <f>D14-(PI()*C14^2)*$O$2</f>
        <v>392.69908169872417</v>
      </c>
      <c r="F14">
        <f t="shared" si="0"/>
        <v>0.81632653061224492</v>
      </c>
      <c r="G14">
        <f>EXP($O$6*($O$5-MAX(D14,$O$5)))</f>
        <v>0.88119585419949753</v>
      </c>
      <c r="H14">
        <f>EXP(-$O$6*D14)</f>
        <v>0.80535237148463912</v>
      </c>
    </row>
    <row r="15" spans="1:17" x14ac:dyDescent="0.25">
      <c r="A15">
        <v>85</v>
      </c>
      <c r="B15">
        <v>18.8</v>
      </c>
      <c r="C15">
        <f>MAX(0,B15-$O$3)</f>
        <v>8.8000000000000007</v>
      </c>
      <c r="D15">
        <f>PI()*B15^2*$O$2</f>
        <v>555.1822537423883</v>
      </c>
      <c r="E15">
        <f>D15-(PI()*C15^2)*$O$2</f>
        <v>433.53978619539146</v>
      </c>
      <c r="F15">
        <f t="shared" si="0"/>
        <v>0.78089633318243545</v>
      </c>
      <c r="G15">
        <f>EXP($O$6*($O$5-MAX(D15,$O$5)))</f>
        <v>0.85228694905998237</v>
      </c>
      <c r="H15">
        <f>EXP(-$O$6*D15)</f>
        <v>0.77893162154558859</v>
      </c>
    </row>
    <row r="16" spans="1:17" x14ac:dyDescent="0.25">
      <c r="A16">
        <v>90</v>
      </c>
      <c r="B16">
        <v>20.100000000000001</v>
      </c>
      <c r="C16">
        <f>MAX(0,B16-$O$3)</f>
        <v>10.100000000000001</v>
      </c>
      <c r="D16">
        <f>PI()*B16^2*$O$2</f>
        <v>634.61742398840624</v>
      </c>
      <c r="E16">
        <f>D16-(PI()*C16^2)*$O$2</f>
        <v>474.3804906920588</v>
      </c>
      <c r="F16">
        <f t="shared" si="0"/>
        <v>0.74750624984530079</v>
      </c>
      <c r="G16">
        <f>EXP($O$6*($O$5-MAX(D16,$O$5)))</f>
        <v>0.82235932796901612</v>
      </c>
      <c r="H16">
        <f>EXP(-$O$6*D16)</f>
        <v>0.75157983532957362</v>
      </c>
    </row>
    <row r="17" spans="1:8" x14ac:dyDescent="0.25">
      <c r="A17">
        <v>95</v>
      </c>
      <c r="B17">
        <v>21.4</v>
      </c>
      <c r="C17">
        <f>MAX(0,B17-$O$3)</f>
        <v>11.399999999999999</v>
      </c>
      <c r="D17">
        <f>PI()*B17^2*$O$2</f>
        <v>719.36188581899069</v>
      </c>
      <c r="E17">
        <f>D17-(PI()*C17^2)*$O$2</f>
        <v>515.22119518872591</v>
      </c>
      <c r="F17">
        <f t="shared" si="0"/>
        <v>0.71621975718403341</v>
      </c>
      <c r="G17">
        <f>EXP($O$6*($O$5-MAX(D17,$O$5)))</f>
        <v>0.79158908916360315</v>
      </c>
      <c r="H17">
        <f>EXP(-$O$6*D17)</f>
        <v>0.72345795450706374</v>
      </c>
    </row>
    <row r="18" spans="1:8" x14ac:dyDescent="0.25">
      <c r="A18">
        <v>100</v>
      </c>
      <c r="B18">
        <v>22.7</v>
      </c>
      <c r="C18">
        <f>MAX(0,B18-$O$3)</f>
        <v>12.7</v>
      </c>
      <c r="D18">
        <f>PI()*B18^2*$O$2</f>
        <v>809.41563923414219</v>
      </c>
      <c r="E18">
        <f>D18-(PI()*C18^2)*$O$2</f>
        <v>556.06189968539331</v>
      </c>
      <c r="F18">
        <f t="shared" si="0"/>
        <v>0.68699179103029362</v>
      </c>
      <c r="G18">
        <f>EXP($O$6*($O$5-MAX(D18,$O$5)))</f>
        <v>0.76015186928710865</v>
      </c>
      <c r="H18">
        <f>EXP(-$O$6*D18)</f>
        <v>0.69472649888370697</v>
      </c>
    </row>
    <row r="19" spans="1:8" x14ac:dyDescent="0.25">
      <c r="A19">
        <v>105</v>
      </c>
      <c r="B19">
        <v>24</v>
      </c>
      <c r="C19">
        <f>MAX(0,B19-$O$3)</f>
        <v>14</v>
      </c>
      <c r="D19">
        <f>PI()*B19^2*$O$2</f>
        <v>904.77868423386042</v>
      </c>
      <c r="E19">
        <f>D19-(PI()*C19^2)*$O$2</f>
        <v>596.90260418206071</v>
      </c>
      <c r="F19">
        <f t="shared" si="0"/>
        <v>0.65972222222222221</v>
      </c>
      <c r="G19">
        <f>EXP($O$6*($O$5-MAX(D19,$O$5)))</f>
        <v>0.72822121666043549</v>
      </c>
      <c r="H19">
        <f>EXP(-$O$6*D19)</f>
        <v>0.6655440796821277</v>
      </c>
    </row>
    <row r="20" spans="1:8" x14ac:dyDescent="0.25">
      <c r="A20">
        <v>110</v>
      </c>
      <c r="B20">
        <v>25.3</v>
      </c>
      <c r="C20">
        <f>MAX(0,B20-$O$3)</f>
        <v>15.3</v>
      </c>
      <c r="D20">
        <f>PI()*B20^2*$O$2</f>
        <v>1005.4510208181454</v>
      </c>
      <c r="E20">
        <f>D20-(PI()*C20^2)*$O$2</f>
        <v>637.743308678728</v>
      </c>
      <c r="F20">
        <f t="shared" si="0"/>
        <v>0.63428580355887454</v>
      </c>
      <c r="G20">
        <f>EXP($O$6*($O$5-MAX(D20,$O$5)))</f>
        <v>0.69596705163847394</v>
      </c>
      <c r="H20">
        <f>EXP(-$O$6*D20)</f>
        <v>0.63606599241367257</v>
      </c>
    </row>
    <row r="21" spans="1:8" x14ac:dyDescent="0.25">
      <c r="A21">
        <v>115</v>
      </c>
      <c r="B21">
        <v>26.6</v>
      </c>
      <c r="C21">
        <f>MAX(0,B21-$O$3)</f>
        <v>16.600000000000001</v>
      </c>
      <c r="D21">
        <f>PI()*B21^2*$O$2</f>
        <v>1111.432648986997</v>
      </c>
      <c r="E21">
        <f>D21-(PI()*C21^2)*$O$2</f>
        <v>678.58401317539528</v>
      </c>
      <c r="F21">
        <f t="shared" si="0"/>
        <v>0.61054892871275934</v>
      </c>
      <c r="G21">
        <f>EXP($O$6*($O$5-MAX(D21,$O$5)))</f>
        <v>0.66355423217171272</v>
      </c>
      <c r="H21">
        <f>EXP(-$O$6*D21)</f>
        <v>0.60644290590043304</v>
      </c>
    </row>
    <row r="22" spans="1:8" x14ac:dyDescent="0.25">
      <c r="A22">
        <v>120</v>
      </c>
      <c r="B22">
        <v>27.9</v>
      </c>
      <c r="C22">
        <f>MAX(0,B22-$O$3)</f>
        <v>17.899999999999999</v>
      </c>
      <c r="D22">
        <f>PI()*B22^2*$O$2</f>
        <v>1222.7235687404154</v>
      </c>
      <c r="E22">
        <f>D22-(PI()*C22^2)*$O$2</f>
        <v>719.42471767206268</v>
      </c>
      <c r="F22">
        <f t="shared" si="0"/>
        <v>0.58837887488598561</v>
      </c>
      <c r="G22">
        <f>EXP($O$6*($O$5-MAX(D22,$O$5)))</f>
        <v>0.63114124023531681</v>
      </c>
      <c r="H22">
        <f>EXP(-$O$6*D22)</f>
        <v>0.57681966176181609</v>
      </c>
    </row>
    <row r="23" spans="1:8" x14ac:dyDescent="0.25">
      <c r="A23">
        <v>125</v>
      </c>
      <c r="B23">
        <v>29.2</v>
      </c>
      <c r="C23">
        <f>MAX(0,B23-$O$3)</f>
        <v>19.2</v>
      </c>
      <c r="D23">
        <f>PI()*B23^2*$O$2</f>
        <v>1339.3237800784007</v>
      </c>
      <c r="E23">
        <f>D23-(PI()*C23^2)*$O$2</f>
        <v>760.26542216872997</v>
      </c>
      <c r="F23">
        <f t="shared" si="0"/>
        <v>0.56764871458059674</v>
      </c>
      <c r="G23">
        <f>EXP($O$6*($O$5-MAX(D23,$O$5)))</f>
        <v>0.59887900214142842</v>
      </c>
      <c r="H23">
        <f>EXP(-$O$6*D23)</f>
        <v>0.54733419626116608</v>
      </c>
    </row>
    <row r="24" spans="1:8" x14ac:dyDescent="0.25">
      <c r="A24">
        <v>130</v>
      </c>
      <c r="B24">
        <v>30.4</v>
      </c>
      <c r="C24">
        <f>MAX(0,B24-$O$3)</f>
        <v>20.399999999999999</v>
      </c>
      <c r="D24">
        <f>PI()*B24^2*$O$2</f>
        <v>1451.6671333707716</v>
      </c>
      <c r="E24">
        <f>D24-(PI()*C24^2)*$O$2</f>
        <v>797.96453401180747</v>
      </c>
      <c r="F24">
        <f t="shared" si="0"/>
        <v>0.54968836565096957</v>
      </c>
      <c r="G24">
        <f>EXP($O$6*($O$5-MAX(D24,$O$5)))</f>
        <v>0.56935552824947344</v>
      </c>
      <c r="H24">
        <f>EXP(-$O$6*D24)</f>
        <v>0.52035177277376743</v>
      </c>
    </row>
    <row r="25" spans="1:8" x14ac:dyDescent="0.25">
      <c r="A25">
        <v>135</v>
      </c>
      <c r="B25">
        <v>31.6</v>
      </c>
      <c r="C25">
        <f>MAX(0,B25-$O$3)</f>
        <v>21.6</v>
      </c>
      <c r="D25">
        <f>PI()*B25^2*$O$2</f>
        <v>1568.534380084312</v>
      </c>
      <c r="E25">
        <f>D25-(PI()*C25^2)*$O$2</f>
        <v>835.66364585488498</v>
      </c>
      <c r="F25">
        <f t="shared" si="0"/>
        <v>0.53276718474603424</v>
      </c>
      <c r="G25">
        <f>EXP($O$6*($O$5-MAX(D25,$O$5)))</f>
        <v>0.54018669319348189</v>
      </c>
      <c r="H25">
        <f>EXP(-$O$6*D25)</f>
        <v>0.49369346477806419</v>
      </c>
    </row>
    <row r="26" spans="1:8" x14ac:dyDescent="0.25">
      <c r="A26">
        <v>140</v>
      </c>
      <c r="B26">
        <v>32.799999999999997</v>
      </c>
      <c r="C26">
        <f>MAX(0,B26-$O$3)</f>
        <v>22.799999999999997</v>
      </c>
      <c r="D26">
        <f>PI()*B26^2*$O$2</f>
        <v>1689.9255202190213</v>
      </c>
      <c r="E26">
        <f>D26-(PI()*C26^2)*$O$2</f>
        <v>873.36275769796248</v>
      </c>
      <c r="F26">
        <f t="shared" si="0"/>
        <v>0.51680547293277812</v>
      </c>
      <c r="G26">
        <f>EXP($O$6*($O$5-MAX(D26,$O$5)))</f>
        <v>0.51146992953904247</v>
      </c>
      <c r="H26">
        <f>EXP(-$O$6*D26)</f>
        <v>0.46744831893420863</v>
      </c>
    </row>
    <row r="27" spans="1:8" x14ac:dyDescent="0.25">
      <c r="A27">
        <v>145</v>
      </c>
      <c r="B27">
        <v>34</v>
      </c>
      <c r="C27">
        <f>MAX(0,B27-$O$3)</f>
        <v>24</v>
      </c>
      <c r="D27">
        <f>PI()*B27^2*$O$2</f>
        <v>1815.8405537749004</v>
      </c>
      <c r="E27">
        <f>D27-(PI()*C27^2)*$O$2</f>
        <v>911.06186954103998</v>
      </c>
      <c r="F27">
        <f t="shared" si="0"/>
        <v>0.5017301038062284</v>
      </c>
      <c r="G27">
        <f>EXP($O$6*($O$5-MAX(D27,$O$5)))</f>
        <v>0.48329490166251721</v>
      </c>
      <c r="H27">
        <f>EXP(-$O$6*D27)</f>
        <v>0.44169828231196601</v>
      </c>
    </row>
    <row r="28" spans="1:8" x14ac:dyDescent="0.25">
      <c r="A28">
        <v>150</v>
      </c>
      <c r="B28">
        <v>35.1</v>
      </c>
      <c r="C28">
        <f>MAX(0,B28-$O$3)</f>
        <v>25.1</v>
      </c>
      <c r="D28">
        <f>PI()*B28^2*$O$2</f>
        <v>1935.2367825745805</v>
      </c>
      <c r="E28">
        <f>D28-(PI()*C28^2)*$O$2</f>
        <v>945.61938873052759</v>
      </c>
      <c r="F28">
        <f t="shared" si="0"/>
        <v>0.4886323974643062</v>
      </c>
      <c r="G28">
        <f>EXP($O$6*($O$5-MAX(D28,$O$5)))</f>
        <v>0.45801353076076773</v>
      </c>
      <c r="H28">
        <f>EXP(-$O$6*D28)</f>
        <v>0.41859284903844857</v>
      </c>
    </row>
    <row r="29" spans="1:8" x14ac:dyDescent="0.25">
      <c r="A29" t="s">
        <v>2</v>
      </c>
      <c r="C29" t="s">
        <v>2</v>
      </c>
      <c r="F29" t="s">
        <v>2</v>
      </c>
    </row>
    <row r="30" spans="1:8" x14ac:dyDescent="0.25">
      <c r="A30" t="s">
        <v>2</v>
      </c>
      <c r="C30" t="s">
        <v>2</v>
      </c>
      <c r="F30" t="s">
        <v>2</v>
      </c>
    </row>
    <row r="31" spans="1:8" x14ac:dyDescent="0.25">
      <c r="A31" t="s">
        <v>2</v>
      </c>
      <c r="C31" t="s">
        <v>2</v>
      </c>
      <c r="F3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Bruijn, Arjanus M G</dc:creator>
  <cp:lastModifiedBy>De Bruijn, Arjanus M G</cp:lastModifiedBy>
  <dcterms:created xsi:type="dcterms:W3CDTF">2014-08-27T12:08:31Z</dcterms:created>
  <dcterms:modified xsi:type="dcterms:W3CDTF">2014-09-02T12:58:18Z</dcterms:modified>
</cp:coreProperties>
</file>