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am\Documents\Research\Isle Royale\Parameterization\necn_parameterize\biomass and lai\"/>
    </mc:Choice>
  </mc:AlternateContent>
  <xr:revisionPtr revIDLastSave="0" documentId="13_ncr:1_{B3810265-E343-48BB-BFA6-8013EBB109FB}" xr6:coauthVersionLast="47" xr6:coauthVersionMax="47" xr10:uidLastSave="{00000000-0000-0000-0000-000000000000}"/>
  <bookViews>
    <workbookView xWindow="765" yWindow="75" windowWidth="23235" windowHeight="11250" xr2:uid="{28B96079-8804-4AE5-8E47-00434721D4EE}"/>
  </bookViews>
  <sheets>
    <sheet name="Sheet1" sheetId="1" r:id="rId1"/>
  </sheets>
  <definedNames>
    <definedName name="_xlnm._FilterDatabase" localSheetId="0" hidden="1">Sheet1!$A$1:$J$149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3" i="1" l="1"/>
  <c r="E112" i="1"/>
  <c r="E111" i="1"/>
  <c r="E110" i="1"/>
  <c r="E109" i="1"/>
  <c r="E83" i="1"/>
  <c r="E82" i="1"/>
  <c r="E81" i="1"/>
  <c r="E80" i="1"/>
  <c r="E31" i="1"/>
  <c r="E30" i="1"/>
  <c r="E29" i="1"/>
  <c r="E27" i="1"/>
  <c r="E26" i="1"/>
  <c r="E25" i="1"/>
  <c r="E28" i="1"/>
  <c r="E24" i="1"/>
</calcChain>
</file>

<file path=xl/sharedStrings.xml><?xml version="1.0" encoding="utf-8"?>
<sst xmlns="http://schemas.openxmlformats.org/spreadsheetml/2006/main" count="843" uniqueCount="80">
  <si>
    <t>Species</t>
  </si>
  <si>
    <t>Age</t>
  </si>
  <si>
    <t>Total biomass</t>
  </si>
  <si>
    <t>Leaf biomass</t>
  </si>
  <si>
    <t>LAI</t>
  </si>
  <si>
    <t>Source</t>
  </si>
  <si>
    <t>Site</t>
  </si>
  <si>
    <t>Populus tremuloides</t>
  </si>
  <si>
    <t>Annual production</t>
  </si>
  <si>
    <t>Petawawa Forest Experiment Station, Ottowa Vallety, Ontario</t>
  </si>
  <si>
    <t>Pollard, D. F. W. 1972. Above-ground dry matter production in three stands of trembling aspen. Canadian Journal of Forest Research 2:27–33.</t>
  </si>
  <si>
    <t>Populus tremula</t>
  </si>
  <si>
    <t>NA</t>
  </si>
  <si>
    <t>Across Sweden</t>
  </si>
  <si>
    <t>Johansson, T. 1999. Biomass equations for determining fractions of European aspen growing on abandoned farmland and some practical implications. Biomass and Bioenergy 17:471–480.</t>
  </si>
  <si>
    <t>Good site</t>
  </si>
  <si>
    <t>Intermediate site</t>
  </si>
  <si>
    <t>Poor site</t>
  </si>
  <si>
    <t>Peterson, E. B., Y. H. Chan, and J. B. Cragg. 1970. Aboveground standing crop, leaf area, and caloric value in an aspen clone near Calgary, Alberta. Canadian Journal of Botany 48:1459–1469.</t>
  </si>
  <si>
    <t>Prop ANPP to leaves</t>
  </si>
  <si>
    <t>Populus grandidentata</t>
  </si>
  <si>
    <t>Koerper, G. J., and C. J. Richardson. 1980. Biomass and net annual primary production regressions for Populus grandidentata on three sites in northern lower Michigan. Canadian Journal of Forest Research 10:92–101.</t>
  </si>
  <si>
    <t>Quadrants at one site</t>
  </si>
  <si>
    <t>Larix decidua</t>
  </si>
  <si>
    <t>Pinus resinosa</t>
  </si>
  <si>
    <t>Pinus strobus</t>
  </si>
  <si>
    <t>Picea abies</t>
  </si>
  <si>
    <t>Quercus rubra</t>
  </si>
  <si>
    <t>Johansson, T. 2002. Increment and biomass in 26- to 91-year-old European aspen and some practical implications. Biomass and Bioenergy 23:245–255.</t>
  </si>
  <si>
    <t>Across Sweden, mean values</t>
  </si>
  <si>
    <t>Pinus banksiana</t>
  </si>
  <si>
    <t>Picea mariana</t>
  </si>
  <si>
    <t>Notes</t>
  </si>
  <si>
    <t>Southern study area</t>
  </si>
  <si>
    <t>Northern study area</t>
  </si>
  <si>
    <t>Converted from carbon density. ANPP is wood + foliage</t>
  </si>
  <si>
    <t>Southern study areal 1994</t>
  </si>
  <si>
    <t>Northern study area, 1994</t>
  </si>
  <si>
    <t>Southern study area; age guessed from text</t>
  </si>
  <si>
    <t>Gower, S. T., J. G. Vogel, J. M. Norman, C. J. Kucharik, S. J. Steele, and T. K. Stow. 1997. Carbon distribution and aboveground net primary production in aspen, jack pine, and black spruce stands in Saskatchewan and Manitoba, Canada. Journal of Geophysical Research: Atmospheres 102:29029–29041.</t>
  </si>
  <si>
    <t>Betula pubescens</t>
  </si>
  <si>
    <t>Betula pendula</t>
  </si>
  <si>
    <t>Alnus incana</t>
  </si>
  <si>
    <t>Hytönen, J., and A. Saarsalmi. 2009. Long-term biomass production and nutrient uptake of birch, alder and willow plantations on cut-away peatland. Biomass and Bioenergy 33:1197–1211.</t>
  </si>
  <si>
    <t>Limed, harrowed peat, Finland</t>
  </si>
  <si>
    <t>Monoculture plantations; no fertilizer treatment</t>
  </si>
  <si>
    <t>Populus x</t>
  </si>
  <si>
    <t>Southern Sweden</t>
  </si>
  <si>
    <t>Johansson, T. 2013. Biomass production of hybrid aspen growing on former farm land in Sweden. Journal of Forestry Research 24:237–246.</t>
  </si>
  <si>
    <t>Upper peninsula, Michigan</t>
  </si>
  <si>
    <t>Converted from C density</t>
  </si>
  <si>
    <r>
      <t xml:space="preserve">King, J. S., C. P. Giardina, K. S. Pregitzer, and A. L. Friend. 2007. Biomass partitioning in red pine ( </t>
    </r>
    <r>
      <rPr>
        <i/>
        <sz val="11"/>
        <color theme="1"/>
        <rFont val="Calibri"/>
        <family val="2"/>
        <scheme val="minor"/>
      </rPr>
      <t>Pinus resinosa</t>
    </r>
    <r>
      <rPr>
        <sz val="11"/>
        <color theme="1"/>
        <rFont val="Calibri"/>
        <family val="2"/>
        <scheme val="minor"/>
      </rPr>
      <t xml:space="preserve"> ) along a chronosequence in the Upper Peninsula of Michigan. Canadian Journal of Forest Research 37:93–102.</t>
    </r>
  </si>
  <si>
    <t>Acer saccharum</t>
  </si>
  <si>
    <t>Acer rubrum</t>
  </si>
  <si>
    <t>Mixed stand</t>
  </si>
  <si>
    <t>Northern WI</t>
  </si>
  <si>
    <t>Pastor, J., and J. G. Bockheim. 1981. Biomass and production of an aspen – mixed hardwood – spodosol ecosystem in northern Wisconsin. Canadian Journal of Forest Research 11:132–138.</t>
  </si>
  <si>
    <t>Coweeta, NC</t>
  </si>
  <si>
    <t>Plantation</t>
  </si>
  <si>
    <t>Central Maine</t>
  </si>
  <si>
    <t>timeseries available for treated &amp; untreated stands</t>
  </si>
  <si>
    <t>Vose, J. M., and W. T. Swank. 1990. Assessing seasonal leaf area dynamics and vertical leaf area distribution in eastern white pine (Pinus strobus L.) with a portable light meter. Tree Physiology 7:125–134.</t>
  </si>
  <si>
    <t>Guiterman, C. H., R. S. Seymour, and A. R. Weiskittel. 2012. Long-term thinning effects on the leaf area of Pinus strobus L. as estimated from litterfall and individual-tree allometric models. Forest Science 58:85–93.</t>
  </si>
  <si>
    <t>Various pines</t>
  </si>
  <si>
    <t>TODO - no biomass though</t>
  </si>
  <si>
    <t>Vose, J. M., P. M. Dougherty, J. N. Long, F. W. Smith, H. L. Gholz, and P. J. Curran. 1994. Factors Influencing the Amount and Distribution of Leaf Area of Pine Stands. Ecological Bulletins:102–114.</t>
  </si>
  <si>
    <t>BC - good site</t>
  </si>
  <si>
    <t>BC - Moderate site</t>
  </si>
  <si>
    <t>BC - poor site</t>
  </si>
  <si>
    <t>Wang, J. R., A. L. Zhong, P. Comeau, M. Tsze, and J. P. Kimmins. 1995. Aboveground biomass and nutrient accumulation in an age sequence of aspen (Populus tremuloides) stands in the Boreal White and Black Spruce Zone, British Columbia. Forest Ecology and Management 78:127–138.</t>
  </si>
  <si>
    <t>Pinus sylvestris</t>
  </si>
  <si>
    <t>TODO - has biomass and LAI; bad formatting</t>
  </si>
  <si>
    <t>Jagodziński, A., and I. Kałucka. 2008. Age-related changes in leaf area index of young Scots pine stands. Dendrobiology 59:57–65.</t>
  </si>
  <si>
    <t>Coulee Experimental Forest, WI</t>
  </si>
  <si>
    <t>Monospecific plantations</t>
  </si>
  <si>
    <t>Gower, S. T., P. B. Reich, and Y. Son. 1993. Canopy dynamics and aboveground production of five tree species with different leaf longevities. Tree Physiology 12:327–345.</t>
  </si>
  <si>
    <t>Mixed</t>
  </si>
  <si>
    <t>Fassnacht, K. S., and S. T. Gower. 1997. Interrelationships among the edaphic and stand characteristics, leaf area index, and aboveground net primary production of upland forest ecosystems in north central Wisconsin 27:10.</t>
  </si>
  <si>
    <t>New Hampsire</t>
  </si>
  <si>
    <t>Innes, J. C., M. J. Ducey, J. H. Gove, W. B. Leak, and J. P. Barrett. 2005. Size density metrics, leaf area, and productivity in eastern white pine. Canadian Journal of Forest Research 35:2469–2478.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</si>
</sst>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8A09-ACA7-4CB9-A9F9-5D8A5A9981B1}">
  <sheetPr filterMode="1"/>
  <dimension ref="A1:J149"/>
  <sheetViews>
    <sheetView tabSelected="1" zoomScale="130" zoomScaleNormal="130" workbookViewId="0">
      <pane ySplit="1" topLeftCell="A90" activePane="bottomLeft" state="frozen"/>
      <selection pane="bottomLeft" activeCell="C144" sqref="C144"/>
    </sheetView>
  </sheetViews>
  <sheetFormatPr defaultRowHeight="15" x14ac:dyDescent="0.25"/>
  <cols>
    <col min="1" max="1" width="19.7109375" bestFit="1" customWidth="1"/>
    <col min="3" max="3" width="13.28515625" bestFit="1" customWidth="1"/>
    <col min="4" max="4" width="10" bestFit="1" customWidth="1"/>
    <col min="5" max="5" width="10" customWidth="1"/>
    <col min="7" max="7" width="17.7109375" bestFit="1" customWidth="1"/>
  </cols>
  <sheetData>
    <row r="1" spans="1:10" x14ac:dyDescent="0.25">
      <c r="A1" t="s">
        <v>0</v>
      </c>
      <c r="B1" t="s">
        <v>1</v>
      </c>
      <c r="C1" t="s">
        <v>2</v>
      </c>
      <c r="D1" t="s">
        <v>3</v>
      </c>
      <c r="E1" t="s">
        <v>19</v>
      </c>
      <c r="F1" t="s">
        <v>4</v>
      </c>
      <c r="G1" t="s">
        <v>8</v>
      </c>
      <c r="H1" t="s">
        <v>6</v>
      </c>
      <c r="I1" t="s">
        <v>32</v>
      </c>
      <c r="J1" t="s">
        <v>5</v>
      </c>
    </row>
    <row r="2" spans="1:10" hidden="1" x14ac:dyDescent="0.25">
      <c r="A2" t="s">
        <v>7</v>
      </c>
      <c r="B2">
        <v>5</v>
      </c>
      <c r="C2">
        <v>2150</v>
      </c>
      <c r="D2">
        <v>260</v>
      </c>
      <c r="F2">
        <v>2.4</v>
      </c>
      <c r="G2">
        <v>430</v>
      </c>
      <c r="H2" t="s">
        <v>9</v>
      </c>
      <c r="J2" s="1" t="s">
        <v>10</v>
      </c>
    </row>
    <row r="3" spans="1:10" hidden="1" x14ac:dyDescent="0.25">
      <c r="A3" t="s">
        <v>7</v>
      </c>
      <c r="B3">
        <v>15</v>
      </c>
      <c r="C3">
        <v>5120</v>
      </c>
      <c r="D3">
        <v>260</v>
      </c>
      <c r="F3">
        <v>2.9</v>
      </c>
      <c r="G3">
        <v>340</v>
      </c>
      <c r="H3" t="s">
        <v>9</v>
      </c>
      <c r="J3" s="1" t="s">
        <v>10</v>
      </c>
    </row>
    <row r="4" spans="1:10" hidden="1" x14ac:dyDescent="0.25">
      <c r="A4" t="s">
        <v>7</v>
      </c>
      <c r="B4">
        <v>52</v>
      </c>
      <c r="C4">
        <v>9180</v>
      </c>
      <c r="D4">
        <v>150</v>
      </c>
      <c r="F4">
        <v>1.6</v>
      </c>
      <c r="G4">
        <v>180</v>
      </c>
      <c r="H4" t="s">
        <v>9</v>
      </c>
      <c r="J4" s="1" t="s">
        <v>10</v>
      </c>
    </row>
    <row r="5" spans="1:10" hidden="1" x14ac:dyDescent="0.25">
      <c r="A5" t="s">
        <v>11</v>
      </c>
      <c r="B5" t="s">
        <v>12</v>
      </c>
      <c r="C5">
        <v>13110</v>
      </c>
      <c r="D5">
        <v>98</v>
      </c>
      <c r="F5">
        <v>2.4500000000000002</v>
      </c>
      <c r="G5">
        <v>316</v>
      </c>
      <c r="H5" t="s">
        <v>29</v>
      </c>
      <c r="J5" s="1" t="s">
        <v>28</v>
      </c>
    </row>
    <row r="6" spans="1:10" hidden="1" x14ac:dyDescent="0.25">
      <c r="A6" t="s">
        <v>11</v>
      </c>
      <c r="B6">
        <v>13</v>
      </c>
      <c r="C6">
        <v>5550</v>
      </c>
      <c r="D6">
        <v>300</v>
      </c>
      <c r="F6">
        <v>3.07</v>
      </c>
      <c r="G6">
        <v>427</v>
      </c>
      <c r="H6" t="s">
        <v>13</v>
      </c>
      <c r="J6" s="1" t="s">
        <v>14</v>
      </c>
    </row>
    <row r="7" spans="1:10" hidden="1" x14ac:dyDescent="0.25">
      <c r="A7" t="s">
        <v>11</v>
      </c>
      <c r="B7">
        <v>16</v>
      </c>
      <c r="C7">
        <v>8140</v>
      </c>
      <c r="D7">
        <v>380</v>
      </c>
      <c r="F7">
        <v>2.7</v>
      </c>
      <c r="G7">
        <v>509</v>
      </c>
      <c r="H7" t="s">
        <v>13</v>
      </c>
      <c r="J7" s="1" t="s">
        <v>14</v>
      </c>
    </row>
    <row r="8" spans="1:10" hidden="1" x14ac:dyDescent="0.25">
      <c r="A8" t="s">
        <v>11</v>
      </c>
      <c r="B8">
        <v>20</v>
      </c>
      <c r="C8">
        <v>8070</v>
      </c>
      <c r="D8">
        <v>340</v>
      </c>
      <c r="F8">
        <v>2.5</v>
      </c>
      <c r="G8">
        <v>404</v>
      </c>
      <c r="H8" t="s">
        <v>13</v>
      </c>
      <c r="J8" s="1" t="s">
        <v>14</v>
      </c>
    </row>
    <row r="9" spans="1:10" hidden="1" x14ac:dyDescent="0.25">
      <c r="A9" t="s">
        <v>11</v>
      </c>
      <c r="B9">
        <v>18</v>
      </c>
      <c r="C9">
        <v>16240</v>
      </c>
      <c r="D9">
        <v>650</v>
      </c>
      <c r="F9">
        <v>2.4900000000000002</v>
      </c>
      <c r="G9">
        <v>902</v>
      </c>
      <c r="H9" t="s">
        <v>13</v>
      </c>
      <c r="J9" s="1" t="s">
        <v>14</v>
      </c>
    </row>
    <row r="10" spans="1:10" hidden="1" x14ac:dyDescent="0.25">
      <c r="A10" t="s">
        <v>11</v>
      </c>
      <c r="B10">
        <v>18</v>
      </c>
      <c r="C10">
        <v>5450</v>
      </c>
      <c r="D10">
        <v>410</v>
      </c>
      <c r="F10">
        <v>2.4300000000000002</v>
      </c>
      <c r="G10">
        <v>303</v>
      </c>
      <c r="H10" t="s">
        <v>13</v>
      </c>
      <c r="J10" s="1" t="s">
        <v>14</v>
      </c>
    </row>
    <row r="11" spans="1:10" hidden="1" x14ac:dyDescent="0.25">
      <c r="A11" t="s">
        <v>11</v>
      </c>
      <c r="B11">
        <v>9</v>
      </c>
      <c r="C11">
        <v>4400</v>
      </c>
      <c r="D11">
        <v>640</v>
      </c>
      <c r="F11">
        <v>2.21</v>
      </c>
      <c r="G11">
        <v>489</v>
      </c>
      <c r="H11" t="s">
        <v>13</v>
      </c>
      <c r="J11" s="1" t="s">
        <v>14</v>
      </c>
    </row>
    <row r="12" spans="1:10" hidden="1" x14ac:dyDescent="0.25">
      <c r="A12" t="s">
        <v>11</v>
      </c>
      <c r="B12">
        <v>5</v>
      </c>
      <c r="C12">
        <v>1430</v>
      </c>
      <c r="D12">
        <v>210</v>
      </c>
      <c r="F12">
        <v>2.56</v>
      </c>
      <c r="G12">
        <v>286</v>
      </c>
      <c r="H12" t="s">
        <v>13</v>
      </c>
      <c r="J12" s="1" t="s">
        <v>14</v>
      </c>
    </row>
    <row r="13" spans="1:10" hidden="1" x14ac:dyDescent="0.25">
      <c r="A13" t="s">
        <v>11</v>
      </c>
      <c r="B13">
        <v>8</v>
      </c>
      <c r="C13">
        <v>7320</v>
      </c>
      <c r="D13">
        <v>520</v>
      </c>
      <c r="F13">
        <v>2.35</v>
      </c>
      <c r="G13">
        <v>915</v>
      </c>
      <c r="H13" t="s">
        <v>13</v>
      </c>
      <c r="J13" s="1" t="s">
        <v>14</v>
      </c>
    </row>
    <row r="14" spans="1:10" hidden="1" x14ac:dyDescent="0.25">
      <c r="A14" t="s">
        <v>11</v>
      </c>
      <c r="B14">
        <v>15</v>
      </c>
      <c r="C14">
        <v>12850</v>
      </c>
      <c r="D14">
        <v>500</v>
      </c>
      <c r="F14">
        <v>2.58</v>
      </c>
      <c r="G14">
        <v>857</v>
      </c>
      <c r="H14" t="s">
        <v>13</v>
      </c>
      <c r="J14" s="1" t="s">
        <v>14</v>
      </c>
    </row>
    <row r="15" spans="1:10" hidden="1" x14ac:dyDescent="0.25">
      <c r="A15" t="s">
        <v>11</v>
      </c>
      <c r="B15">
        <v>10</v>
      </c>
      <c r="C15">
        <v>6050</v>
      </c>
      <c r="D15">
        <v>470</v>
      </c>
      <c r="F15">
        <v>2.56</v>
      </c>
      <c r="G15">
        <v>605</v>
      </c>
      <c r="H15" t="s">
        <v>13</v>
      </c>
      <c r="J15" s="1" t="s">
        <v>14</v>
      </c>
    </row>
    <row r="16" spans="1:10" hidden="1" x14ac:dyDescent="0.25">
      <c r="A16" t="s">
        <v>11</v>
      </c>
      <c r="B16">
        <v>24</v>
      </c>
      <c r="C16">
        <v>10170</v>
      </c>
      <c r="D16">
        <v>690</v>
      </c>
      <c r="F16">
        <v>2.92</v>
      </c>
      <c r="G16">
        <v>424</v>
      </c>
      <c r="H16" t="s">
        <v>13</v>
      </c>
      <c r="J16" s="1" t="s">
        <v>14</v>
      </c>
    </row>
    <row r="17" spans="1:10" hidden="1" x14ac:dyDescent="0.25">
      <c r="A17" t="s">
        <v>20</v>
      </c>
      <c r="B17">
        <v>55</v>
      </c>
      <c r="C17">
        <v>17156</v>
      </c>
      <c r="D17">
        <v>241</v>
      </c>
      <c r="E17">
        <v>0.219</v>
      </c>
      <c r="F17" t="s">
        <v>12</v>
      </c>
      <c r="G17">
        <v>1104</v>
      </c>
      <c r="H17" t="s">
        <v>15</v>
      </c>
      <c r="J17" s="1" t="s">
        <v>21</v>
      </c>
    </row>
    <row r="18" spans="1:10" hidden="1" x14ac:dyDescent="0.25">
      <c r="A18" t="s">
        <v>20</v>
      </c>
      <c r="B18">
        <v>55</v>
      </c>
      <c r="C18">
        <v>12876</v>
      </c>
      <c r="D18">
        <v>176</v>
      </c>
      <c r="E18">
        <v>0.24299999999999999</v>
      </c>
      <c r="F18" t="s">
        <v>12</v>
      </c>
      <c r="G18">
        <v>726</v>
      </c>
      <c r="H18" t="s">
        <v>16</v>
      </c>
      <c r="J18" s="1" t="s">
        <v>21</v>
      </c>
    </row>
    <row r="19" spans="1:10" hidden="1" x14ac:dyDescent="0.25">
      <c r="A19" t="s">
        <v>20</v>
      </c>
      <c r="B19">
        <v>55</v>
      </c>
      <c r="C19">
        <v>3853</v>
      </c>
      <c r="D19">
        <v>96</v>
      </c>
      <c r="E19">
        <v>0.32900000000000001</v>
      </c>
      <c r="F19" t="s">
        <v>12</v>
      </c>
      <c r="G19">
        <v>292</v>
      </c>
      <c r="H19" t="s">
        <v>17</v>
      </c>
      <c r="J19" s="1" t="s">
        <v>21</v>
      </c>
    </row>
    <row r="20" spans="1:10" hidden="1" x14ac:dyDescent="0.25">
      <c r="A20" t="s">
        <v>7</v>
      </c>
      <c r="B20">
        <v>89</v>
      </c>
      <c r="C20">
        <v>3874</v>
      </c>
      <c r="D20">
        <v>140</v>
      </c>
      <c r="E20" t="s">
        <v>12</v>
      </c>
      <c r="F20">
        <v>1.5</v>
      </c>
      <c r="G20" t="s">
        <v>12</v>
      </c>
      <c r="H20" t="s">
        <v>22</v>
      </c>
      <c r="J20" s="1" t="s">
        <v>18</v>
      </c>
    </row>
    <row r="21" spans="1:10" hidden="1" x14ac:dyDescent="0.25">
      <c r="A21" t="s">
        <v>7</v>
      </c>
      <c r="B21">
        <v>89</v>
      </c>
      <c r="C21">
        <v>5938</v>
      </c>
      <c r="D21">
        <v>166</v>
      </c>
      <c r="E21" t="s">
        <v>12</v>
      </c>
      <c r="F21">
        <v>1.8</v>
      </c>
      <c r="G21" t="s">
        <v>12</v>
      </c>
      <c r="H21" t="s">
        <v>22</v>
      </c>
      <c r="J21" s="1" t="s">
        <v>18</v>
      </c>
    </row>
    <row r="22" spans="1:10" hidden="1" x14ac:dyDescent="0.25">
      <c r="A22" t="s">
        <v>7</v>
      </c>
      <c r="B22">
        <v>89</v>
      </c>
      <c r="C22">
        <v>3468</v>
      </c>
      <c r="D22">
        <v>70</v>
      </c>
      <c r="E22" t="s">
        <v>12</v>
      </c>
      <c r="F22">
        <v>0.8</v>
      </c>
      <c r="G22" t="s">
        <v>12</v>
      </c>
      <c r="H22" t="s">
        <v>22</v>
      </c>
      <c r="J22" s="1" t="s">
        <v>18</v>
      </c>
    </row>
    <row r="23" spans="1:10" hidden="1" x14ac:dyDescent="0.25">
      <c r="A23" t="s">
        <v>7</v>
      </c>
      <c r="B23">
        <v>89</v>
      </c>
      <c r="C23">
        <v>17566</v>
      </c>
      <c r="D23">
        <v>285</v>
      </c>
      <c r="E23" t="s">
        <v>12</v>
      </c>
      <c r="F23">
        <v>3.1</v>
      </c>
      <c r="G23" t="s">
        <v>12</v>
      </c>
      <c r="H23" t="s">
        <v>22</v>
      </c>
      <c r="J23" s="1" t="s">
        <v>18</v>
      </c>
    </row>
    <row r="24" spans="1:10" hidden="1" x14ac:dyDescent="0.25">
      <c r="A24" t="s">
        <v>7</v>
      </c>
      <c r="B24">
        <v>53</v>
      </c>
      <c r="C24">
        <v>19859.574468085106</v>
      </c>
      <c r="D24">
        <v>200</v>
      </c>
      <c r="E24">
        <f>200/663</f>
        <v>0.30165912518853694</v>
      </c>
      <c r="F24">
        <v>3.3</v>
      </c>
      <c r="G24">
        <v>663.82978723404256</v>
      </c>
      <c r="H24" t="s">
        <v>33</v>
      </c>
      <c r="I24" t="s">
        <v>35</v>
      </c>
      <c r="J24" s="1" t="s">
        <v>39</v>
      </c>
    </row>
    <row r="25" spans="1:10" hidden="1" x14ac:dyDescent="0.25">
      <c r="A25" t="s">
        <v>31</v>
      </c>
      <c r="B25">
        <v>155</v>
      </c>
      <c r="C25">
        <v>10476.595744680852</v>
      </c>
      <c r="D25">
        <v>1053.1914893617022</v>
      </c>
      <c r="E25">
        <f>45/306</f>
        <v>0.14705882352941177</v>
      </c>
      <c r="F25">
        <v>5.6</v>
      </c>
      <c r="G25">
        <v>306.38297872340428</v>
      </c>
      <c r="H25" t="s">
        <v>33</v>
      </c>
      <c r="I25" t="s">
        <v>35</v>
      </c>
      <c r="J25" s="1" t="s">
        <v>39</v>
      </c>
    </row>
    <row r="26" spans="1:10" hidden="1" x14ac:dyDescent="0.25">
      <c r="A26" t="s">
        <v>30</v>
      </c>
      <c r="B26">
        <v>25</v>
      </c>
      <c r="C26">
        <v>2608.5106382978724</v>
      </c>
      <c r="D26">
        <v>453.19148936170217</v>
      </c>
      <c r="E26">
        <f>53/236</f>
        <v>0.22457627118644069</v>
      </c>
      <c r="F26">
        <v>2.8</v>
      </c>
      <c r="G26">
        <v>236.17021276595747</v>
      </c>
      <c r="H26" t="s">
        <v>38</v>
      </c>
      <c r="I26" t="s">
        <v>35</v>
      </c>
      <c r="J26" s="1" t="s">
        <v>39</v>
      </c>
    </row>
    <row r="27" spans="1:10" hidden="1" x14ac:dyDescent="0.25">
      <c r="A27" t="s">
        <v>30</v>
      </c>
      <c r="B27">
        <v>63</v>
      </c>
      <c r="C27">
        <v>7351.0638297872347</v>
      </c>
      <c r="D27">
        <v>219.14893617021278</v>
      </c>
      <c r="E27">
        <f>19/195</f>
        <v>9.7435897435897437E-2</v>
      </c>
      <c r="F27">
        <v>2.4</v>
      </c>
      <c r="G27">
        <v>195.74468085106383</v>
      </c>
      <c r="H27" t="s">
        <v>33</v>
      </c>
      <c r="I27" t="s">
        <v>35</v>
      </c>
      <c r="J27" s="1" t="s">
        <v>39</v>
      </c>
    </row>
    <row r="28" spans="1:10" hidden="1" x14ac:dyDescent="0.25">
      <c r="A28" t="s">
        <v>7</v>
      </c>
      <c r="B28">
        <v>67</v>
      </c>
      <c r="C28">
        <v>12117.021276595746</v>
      </c>
      <c r="D28">
        <v>161.70212765957447</v>
      </c>
      <c r="E28">
        <f>161/529</f>
        <v>0.30434782608695654</v>
      </c>
      <c r="F28">
        <v>2.2000000000000002</v>
      </c>
      <c r="G28">
        <v>529.78723404255322</v>
      </c>
      <c r="H28" t="s">
        <v>34</v>
      </c>
      <c r="I28" t="s">
        <v>35</v>
      </c>
      <c r="J28" s="1" t="s">
        <v>39</v>
      </c>
    </row>
    <row r="29" spans="1:10" hidden="1" x14ac:dyDescent="0.25">
      <c r="A29" t="s">
        <v>31</v>
      </c>
      <c r="B29">
        <v>115</v>
      </c>
      <c r="C29">
        <v>12172.340425531916</v>
      </c>
      <c r="D29">
        <v>842.55319148936178</v>
      </c>
      <c r="E29">
        <f>35/236</f>
        <v>0.14830508474576271</v>
      </c>
      <c r="F29">
        <v>4.2</v>
      </c>
      <c r="G29">
        <v>236.17021276595747</v>
      </c>
      <c r="H29" t="s">
        <v>34</v>
      </c>
      <c r="I29" t="s">
        <v>35</v>
      </c>
      <c r="J29" s="1" t="s">
        <v>39</v>
      </c>
    </row>
    <row r="30" spans="1:10" hidden="1" x14ac:dyDescent="0.25">
      <c r="A30" t="s">
        <v>30</v>
      </c>
      <c r="B30">
        <v>25</v>
      </c>
      <c r="C30">
        <v>1659.5744680851064</v>
      </c>
      <c r="D30">
        <v>276.59574468085106</v>
      </c>
      <c r="E30">
        <f>23/208</f>
        <v>0.11057692307692307</v>
      </c>
      <c r="F30">
        <v>1.8</v>
      </c>
      <c r="G30">
        <v>208.51063829787236</v>
      </c>
      <c r="H30" t="s">
        <v>34</v>
      </c>
      <c r="I30" t="s">
        <v>35</v>
      </c>
      <c r="J30" s="1" t="s">
        <v>39</v>
      </c>
    </row>
    <row r="31" spans="1:10" hidden="1" x14ac:dyDescent="0.25">
      <c r="A31" t="s">
        <v>30</v>
      </c>
      <c r="B31">
        <v>65</v>
      </c>
      <c r="C31">
        <v>6168.0851063829787</v>
      </c>
      <c r="D31">
        <v>368.08510638297872</v>
      </c>
      <c r="E31">
        <f>24/108</f>
        <v>0.22222222222222221</v>
      </c>
      <c r="F31">
        <v>2.2000000000000002</v>
      </c>
      <c r="G31">
        <v>108.51063829787235</v>
      </c>
      <c r="H31" t="s">
        <v>34</v>
      </c>
      <c r="I31" t="s">
        <v>35</v>
      </c>
      <c r="J31" s="1" t="s">
        <v>39</v>
      </c>
    </row>
    <row r="32" spans="1:10" hidden="1" x14ac:dyDescent="0.25">
      <c r="A32" t="s">
        <v>7</v>
      </c>
      <c r="B32">
        <v>53</v>
      </c>
      <c r="C32" t="s">
        <v>12</v>
      </c>
      <c r="D32" t="s">
        <v>12</v>
      </c>
      <c r="E32" t="s">
        <v>12</v>
      </c>
      <c r="F32" t="s">
        <v>12</v>
      </c>
      <c r="G32">
        <v>748.936170212766</v>
      </c>
      <c r="H32" t="s">
        <v>36</v>
      </c>
      <c r="J32" s="1" t="s">
        <v>39</v>
      </c>
    </row>
    <row r="33" spans="1:10" hidden="1" x14ac:dyDescent="0.25">
      <c r="A33" t="s">
        <v>31</v>
      </c>
      <c r="B33">
        <v>155</v>
      </c>
      <c r="C33" t="s">
        <v>12</v>
      </c>
      <c r="D33" t="s">
        <v>12</v>
      </c>
      <c r="E33" t="s">
        <v>12</v>
      </c>
      <c r="F33" t="s">
        <v>12</v>
      </c>
      <c r="G33">
        <v>353.19148936170217</v>
      </c>
      <c r="H33" t="s">
        <v>36</v>
      </c>
      <c r="J33" s="1" t="s">
        <v>39</v>
      </c>
    </row>
    <row r="34" spans="1:10" hidden="1" x14ac:dyDescent="0.25">
      <c r="A34" t="s">
        <v>30</v>
      </c>
      <c r="B34">
        <v>63</v>
      </c>
      <c r="C34" t="s">
        <v>12</v>
      </c>
      <c r="D34" t="s">
        <v>12</v>
      </c>
      <c r="E34" t="s">
        <v>12</v>
      </c>
      <c r="F34" t="s">
        <v>12</v>
      </c>
      <c r="G34">
        <v>248.93617021276597</v>
      </c>
      <c r="H34" t="s">
        <v>36</v>
      </c>
      <c r="J34" s="1" t="s">
        <v>39</v>
      </c>
    </row>
    <row r="35" spans="1:10" hidden="1" x14ac:dyDescent="0.25">
      <c r="A35" t="s">
        <v>7</v>
      </c>
      <c r="B35">
        <v>67</v>
      </c>
      <c r="C35" t="s">
        <v>12</v>
      </c>
      <c r="D35" t="s">
        <v>12</v>
      </c>
      <c r="E35" t="s">
        <v>12</v>
      </c>
      <c r="F35" t="s">
        <v>12</v>
      </c>
      <c r="G35">
        <v>742.55319148936178</v>
      </c>
      <c r="H35" t="s">
        <v>37</v>
      </c>
      <c r="J35" s="1" t="s">
        <v>39</v>
      </c>
    </row>
    <row r="36" spans="1:10" hidden="1" x14ac:dyDescent="0.25">
      <c r="A36" t="s">
        <v>31</v>
      </c>
      <c r="B36">
        <v>115</v>
      </c>
      <c r="C36" t="s">
        <v>12</v>
      </c>
      <c r="D36" t="s">
        <v>12</v>
      </c>
      <c r="E36" t="s">
        <v>12</v>
      </c>
      <c r="F36" t="s">
        <v>12</v>
      </c>
      <c r="G36">
        <v>289.36170212765961</v>
      </c>
      <c r="H36" t="s">
        <v>37</v>
      </c>
      <c r="J36" s="1" t="s">
        <v>39</v>
      </c>
    </row>
    <row r="37" spans="1:10" hidden="1" x14ac:dyDescent="0.25">
      <c r="A37" t="s">
        <v>30</v>
      </c>
      <c r="B37">
        <v>65</v>
      </c>
      <c r="C37" t="s">
        <v>12</v>
      </c>
      <c r="D37" t="s">
        <v>12</v>
      </c>
      <c r="E37" t="s">
        <v>12</v>
      </c>
      <c r="F37" t="s">
        <v>12</v>
      </c>
      <c r="G37">
        <v>259.57446808510639</v>
      </c>
      <c r="H37" t="s">
        <v>37</v>
      </c>
      <c r="J37" s="1" t="s">
        <v>39</v>
      </c>
    </row>
    <row r="38" spans="1:10" hidden="1" x14ac:dyDescent="0.25">
      <c r="A38" t="s">
        <v>40</v>
      </c>
      <c r="B38">
        <v>6</v>
      </c>
      <c r="C38">
        <v>1495.5357142857099</v>
      </c>
      <c r="D38" t="s">
        <v>12</v>
      </c>
      <c r="E38" t="s">
        <v>12</v>
      </c>
      <c r="F38" t="s">
        <v>12</v>
      </c>
      <c r="G38" t="s">
        <v>12</v>
      </c>
      <c r="H38" t="s">
        <v>44</v>
      </c>
      <c r="I38" t="s">
        <v>45</v>
      </c>
      <c r="J38" s="1" t="s">
        <v>43</v>
      </c>
    </row>
    <row r="39" spans="1:10" hidden="1" x14ac:dyDescent="0.25">
      <c r="A39" t="s">
        <v>40</v>
      </c>
      <c r="B39">
        <v>11</v>
      </c>
      <c r="C39">
        <v>5223.2142857142799</v>
      </c>
      <c r="D39" t="s">
        <v>12</v>
      </c>
      <c r="E39" t="s">
        <v>12</v>
      </c>
      <c r="F39" t="s">
        <v>12</v>
      </c>
      <c r="G39" t="s">
        <v>12</v>
      </c>
      <c r="H39" t="s">
        <v>44</v>
      </c>
      <c r="I39" t="s">
        <v>45</v>
      </c>
      <c r="J39" s="1" t="s">
        <v>43</v>
      </c>
    </row>
    <row r="40" spans="1:10" hidden="1" x14ac:dyDescent="0.25">
      <c r="A40" t="s">
        <v>40</v>
      </c>
      <c r="B40">
        <v>18</v>
      </c>
      <c r="C40">
        <v>9732.1428571428496</v>
      </c>
      <c r="D40" t="s">
        <v>12</v>
      </c>
      <c r="E40" t="s">
        <v>12</v>
      </c>
      <c r="F40" t="s">
        <v>12</v>
      </c>
      <c r="G40" t="s">
        <v>12</v>
      </c>
      <c r="H40" t="s">
        <v>44</v>
      </c>
      <c r="I40" t="s">
        <v>45</v>
      </c>
      <c r="J40" s="1" t="s">
        <v>43</v>
      </c>
    </row>
    <row r="41" spans="1:10" hidden="1" x14ac:dyDescent="0.25">
      <c r="A41" t="s">
        <v>41</v>
      </c>
      <c r="B41">
        <v>6</v>
      </c>
      <c r="C41">
        <v>848.21428571428396</v>
      </c>
      <c r="D41" t="s">
        <v>12</v>
      </c>
      <c r="E41" t="s">
        <v>12</v>
      </c>
      <c r="F41" t="s">
        <v>12</v>
      </c>
      <c r="G41" t="s">
        <v>12</v>
      </c>
      <c r="H41" t="s">
        <v>44</v>
      </c>
      <c r="I41" t="s">
        <v>45</v>
      </c>
      <c r="J41" s="1" t="s">
        <v>43</v>
      </c>
    </row>
    <row r="42" spans="1:10" hidden="1" x14ac:dyDescent="0.25">
      <c r="A42" t="s">
        <v>41</v>
      </c>
      <c r="B42">
        <v>11</v>
      </c>
      <c r="C42">
        <v>4575.8928571428496</v>
      </c>
      <c r="D42" t="s">
        <v>12</v>
      </c>
      <c r="E42" t="s">
        <v>12</v>
      </c>
      <c r="F42" t="s">
        <v>12</v>
      </c>
      <c r="G42" t="s">
        <v>12</v>
      </c>
      <c r="H42" t="s">
        <v>44</v>
      </c>
      <c r="I42" t="s">
        <v>45</v>
      </c>
      <c r="J42" s="1" t="s">
        <v>43</v>
      </c>
    </row>
    <row r="43" spans="1:10" hidden="1" x14ac:dyDescent="0.25">
      <c r="A43" t="s">
        <v>41</v>
      </c>
      <c r="B43">
        <v>18</v>
      </c>
      <c r="C43">
        <v>7901.7857142857092</v>
      </c>
      <c r="D43" t="s">
        <v>12</v>
      </c>
      <c r="E43" t="s">
        <v>12</v>
      </c>
      <c r="F43" t="s">
        <v>12</v>
      </c>
      <c r="G43" t="s">
        <v>12</v>
      </c>
      <c r="H43" t="s">
        <v>44</v>
      </c>
      <c r="I43" t="s">
        <v>45</v>
      </c>
      <c r="J43" s="1" t="s">
        <v>43</v>
      </c>
    </row>
    <row r="44" spans="1:10" hidden="1" x14ac:dyDescent="0.25">
      <c r="A44" t="s">
        <v>42</v>
      </c>
      <c r="B44">
        <v>6</v>
      </c>
      <c r="C44">
        <v>1049.1071428571399</v>
      </c>
      <c r="D44" t="s">
        <v>12</v>
      </c>
      <c r="E44" t="s">
        <v>12</v>
      </c>
      <c r="F44" t="s">
        <v>12</v>
      </c>
      <c r="G44" t="s">
        <v>12</v>
      </c>
      <c r="H44" t="s">
        <v>44</v>
      </c>
      <c r="I44" t="s">
        <v>45</v>
      </c>
      <c r="J44" s="1" t="s">
        <v>43</v>
      </c>
    </row>
    <row r="45" spans="1:10" hidden="1" x14ac:dyDescent="0.25">
      <c r="A45" t="s">
        <v>42</v>
      </c>
      <c r="B45">
        <v>11</v>
      </c>
      <c r="C45">
        <v>3928.5714285714198</v>
      </c>
      <c r="D45" t="s">
        <v>12</v>
      </c>
      <c r="E45" t="s">
        <v>12</v>
      </c>
      <c r="F45" t="s">
        <v>12</v>
      </c>
      <c r="G45" t="s">
        <v>12</v>
      </c>
      <c r="H45" t="s">
        <v>44</v>
      </c>
      <c r="I45" t="s">
        <v>45</v>
      </c>
      <c r="J45" s="1" t="s">
        <v>43</v>
      </c>
    </row>
    <row r="46" spans="1:10" hidden="1" x14ac:dyDescent="0.25">
      <c r="A46" t="s">
        <v>42</v>
      </c>
      <c r="B46">
        <v>18</v>
      </c>
      <c r="C46">
        <v>5937.5</v>
      </c>
      <c r="D46" t="s">
        <v>12</v>
      </c>
      <c r="E46" t="s">
        <v>12</v>
      </c>
      <c r="F46" t="s">
        <v>12</v>
      </c>
      <c r="G46" t="s">
        <v>12</v>
      </c>
      <c r="H46" t="s">
        <v>44</v>
      </c>
      <c r="I46" t="s">
        <v>45</v>
      </c>
      <c r="J46" s="1" t="s">
        <v>43</v>
      </c>
    </row>
    <row r="47" spans="1:10" hidden="1" x14ac:dyDescent="0.25">
      <c r="A47" t="s">
        <v>46</v>
      </c>
      <c r="B47">
        <v>19</v>
      </c>
      <c r="C47">
        <v>6700</v>
      </c>
      <c r="D47">
        <v>200</v>
      </c>
      <c r="E47" t="s">
        <v>12</v>
      </c>
      <c r="F47" t="s">
        <v>12</v>
      </c>
      <c r="G47">
        <v>350</v>
      </c>
      <c r="H47" t="s">
        <v>47</v>
      </c>
      <c r="J47" s="1" t="s">
        <v>48</v>
      </c>
    </row>
    <row r="48" spans="1:10" hidden="1" x14ac:dyDescent="0.25">
      <c r="A48" t="s">
        <v>46</v>
      </c>
      <c r="B48">
        <v>18</v>
      </c>
      <c r="C48">
        <v>21930</v>
      </c>
      <c r="D48">
        <v>800</v>
      </c>
      <c r="E48" t="s">
        <v>12</v>
      </c>
      <c r="F48" t="s">
        <v>12</v>
      </c>
      <c r="G48">
        <v>1220</v>
      </c>
      <c r="H48" t="s">
        <v>47</v>
      </c>
      <c r="J48" s="1" t="s">
        <v>48</v>
      </c>
    </row>
    <row r="49" spans="1:10" hidden="1" x14ac:dyDescent="0.25">
      <c r="A49" t="s">
        <v>46</v>
      </c>
      <c r="B49">
        <v>19</v>
      </c>
      <c r="C49">
        <v>14400</v>
      </c>
      <c r="D49">
        <v>530</v>
      </c>
      <c r="E49" t="s">
        <v>12</v>
      </c>
      <c r="F49" t="s">
        <v>12</v>
      </c>
      <c r="G49">
        <v>760</v>
      </c>
      <c r="H49" t="s">
        <v>47</v>
      </c>
      <c r="J49" s="1" t="s">
        <v>48</v>
      </c>
    </row>
    <row r="50" spans="1:10" hidden="1" x14ac:dyDescent="0.25">
      <c r="A50" t="s">
        <v>46</v>
      </c>
      <c r="B50">
        <v>19</v>
      </c>
      <c r="C50">
        <v>9750</v>
      </c>
      <c r="D50">
        <v>350</v>
      </c>
      <c r="E50" t="s">
        <v>12</v>
      </c>
      <c r="F50" t="s">
        <v>12</v>
      </c>
      <c r="G50">
        <v>509.99999999999994</v>
      </c>
      <c r="H50" t="s">
        <v>47</v>
      </c>
      <c r="J50" s="1" t="s">
        <v>48</v>
      </c>
    </row>
    <row r="51" spans="1:10" hidden="1" x14ac:dyDescent="0.25">
      <c r="A51" t="s">
        <v>46</v>
      </c>
      <c r="B51">
        <v>19</v>
      </c>
      <c r="C51">
        <v>9660</v>
      </c>
      <c r="D51">
        <v>340</v>
      </c>
      <c r="E51" t="s">
        <v>12</v>
      </c>
      <c r="F51" t="s">
        <v>12</v>
      </c>
      <c r="G51">
        <v>509.99999999999994</v>
      </c>
      <c r="H51" t="s">
        <v>47</v>
      </c>
      <c r="J51" s="1" t="s">
        <v>48</v>
      </c>
    </row>
    <row r="52" spans="1:10" hidden="1" x14ac:dyDescent="0.25">
      <c r="A52" t="s">
        <v>46</v>
      </c>
      <c r="B52">
        <v>19</v>
      </c>
      <c r="C52">
        <v>5660</v>
      </c>
      <c r="D52">
        <v>190</v>
      </c>
      <c r="E52" t="s">
        <v>12</v>
      </c>
      <c r="F52" t="s">
        <v>12</v>
      </c>
      <c r="G52">
        <v>300</v>
      </c>
      <c r="H52" t="s">
        <v>47</v>
      </c>
      <c r="J52" s="1" t="s">
        <v>48</v>
      </c>
    </row>
    <row r="53" spans="1:10" hidden="1" x14ac:dyDescent="0.25">
      <c r="A53" t="s">
        <v>46</v>
      </c>
      <c r="B53">
        <v>17</v>
      </c>
      <c r="C53">
        <v>16720</v>
      </c>
      <c r="D53">
        <v>590</v>
      </c>
      <c r="E53" t="s">
        <v>12</v>
      </c>
      <c r="F53" t="s">
        <v>12</v>
      </c>
      <c r="G53">
        <v>980.00000000000011</v>
      </c>
      <c r="H53" t="s">
        <v>47</v>
      </c>
      <c r="J53" s="1" t="s">
        <v>48</v>
      </c>
    </row>
    <row r="54" spans="1:10" hidden="1" x14ac:dyDescent="0.25">
      <c r="A54" t="s">
        <v>46</v>
      </c>
      <c r="B54">
        <v>17</v>
      </c>
      <c r="C54">
        <v>15180.000000000002</v>
      </c>
      <c r="D54">
        <v>540</v>
      </c>
      <c r="E54" t="s">
        <v>12</v>
      </c>
      <c r="F54" t="s">
        <v>12</v>
      </c>
      <c r="G54">
        <v>890</v>
      </c>
      <c r="H54" t="s">
        <v>47</v>
      </c>
      <c r="J54" s="1" t="s">
        <v>48</v>
      </c>
    </row>
    <row r="55" spans="1:10" hidden="1" x14ac:dyDescent="0.25">
      <c r="A55" t="s">
        <v>46</v>
      </c>
      <c r="B55">
        <v>17</v>
      </c>
      <c r="C55">
        <v>8870</v>
      </c>
      <c r="D55">
        <v>310</v>
      </c>
      <c r="E55" t="s">
        <v>12</v>
      </c>
      <c r="F55" t="s">
        <v>12</v>
      </c>
      <c r="G55">
        <v>520</v>
      </c>
      <c r="H55" t="s">
        <v>47</v>
      </c>
      <c r="J55" s="1" t="s">
        <v>48</v>
      </c>
    </row>
    <row r="56" spans="1:10" hidden="1" x14ac:dyDescent="0.25">
      <c r="A56" t="s">
        <v>46</v>
      </c>
      <c r="B56">
        <v>23</v>
      </c>
      <c r="C56">
        <v>16490</v>
      </c>
      <c r="D56">
        <v>610</v>
      </c>
      <c r="E56" t="s">
        <v>12</v>
      </c>
      <c r="F56" t="s">
        <v>12</v>
      </c>
      <c r="G56">
        <v>720</v>
      </c>
      <c r="H56" t="s">
        <v>47</v>
      </c>
      <c r="J56" s="1" t="s">
        <v>48</v>
      </c>
    </row>
    <row r="57" spans="1:10" hidden="1" x14ac:dyDescent="0.25">
      <c r="A57" t="s">
        <v>46</v>
      </c>
      <c r="B57">
        <v>19</v>
      </c>
      <c r="C57">
        <v>17490</v>
      </c>
      <c r="D57">
        <v>610</v>
      </c>
      <c r="E57" t="s">
        <v>12</v>
      </c>
      <c r="F57" t="s">
        <v>12</v>
      </c>
      <c r="G57">
        <v>919.99999999999989</v>
      </c>
      <c r="H57" t="s">
        <v>47</v>
      </c>
      <c r="J57" s="1" t="s">
        <v>48</v>
      </c>
    </row>
    <row r="58" spans="1:10" hidden="1" x14ac:dyDescent="0.25">
      <c r="A58" t="s">
        <v>46</v>
      </c>
      <c r="B58">
        <v>19</v>
      </c>
      <c r="C58">
        <v>17160</v>
      </c>
      <c r="D58">
        <v>580</v>
      </c>
      <c r="E58" t="s">
        <v>12</v>
      </c>
      <c r="F58" t="s">
        <v>12</v>
      </c>
      <c r="G58">
        <v>900</v>
      </c>
      <c r="H58" t="s">
        <v>47</v>
      </c>
      <c r="J58" s="1" t="s">
        <v>48</v>
      </c>
    </row>
    <row r="59" spans="1:10" hidden="1" x14ac:dyDescent="0.25">
      <c r="A59" t="s">
        <v>46</v>
      </c>
      <c r="B59">
        <v>17</v>
      </c>
      <c r="C59">
        <v>12830.000000000002</v>
      </c>
      <c r="D59">
        <v>450</v>
      </c>
      <c r="E59" t="s">
        <v>12</v>
      </c>
      <c r="F59" t="s">
        <v>12</v>
      </c>
      <c r="G59">
        <v>750</v>
      </c>
      <c r="H59" t="s">
        <v>47</v>
      </c>
      <c r="J59" s="1" t="s">
        <v>48</v>
      </c>
    </row>
    <row r="60" spans="1:10" hidden="1" x14ac:dyDescent="0.25">
      <c r="A60" t="s">
        <v>46</v>
      </c>
      <c r="B60">
        <v>17</v>
      </c>
      <c r="C60">
        <v>10690</v>
      </c>
      <c r="D60">
        <v>390</v>
      </c>
      <c r="E60" t="s">
        <v>12</v>
      </c>
      <c r="F60" t="s">
        <v>12</v>
      </c>
      <c r="G60">
        <v>630</v>
      </c>
      <c r="H60" t="s">
        <v>47</v>
      </c>
      <c r="J60" s="1" t="s">
        <v>48</v>
      </c>
    </row>
    <row r="61" spans="1:10" hidden="1" x14ac:dyDescent="0.25">
      <c r="A61" t="s">
        <v>46</v>
      </c>
      <c r="B61">
        <v>20</v>
      </c>
      <c r="C61">
        <v>6240</v>
      </c>
      <c r="D61">
        <v>220.00000000000003</v>
      </c>
      <c r="E61" t="s">
        <v>12</v>
      </c>
      <c r="F61" t="s">
        <v>12</v>
      </c>
      <c r="G61">
        <v>310</v>
      </c>
      <c r="H61" t="s">
        <v>47</v>
      </c>
      <c r="J61" s="1" t="s">
        <v>48</v>
      </c>
    </row>
    <row r="62" spans="1:10" hidden="1" x14ac:dyDescent="0.25">
      <c r="A62" t="s">
        <v>46</v>
      </c>
      <c r="B62">
        <v>18</v>
      </c>
      <c r="C62">
        <v>18070</v>
      </c>
      <c r="D62">
        <v>640</v>
      </c>
      <c r="E62" t="s">
        <v>12</v>
      </c>
      <c r="F62" t="s">
        <v>12</v>
      </c>
      <c r="G62">
        <v>1000</v>
      </c>
      <c r="H62" t="s">
        <v>47</v>
      </c>
      <c r="J62" s="1" t="s">
        <v>48</v>
      </c>
    </row>
    <row r="63" spans="1:10" hidden="1" x14ac:dyDescent="0.25">
      <c r="A63" t="s">
        <v>46</v>
      </c>
      <c r="B63">
        <v>15</v>
      </c>
      <c r="C63">
        <v>4230</v>
      </c>
      <c r="D63">
        <v>140</v>
      </c>
      <c r="E63" t="s">
        <v>12</v>
      </c>
      <c r="F63" t="s">
        <v>12</v>
      </c>
      <c r="G63">
        <v>280</v>
      </c>
      <c r="H63" t="s">
        <v>47</v>
      </c>
      <c r="J63" s="1" t="s">
        <v>48</v>
      </c>
    </row>
    <row r="64" spans="1:10" hidden="1" x14ac:dyDescent="0.25">
      <c r="A64" t="s">
        <v>46</v>
      </c>
      <c r="B64">
        <v>15</v>
      </c>
      <c r="C64">
        <v>19840</v>
      </c>
      <c r="D64">
        <v>680</v>
      </c>
      <c r="E64" t="s">
        <v>12</v>
      </c>
      <c r="F64" t="s">
        <v>12</v>
      </c>
      <c r="G64">
        <v>1320</v>
      </c>
      <c r="H64" t="s">
        <v>47</v>
      </c>
      <c r="J64" s="1" t="s">
        <v>48</v>
      </c>
    </row>
    <row r="65" spans="1:10" hidden="1" x14ac:dyDescent="0.25">
      <c r="A65" t="s">
        <v>46</v>
      </c>
      <c r="B65">
        <v>16</v>
      </c>
      <c r="C65">
        <v>20160</v>
      </c>
      <c r="D65">
        <v>720</v>
      </c>
      <c r="E65" t="s">
        <v>12</v>
      </c>
      <c r="F65" t="s">
        <v>12</v>
      </c>
      <c r="G65">
        <v>1260</v>
      </c>
      <c r="H65" t="s">
        <v>47</v>
      </c>
      <c r="J65" s="1" t="s">
        <v>48</v>
      </c>
    </row>
    <row r="66" spans="1:10" hidden="1" x14ac:dyDescent="0.25">
      <c r="A66" t="s">
        <v>46</v>
      </c>
      <c r="B66">
        <v>18</v>
      </c>
      <c r="C66">
        <v>21470</v>
      </c>
      <c r="D66">
        <v>770</v>
      </c>
      <c r="E66" t="s">
        <v>12</v>
      </c>
      <c r="F66" t="s">
        <v>12</v>
      </c>
      <c r="G66">
        <v>1190</v>
      </c>
      <c r="H66" t="s">
        <v>47</v>
      </c>
      <c r="J66" s="1" t="s">
        <v>48</v>
      </c>
    </row>
    <row r="67" spans="1:10" hidden="1" x14ac:dyDescent="0.25">
      <c r="A67" t="s">
        <v>46</v>
      </c>
      <c r="B67">
        <v>19</v>
      </c>
      <c r="C67">
        <v>8850</v>
      </c>
      <c r="D67">
        <v>280</v>
      </c>
      <c r="E67" t="s">
        <v>12</v>
      </c>
      <c r="F67" t="s">
        <v>12</v>
      </c>
      <c r="G67">
        <v>280</v>
      </c>
      <c r="H67" t="s">
        <v>47</v>
      </c>
      <c r="J67" s="1" t="s">
        <v>48</v>
      </c>
    </row>
    <row r="68" spans="1:10" hidden="1" x14ac:dyDescent="0.25">
      <c r="A68" t="s">
        <v>46</v>
      </c>
      <c r="B68">
        <v>19</v>
      </c>
      <c r="C68">
        <v>12520</v>
      </c>
      <c r="D68">
        <v>390</v>
      </c>
      <c r="E68" t="s">
        <v>12</v>
      </c>
      <c r="F68" t="s">
        <v>12</v>
      </c>
      <c r="G68">
        <v>390</v>
      </c>
      <c r="H68" t="s">
        <v>47</v>
      </c>
      <c r="J68" s="1" t="s">
        <v>48</v>
      </c>
    </row>
    <row r="69" spans="1:10" hidden="1" x14ac:dyDescent="0.25">
      <c r="A69" t="s">
        <v>46</v>
      </c>
      <c r="B69">
        <v>20</v>
      </c>
      <c r="C69">
        <v>16420</v>
      </c>
      <c r="D69">
        <v>520</v>
      </c>
      <c r="E69" t="s">
        <v>12</v>
      </c>
      <c r="F69" t="s">
        <v>12</v>
      </c>
      <c r="G69">
        <v>520</v>
      </c>
      <c r="H69" t="s">
        <v>47</v>
      </c>
      <c r="J69" s="1" t="s">
        <v>48</v>
      </c>
    </row>
    <row r="70" spans="1:10" hidden="1" x14ac:dyDescent="0.25">
      <c r="A70" t="s">
        <v>46</v>
      </c>
      <c r="B70">
        <v>20</v>
      </c>
      <c r="C70">
        <v>13030.000000000002</v>
      </c>
      <c r="D70">
        <v>390</v>
      </c>
      <c r="E70" t="s">
        <v>12</v>
      </c>
      <c r="F70" t="s">
        <v>12</v>
      </c>
      <c r="G70">
        <v>390</v>
      </c>
      <c r="H70" t="s">
        <v>47</v>
      </c>
      <c r="J70" s="1" t="s">
        <v>48</v>
      </c>
    </row>
    <row r="71" spans="1:10" hidden="1" x14ac:dyDescent="0.25">
      <c r="A71" t="s">
        <v>24</v>
      </c>
      <c r="B71">
        <v>2</v>
      </c>
      <c r="C71">
        <v>44.680851063829792</v>
      </c>
      <c r="D71" t="s">
        <v>12</v>
      </c>
      <c r="E71" t="s">
        <v>12</v>
      </c>
      <c r="F71" t="s">
        <v>12</v>
      </c>
      <c r="G71" t="s">
        <v>12</v>
      </c>
      <c r="H71" t="s">
        <v>49</v>
      </c>
      <c r="I71" t="s">
        <v>50</v>
      </c>
      <c r="J71" s="1" t="s">
        <v>51</v>
      </c>
    </row>
    <row r="72" spans="1:10" hidden="1" x14ac:dyDescent="0.25">
      <c r="A72" t="s">
        <v>24</v>
      </c>
      <c r="B72">
        <v>3</v>
      </c>
      <c r="C72">
        <v>112.76595744680851</v>
      </c>
      <c r="D72" t="s">
        <v>12</v>
      </c>
      <c r="E72" t="s">
        <v>12</v>
      </c>
      <c r="F72" t="s">
        <v>12</v>
      </c>
      <c r="G72" t="s">
        <v>12</v>
      </c>
      <c r="H72" t="s">
        <v>49</v>
      </c>
      <c r="I72" t="s">
        <v>50</v>
      </c>
      <c r="J72" s="1" t="s">
        <v>51</v>
      </c>
    </row>
    <row r="73" spans="1:10" hidden="1" x14ac:dyDescent="0.25">
      <c r="A73" t="s">
        <v>24</v>
      </c>
      <c r="B73">
        <v>5</v>
      </c>
      <c r="C73">
        <v>1002.1276595744681</v>
      </c>
      <c r="D73">
        <v>631.91489361702133</v>
      </c>
      <c r="E73" t="s">
        <v>12</v>
      </c>
      <c r="F73" t="s">
        <v>12</v>
      </c>
      <c r="G73" t="s">
        <v>12</v>
      </c>
      <c r="H73" t="s">
        <v>49</v>
      </c>
      <c r="I73" t="s">
        <v>50</v>
      </c>
      <c r="J73" s="1" t="s">
        <v>51</v>
      </c>
    </row>
    <row r="74" spans="1:10" hidden="1" x14ac:dyDescent="0.25">
      <c r="A74" t="s">
        <v>24</v>
      </c>
      <c r="B74">
        <v>8</v>
      </c>
      <c r="C74">
        <v>2104.2553191489365</v>
      </c>
      <c r="D74">
        <v>1240.4255319148938</v>
      </c>
      <c r="E74" t="s">
        <v>12</v>
      </c>
      <c r="F74" t="s">
        <v>12</v>
      </c>
      <c r="G74" t="s">
        <v>12</v>
      </c>
      <c r="H74" t="s">
        <v>49</v>
      </c>
      <c r="I74" t="s">
        <v>50</v>
      </c>
      <c r="J74" s="1" t="s">
        <v>51</v>
      </c>
    </row>
    <row r="75" spans="1:10" hidden="1" x14ac:dyDescent="0.25">
      <c r="A75" t="s">
        <v>24</v>
      </c>
      <c r="B75">
        <v>12</v>
      </c>
      <c r="C75">
        <v>3959.5744680851067</v>
      </c>
      <c r="D75">
        <v>1742.5531914893618</v>
      </c>
      <c r="E75" t="s">
        <v>12</v>
      </c>
      <c r="F75" t="s">
        <v>12</v>
      </c>
      <c r="G75" t="s">
        <v>12</v>
      </c>
      <c r="H75" t="s">
        <v>49</v>
      </c>
      <c r="I75" t="s">
        <v>50</v>
      </c>
      <c r="J75" s="1" t="s">
        <v>51</v>
      </c>
    </row>
    <row r="76" spans="1:10" hidden="1" x14ac:dyDescent="0.25">
      <c r="A76" t="s">
        <v>24</v>
      </c>
      <c r="B76">
        <v>17</v>
      </c>
      <c r="C76">
        <v>8912.7659574468089</v>
      </c>
      <c r="D76">
        <v>3048.9361702127662</v>
      </c>
      <c r="E76" t="s">
        <v>12</v>
      </c>
      <c r="F76" t="s">
        <v>12</v>
      </c>
      <c r="G76" t="s">
        <v>12</v>
      </c>
      <c r="H76" t="s">
        <v>49</v>
      </c>
      <c r="I76" t="s">
        <v>50</v>
      </c>
      <c r="J76" s="1" t="s">
        <v>51</v>
      </c>
    </row>
    <row r="77" spans="1:10" hidden="1" x14ac:dyDescent="0.25">
      <c r="A77" t="s">
        <v>24</v>
      </c>
      <c r="B77">
        <v>22</v>
      </c>
      <c r="C77">
        <v>11359.574468085108</v>
      </c>
      <c r="D77">
        <v>2540.4255319148938</v>
      </c>
      <c r="E77" t="s">
        <v>12</v>
      </c>
      <c r="F77" t="s">
        <v>12</v>
      </c>
      <c r="G77" t="s">
        <v>12</v>
      </c>
      <c r="H77" t="s">
        <v>49</v>
      </c>
      <c r="I77" t="s">
        <v>50</v>
      </c>
      <c r="J77" s="1" t="s">
        <v>51</v>
      </c>
    </row>
    <row r="78" spans="1:10" hidden="1" x14ac:dyDescent="0.25">
      <c r="A78" t="s">
        <v>24</v>
      </c>
      <c r="B78">
        <v>33</v>
      </c>
      <c r="C78">
        <v>25148.936170212768</v>
      </c>
      <c r="D78">
        <v>4091.489361702128</v>
      </c>
      <c r="E78" t="s">
        <v>12</v>
      </c>
      <c r="F78" t="s">
        <v>12</v>
      </c>
      <c r="G78" t="s">
        <v>12</v>
      </c>
      <c r="H78" t="s">
        <v>49</v>
      </c>
      <c r="I78" t="s">
        <v>50</v>
      </c>
      <c r="J78" s="1" t="s">
        <v>51</v>
      </c>
    </row>
    <row r="79" spans="1:10" hidden="1" x14ac:dyDescent="0.25">
      <c r="A79" t="s">
        <v>24</v>
      </c>
      <c r="B79">
        <v>55</v>
      </c>
      <c r="C79">
        <v>18710.638297872341</v>
      </c>
      <c r="D79">
        <v>1672.3404255319149</v>
      </c>
      <c r="E79" t="s">
        <v>12</v>
      </c>
      <c r="F79" t="s">
        <v>12</v>
      </c>
      <c r="G79" t="s">
        <v>12</v>
      </c>
      <c r="H79" t="s">
        <v>49</v>
      </c>
      <c r="I79" t="s">
        <v>50</v>
      </c>
      <c r="J79" s="1" t="s">
        <v>51</v>
      </c>
    </row>
    <row r="80" spans="1:10" hidden="1" x14ac:dyDescent="0.25">
      <c r="A80" t="s">
        <v>52</v>
      </c>
      <c r="B80" t="s">
        <v>12</v>
      </c>
      <c r="C80">
        <v>3900</v>
      </c>
      <c r="D80">
        <v>87</v>
      </c>
      <c r="E80">
        <f>87/270</f>
        <v>0.32222222222222224</v>
      </c>
      <c r="F80" t="s">
        <v>12</v>
      </c>
      <c r="G80">
        <v>270</v>
      </c>
      <c r="H80" t="s">
        <v>55</v>
      </c>
      <c r="I80" t="s">
        <v>54</v>
      </c>
      <c r="J80" s="1" t="s">
        <v>56</v>
      </c>
    </row>
    <row r="81" spans="1:10" hidden="1" x14ac:dyDescent="0.25">
      <c r="A81" t="s">
        <v>53</v>
      </c>
      <c r="B81" t="s">
        <v>12</v>
      </c>
      <c r="C81">
        <v>1100</v>
      </c>
      <c r="D81">
        <v>22</v>
      </c>
      <c r="E81">
        <f>22/76</f>
        <v>0.28947368421052633</v>
      </c>
      <c r="F81" t="s">
        <v>12</v>
      </c>
      <c r="G81">
        <v>76</v>
      </c>
      <c r="H81" t="s">
        <v>55</v>
      </c>
      <c r="I81" t="s">
        <v>54</v>
      </c>
      <c r="J81" s="1" t="s">
        <v>56</v>
      </c>
    </row>
    <row r="82" spans="1:10" hidden="1" x14ac:dyDescent="0.25">
      <c r="A82" t="s">
        <v>7</v>
      </c>
      <c r="B82" t="s">
        <v>12</v>
      </c>
      <c r="C82">
        <v>10900</v>
      </c>
      <c r="D82">
        <v>105</v>
      </c>
      <c r="E82">
        <f>105/550</f>
        <v>0.19090909090909092</v>
      </c>
      <c r="F82" t="s">
        <v>12</v>
      </c>
      <c r="G82">
        <v>550</v>
      </c>
      <c r="H82" t="s">
        <v>55</v>
      </c>
      <c r="I82" t="s">
        <v>54</v>
      </c>
      <c r="J82" s="1" t="s">
        <v>56</v>
      </c>
    </row>
    <row r="83" spans="1:10" hidden="1" x14ac:dyDescent="0.25">
      <c r="A83" t="s">
        <v>20</v>
      </c>
      <c r="B83" t="s">
        <v>12</v>
      </c>
      <c r="C83">
        <v>1800</v>
      </c>
      <c r="D83">
        <v>22</v>
      </c>
      <c r="E83">
        <f>22/130</f>
        <v>0.16923076923076924</v>
      </c>
      <c r="F83" t="s">
        <v>12</v>
      </c>
      <c r="G83">
        <v>130</v>
      </c>
      <c r="H83" t="s">
        <v>55</v>
      </c>
      <c r="I83" t="s">
        <v>54</v>
      </c>
      <c r="J83" s="1" t="s">
        <v>56</v>
      </c>
    </row>
    <row r="84" spans="1:10" x14ac:dyDescent="0.25">
      <c r="A84" t="s">
        <v>25</v>
      </c>
      <c r="B84">
        <v>32</v>
      </c>
      <c r="C84" t="s">
        <v>12</v>
      </c>
      <c r="D84" t="s">
        <v>12</v>
      </c>
      <c r="E84" t="s">
        <v>12</v>
      </c>
      <c r="F84">
        <v>3</v>
      </c>
      <c r="G84" t="s">
        <v>12</v>
      </c>
      <c r="H84" t="s">
        <v>57</v>
      </c>
      <c r="I84" t="s">
        <v>58</v>
      </c>
      <c r="J84" s="1" t="s">
        <v>61</v>
      </c>
    </row>
    <row r="85" spans="1:10" x14ac:dyDescent="0.25">
      <c r="A85" t="s">
        <v>25</v>
      </c>
      <c r="B85">
        <v>32</v>
      </c>
      <c r="C85" t="s">
        <v>12</v>
      </c>
      <c r="D85" t="s">
        <v>12</v>
      </c>
      <c r="E85" t="s">
        <v>12</v>
      </c>
      <c r="F85">
        <v>2.9</v>
      </c>
      <c r="G85" t="s">
        <v>12</v>
      </c>
      <c r="H85" t="s">
        <v>57</v>
      </c>
      <c r="I85" t="s">
        <v>58</v>
      </c>
      <c r="J85" s="1" t="s">
        <v>61</v>
      </c>
    </row>
    <row r="86" spans="1:10" x14ac:dyDescent="0.25">
      <c r="A86" t="s">
        <v>25</v>
      </c>
      <c r="B86">
        <v>32</v>
      </c>
      <c r="C86" t="s">
        <v>12</v>
      </c>
      <c r="D86" t="s">
        <v>12</v>
      </c>
      <c r="E86" t="s">
        <v>12</v>
      </c>
      <c r="F86">
        <v>2.9</v>
      </c>
      <c r="G86" t="s">
        <v>12</v>
      </c>
      <c r="H86" t="s">
        <v>57</v>
      </c>
      <c r="I86" t="s">
        <v>58</v>
      </c>
      <c r="J86" s="1" t="s">
        <v>61</v>
      </c>
    </row>
    <row r="87" spans="1:10" x14ac:dyDescent="0.25">
      <c r="A87" t="s">
        <v>25</v>
      </c>
      <c r="B87">
        <v>32</v>
      </c>
      <c r="C87" t="s">
        <v>12</v>
      </c>
      <c r="D87" t="s">
        <v>12</v>
      </c>
      <c r="E87" t="s">
        <v>12</v>
      </c>
      <c r="F87">
        <v>3.8</v>
      </c>
      <c r="G87" t="s">
        <v>12</v>
      </c>
      <c r="H87" t="s">
        <v>57</v>
      </c>
      <c r="I87" t="s">
        <v>58</v>
      </c>
      <c r="J87" s="1" t="s">
        <v>61</v>
      </c>
    </row>
    <row r="88" spans="1:10" x14ac:dyDescent="0.25">
      <c r="A88" t="s">
        <v>25</v>
      </c>
      <c r="B88">
        <v>32</v>
      </c>
      <c r="C88" t="s">
        <v>12</v>
      </c>
      <c r="D88" t="s">
        <v>12</v>
      </c>
      <c r="E88" t="s">
        <v>12</v>
      </c>
      <c r="F88">
        <v>3.2</v>
      </c>
      <c r="G88" t="s">
        <v>12</v>
      </c>
      <c r="H88" t="s">
        <v>57</v>
      </c>
      <c r="I88" t="s">
        <v>58</v>
      </c>
      <c r="J88" s="1" t="s">
        <v>61</v>
      </c>
    </row>
    <row r="89" spans="1:10" x14ac:dyDescent="0.25">
      <c r="A89" t="s">
        <v>25</v>
      </c>
      <c r="B89">
        <v>60</v>
      </c>
      <c r="C89" t="s">
        <v>12</v>
      </c>
      <c r="D89" t="s">
        <v>12</v>
      </c>
      <c r="E89" t="s">
        <v>12</v>
      </c>
      <c r="F89">
        <v>3.5</v>
      </c>
      <c r="G89" t="s">
        <v>12</v>
      </c>
      <c r="H89" t="s">
        <v>59</v>
      </c>
      <c r="I89" t="s">
        <v>60</v>
      </c>
      <c r="J89" s="1" t="s">
        <v>62</v>
      </c>
    </row>
    <row r="90" spans="1:10" x14ac:dyDescent="0.25">
      <c r="A90" t="s">
        <v>25</v>
      </c>
      <c r="B90">
        <v>43</v>
      </c>
      <c r="C90" t="s">
        <v>12</v>
      </c>
      <c r="D90" t="s">
        <v>12</v>
      </c>
      <c r="E90" t="s">
        <v>12</v>
      </c>
      <c r="F90">
        <v>4.5</v>
      </c>
      <c r="G90" t="s">
        <v>12</v>
      </c>
      <c r="H90" t="s">
        <v>59</v>
      </c>
      <c r="I90" t="s">
        <v>60</v>
      </c>
      <c r="J90" s="1" t="s">
        <v>62</v>
      </c>
    </row>
    <row r="91" spans="1:10" hidden="1" x14ac:dyDescent="0.25">
      <c r="A91" t="s">
        <v>63</v>
      </c>
      <c r="B91" t="s">
        <v>12</v>
      </c>
      <c r="C91" t="s">
        <v>12</v>
      </c>
      <c r="D91" t="s">
        <v>12</v>
      </c>
      <c r="E91" t="s">
        <v>12</v>
      </c>
      <c r="F91" t="s">
        <v>12</v>
      </c>
      <c r="G91" t="s">
        <v>12</v>
      </c>
      <c r="H91" t="s">
        <v>12</v>
      </c>
      <c r="I91" t="s">
        <v>64</v>
      </c>
      <c r="J91" s="1" t="s">
        <v>65</v>
      </c>
    </row>
    <row r="92" spans="1:10" hidden="1" x14ac:dyDescent="0.25">
      <c r="A92" t="s">
        <v>7</v>
      </c>
      <c r="B92">
        <v>5</v>
      </c>
      <c r="C92">
        <v>3480</v>
      </c>
      <c r="D92">
        <v>420</v>
      </c>
      <c r="E92" t="s">
        <v>12</v>
      </c>
      <c r="F92" t="s">
        <v>12</v>
      </c>
      <c r="G92" t="s">
        <v>12</v>
      </c>
      <c r="H92" t="s">
        <v>66</v>
      </c>
      <c r="J92" s="1" t="s">
        <v>69</v>
      </c>
    </row>
    <row r="93" spans="1:10" hidden="1" x14ac:dyDescent="0.25">
      <c r="A93" t="s">
        <v>7</v>
      </c>
      <c r="B93">
        <v>15</v>
      </c>
      <c r="C93">
        <v>6770</v>
      </c>
      <c r="D93">
        <v>650</v>
      </c>
      <c r="E93" t="s">
        <v>12</v>
      </c>
      <c r="F93" t="s">
        <v>12</v>
      </c>
      <c r="G93" t="s">
        <v>12</v>
      </c>
      <c r="H93" t="s">
        <v>66</v>
      </c>
      <c r="J93" s="1" t="s">
        <v>69</v>
      </c>
    </row>
    <row r="94" spans="1:10" hidden="1" x14ac:dyDescent="0.25">
      <c r="A94" t="s">
        <v>7</v>
      </c>
      <c r="B94">
        <v>25</v>
      </c>
      <c r="C94">
        <v>7560</v>
      </c>
      <c r="D94">
        <v>360</v>
      </c>
      <c r="E94" t="s">
        <v>12</v>
      </c>
      <c r="F94" t="s">
        <v>12</v>
      </c>
      <c r="G94" t="s">
        <v>12</v>
      </c>
      <c r="H94" t="s">
        <v>66</v>
      </c>
      <c r="J94" s="1" t="s">
        <v>69</v>
      </c>
    </row>
    <row r="95" spans="1:10" hidden="1" x14ac:dyDescent="0.25">
      <c r="A95" t="s">
        <v>7</v>
      </c>
      <c r="B95">
        <v>54</v>
      </c>
      <c r="C95">
        <v>16150</v>
      </c>
      <c r="D95">
        <v>360</v>
      </c>
      <c r="E95" t="s">
        <v>12</v>
      </c>
      <c r="F95" t="s">
        <v>12</v>
      </c>
      <c r="G95" t="s">
        <v>12</v>
      </c>
      <c r="H95" t="s">
        <v>66</v>
      </c>
      <c r="J95" s="1" t="s">
        <v>69</v>
      </c>
    </row>
    <row r="96" spans="1:10" hidden="1" x14ac:dyDescent="0.25">
      <c r="A96" t="s">
        <v>7</v>
      </c>
      <c r="B96">
        <v>65</v>
      </c>
      <c r="C96">
        <v>26400</v>
      </c>
      <c r="D96">
        <v>370</v>
      </c>
      <c r="E96" t="s">
        <v>12</v>
      </c>
      <c r="F96" t="s">
        <v>12</v>
      </c>
      <c r="G96" t="s">
        <v>12</v>
      </c>
      <c r="H96" t="s">
        <v>66</v>
      </c>
      <c r="J96" s="1" t="s">
        <v>69</v>
      </c>
    </row>
    <row r="97" spans="1:10" hidden="1" x14ac:dyDescent="0.25">
      <c r="A97" t="s">
        <v>7</v>
      </c>
      <c r="B97">
        <v>95</v>
      </c>
      <c r="C97">
        <v>35970</v>
      </c>
      <c r="D97">
        <v>360</v>
      </c>
      <c r="E97" t="s">
        <v>12</v>
      </c>
      <c r="F97" t="s">
        <v>12</v>
      </c>
      <c r="G97" t="s">
        <v>12</v>
      </c>
      <c r="H97" t="s">
        <v>66</v>
      </c>
      <c r="J97" s="1" t="s">
        <v>69</v>
      </c>
    </row>
    <row r="98" spans="1:10" hidden="1" x14ac:dyDescent="0.25">
      <c r="A98" t="s">
        <v>7</v>
      </c>
      <c r="B98">
        <v>5</v>
      </c>
      <c r="C98">
        <v>830</v>
      </c>
      <c r="D98">
        <v>150</v>
      </c>
      <c r="E98" t="s">
        <v>12</v>
      </c>
      <c r="F98" t="s">
        <v>12</v>
      </c>
      <c r="G98" t="s">
        <v>12</v>
      </c>
      <c r="H98" t="s">
        <v>67</v>
      </c>
      <c r="J98" s="1" t="s">
        <v>69</v>
      </c>
    </row>
    <row r="99" spans="1:10" hidden="1" x14ac:dyDescent="0.25">
      <c r="A99" t="s">
        <v>7</v>
      </c>
      <c r="B99">
        <v>15</v>
      </c>
      <c r="C99">
        <v>5560</v>
      </c>
      <c r="D99">
        <v>310</v>
      </c>
      <c r="E99" t="s">
        <v>12</v>
      </c>
      <c r="F99" t="s">
        <v>12</v>
      </c>
      <c r="G99" t="s">
        <v>12</v>
      </c>
      <c r="H99" t="s">
        <v>67</v>
      </c>
      <c r="J99" s="1" t="s">
        <v>69</v>
      </c>
    </row>
    <row r="100" spans="1:10" hidden="1" x14ac:dyDescent="0.25">
      <c r="A100" t="s">
        <v>7</v>
      </c>
      <c r="B100">
        <v>25</v>
      </c>
      <c r="C100">
        <v>7330</v>
      </c>
      <c r="D100">
        <v>310</v>
      </c>
      <c r="E100" t="s">
        <v>12</v>
      </c>
      <c r="F100" t="s">
        <v>12</v>
      </c>
      <c r="G100" t="s">
        <v>12</v>
      </c>
      <c r="H100" t="s">
        <v>67</v>
      </c>
      <c r="J100" s="1" t="s">
        <v>69</v>
      </c>
    </row>
    <row r="101" spans="1:10" hidden="1" x14ac:dyDescent="0.25">
      <c r="A101" t="s">
        <v>7</v>
      </c>
      <c r="B101">
        <v>54</v>
      </c>
      <c r="C101">
        <v>1327</v>
      </c>
      <c r="D101">
        <v>340</v>
      </c>
      <c r="E101" t="s">
        <v>12</v>
      </c>
      <c r="F101" t="s">
        <v>12</v>
      </c>
      <c r="G101" t="s">
        <v>12</v>
      </c>
      <c r="H101" t="s">
        <v>67</v>
      </c>
      <c r="J101" s="1" t="s">
        <v>69</v>
      </c>
    </row>
    <row r="102" spans="1:10" hidden="1" x14ac:dyDescent="0.25">
      <c r="A102" t="s">
        <v>7</v>
      </c>
      <c r="B102">
        <v>65</v>
      </c>
      <c r="C102">
        <v>21230</v>
      </c>
      <c r="D102">
        <v>320</v>
      </c>
      <c r="E102" t="s">
        <v>12</v>
      </c>
      <c r="F102" t="s">
        <v>12</v>
      </c>
      <c r="G102" t="s">
        <v>12</v>
      </c>
      <c r="H102" t="s">
        <v>67</v>
      </c>
      <c r="J102" s="1" t="s">
        <v>69</v>
      </c>
    </row>
    <row r="103" spans="1:10" hidden="1" x14ac:dyDescent="0.25">
      <c r="A103" t="s">
        <v>7</v>
      </c>
      <c r="B103">
        <v>95</v>
      </c>
      <c r="C103">
        <v>26770</v>
      </c>
      <c r="D103">
        <v>300</v>
      </c>
      <c r="E103" t="s">
        <v>12</v>
      </c>
      <c r="F103" t="s">
        <v>12</v>
      </c>
      <c r="G103" t="s">
        <v>12</v>
      </c>
      <c r="H103" t="s">
        <v>67</v>
      </c>
      <c r="J103" s="1" t="s">
        <v>69</v>
      </c>
    </row>
    <row r="104" spans="1:10" hidden="1" x14ac:dyDescent="0.25">
      <c r="A104" t="s">
        <v>7</v>
      </c>
      <c r="B104">
        <v>15</v>
      </c>
      <c r="C104">
        <v>3390</v>
      </c>
      <c r="D104">
        <v>210</v>
      </c>
      <c r="E104" t="s">
        <v>12</v>
      </c>
      <c r="F104" t="s">
        <v>12</v>
      </c>
      <c r="G104" t="s">
        <v>12</v>
      </c>
      <c r="H104" t="s">
        <v>68</v>
      </c>
      <c r="J104" s="1" t="s">
        <v>69</v>
      </c>
    </row>
    <row r="105" spans="1:10" hidden="1" x14ac:dyDescent="0.25">
      <c r="A105" t="s">
        <v>7</v>
      </c>
      <c r="B105">
        <v>25</v>
      </c>
      <c r="C105">
        <v>5950</v>
      </c>
      <c r="D105">
        <v>250</v>
      </c>
      <c r="E105" t="s">
        <v>12</v>
      </c>
      <c r="F105" t="s">
        <v>12</v>
      </c>
      <c r="G105" t="s">
        <v>12</v>
      </c>
      <c r="H105" t="s">
        <v>68</v>
      </c>
      <c r="J105" s="1" t="s">
        <v>69</v>
      </c>
    </row>
    <row r="106" spans="1:10" hidden="1" x14ac:dyDescent="0.25">
      <c r="A106" t="s">
        <v>7</v>
      </c>
      <c r="B106">
        <v>65</v>
      </c>
      <c r="C106">
        <v>18830</v>
      </c>
      <c r="D106">
        <v>320</v>
      </c>
      <c r="E106" t="s">
        <v>12</v>
      </c>
      <c r="F106" t="s">
        <v>12</v>
      </c>
      <c r="G106" t="s">
        <v>12</v>
      </c>
      <c r="H106" t="s">
        <v>68</v>
      </c>
      <c r="J106" s="1" t="s">
        <v>69</v>
      </c>
    </row>
    <row r="107" spans="1:10" hidden="1" x14ac:dyDescent="0.25">
      <c r="A107" t="s">
        <v>7</v>
      </c>
      <c r="B107">
        <v>95</v>
      </c>
      <c r="C107">
        <v>24540</v>
      </c>
      <c r="D107">
        <v>310</v>
      </c>
      <c r="E107" t="s">
        <v>12</v>
      </c>
      <c r="F107" t="s">
        <v>12</v>
      </c>
      <c r="G107" t="s">
        <v>12</v>
      </c>
      <c r="H107" t="s">
        <v>68</v>
      </c>
      <c r="J107" s="1" t="s">
        <v>69</v>
      </c>
    </row>
    <row r="108" spans="1:10" hidden="1" x14ac:dyDescent="0.25">
      <c r="A108" t="s">
        <v>70</v>
      </c>
      <c r="B108" t="s">
        <v>12</v>
      </c>
      <c r="C108" t="s">
        <v>12</v>
      </c>
      <c r="D108" t="s">
        <v>12</v>
      </c>
      <c r="E108" t="s">
        <v>12</v>
      </c>
      <c r="F108" t="s">
        <v>12</v>
      </c>
      <c r="G108" t="s">
        <v>12</v>
      </c>
      <c r="H108" t="s">
        <v>12</v>
      </c>
      <c r="I108" t="s">
        <v>71</v>
      </c>
      <c r="J108" s="1" t="s">
        <v>72</v>
      </c>
    </row>
    <row r="109" spans="1:10" hidden="1" x14ac:dyDescent="0.25">
      <c r="A109" t="s">
        <v>27</v>
      </c>
      <c r="B109">
        <v>28</v>
      </c>
      <c r="C109">
        <v>6890</v>
      </c>
      <c r="D109">
        <v>370</v>
      </c>
      <c r="E109">
        <f>3720/7730</f>
        <v>0.48124191461837001</v>
      </c>
      <c r="F109">
        <v>4.5</v>
      </c>
      <c r="G109">
        <v>773</v>
      </c>
      <c r="H109" t="s">
        <v>73</v>
      </c>
      <c r="I109" t="s">
        <v>74</v>
      </c>
      <c r="J109" s="1" t="s">
        <v>75</v>
      </c>
    </row>
    <row r="110" spans="1:10" hidden="1" x14ac:dyDescent="0.25">
      <c r="A110" t="s">
        <v>23</v>
      </c>
      <c r="B110">
        <v>28</v>
      </c>
      <c r="C110">
        <v>19100</v>
      </c>
      <c r="D110">
        <v>370</v>
      </c>
      <c r="E110">
        <f>3570/8110</f>
        <v>0.44019728729963009</v>
      </c>
      <c r="F110">
        <v>5.0999999999999996</v>
      </c>
      <c r="G110">
        <v>811</v>
      </c>
      <c r="H110" t="s">
        <v>73</v>
      </c>
      <c r="I110" t="s">
        <v>74</v>
      </c>
      <c r="J110" s="1" t="s">
        <v>75</v>
      </c>
    </row>
    <row r="111" spans="1:10" x14ac:dyDescent="0.25">
      <c r="A111" t="s">
        <v>25</v>
      </c>
      <c r="B111">
        <v>28</v>
      </c>
      <c r="C111">
        <v>17450</v>
      </c>
      <c r="D111">
        <v>970</v>
      </c>
      <c r="E111">
        <f>3460/8600</f>
        <v>0.40232558139534885</v>
      </c>
      <c r="F111">
        <v>7.4</v>
      </c>
      <c r="G111">
        <v>860</v>
      </c>
      <c r="H111" t="s">
        <v>73</v>
      </c>
      <c r="I111" t="s">
        <v>74</v>
      </c>
      <c r="J111" s="1" t="s">
        <v>75</v>
      </c>
    </row>
    <row r="112" spans="1:10" hidden="1" x14ac:dyDescent="0.25">
      <c r="A112" t="s">
        <v>24</v>
      </c>
      <c r="B112">
        <v>28</v>
      </c>
      <c r="C112">
        <v>1680</v>
      </c>
      <c r="D112">
        <v>1640</v>
      </c>
      <c r="E112">
        <f>3380/5300</f>
        <v>0.63773584905660374</v>
      </c>
      <c r="F112">
        <v>6.2</v>
      </c>
      <c r="G112">
        <v>530</v>
      </c>
      <c r="H112" t="s">
        <v>73</v>
      </c>
      <c r="I112" t="s">
        <v>74</v>
      </c>
      <c r="J112" s="1" t="s">
        <v>75</v>
      </c>
    </row>
    <row r="113" spans="1:10" hidden="1" x14ac:dyDescent="0.25">
      <c r="A113" t="s">
        <v>26</v>
      </c>
      <c r="B113">
        <v>28</v>
      </c>
      <c r="C113">
        <v>16850</v>
      </c>
      <c r="D113">
        <v>3050</v>
      </c>
      <c r="E113">
        <f>5440/11080</f>
        <v>0.49097472924187724</v>
      </c>
      <c r="F113">
        <v>10.199999999999999</v>
      </c>
      <c r="G113">
        <v>1108</v>
      </c>
      <c r="H113" t="s">
        <v>73</v>
      </c>
      <c r="I113" t="s">
        <v>74</v>
      </c>
      <c r="J113" s="1" t="s">
        <v>75</v>
      </c>
    </row>
    <row r="114" spans="1:10" hidden="1" x14ac:dyDescent="0.25">
      <c r="A114" t="s">
        <v>30</v>
      </c>
      <c r="B114">
        <v>54</v>
      </c>
      <c r="C114" t="s">
        <v>12</v>
      </c>
      <c r="D114" t="s">
        <v>12</v>
      </c>
      <c r="E114">
        <v>0.32500000000000001</v>
      </c>
      <c r="F114">
        <v>1.4</v>
      </c>
      <c r="G114">
        <v>400</v>
      </c>
      <c r="H114" t="s">
        <v>55</v>
      </c>
      <c r="J114" s="1" t="s">
        <v>77</v>
      </c>
    </row>
    <row r="115" spans="1:10" hidden="1" x14ac:dyDescent="0.25">
      <c r="A115" t="s">
        <v>30</v>
      </c>
      <c r="B115">
        <v>61</v>
      </c>
      <c r="C115" t="s">
        <v>12</v>
      </c>
      <c r="D115" t="s">
        <v>12</v>
      </c>
      <c r="E115">
        <v>0.41379310344827586</v>
      </c>
      <c r="F115">
        <v>1.4</v>
      </c>
      <c r="G115">
        <v>290</v>
      </c>
      <c r="H115" t="s">
        <v>55</v>
      </c>
      <c r="J115" s="1" t="s">
        <v>77</v>
      </c>
    </row>
    <row r="116" spans="1:10" hidden="1" x14ac:dyDescent="0.25">
      <c r="A116" t="s">
        <v>30</v>
      </c>
      <c r="B116">
        <v>54</v>
      </c>
      <c r="C116" t="s">
        <v>12</v>
      </c>
      <c r="D116" t="s">
        <v>12</v>
      </c>
      <c r="E116">
        <v>0.27659574468085107</v>
      </c>
      <c r="F116">
        <v>1.4</v>
      </c>
      <c r="G116">
        <v>470</v>
      </c>
      <c r="H116" t="s">
        <v>55</v>
      </c>
      <c r="J116" s="1" t="s">
        <v>77</v>
      </c>
    </row>
    <row r="117" spans="1:10" hidden="1" x14ac:dyDescent="0.25">
      <c r="A117" t="s">
        <v>30</v>
      </c>
      <c r="B117">
        <v>52</v>
      </c>
      <c r="C117" t="s">
        <v>12</v>
      </c>
      <c r="D117" t="s">
        <v>12</v>
      </c>
      <c r="E117">
        <v>0.36363636363636365</v>
      </c>
      <c r="F117">
        <v>1.2</v>
      </c>
      <c r="G117">
        <v>330</v>
      </c>
      <c r="H117" t="s">
        <v>55</v>
      </c>
      <c r="J117" s="1" t="s">
        <v>77</v>
      </c>
    </row>
    <row r="118" spans="1:10" hidden="1" x14ac:dyDescent="0.25">
      <c r="A118" t="s">
        <v>76</v>
      </c>
      <c r="B118">
        <v>76</v>
      </c>
      <c r="C118" t="s">
        <v>12</v>
      </c>
      <c r="D118" t="s">
        <v>12</v>
      </c>
      <c r="E118">
        <v>0.4375</v>
      </c>
      <c r="F118">
        <v>4.3</v>
      </c>
      <c r="G118">
        <v>640</v>
      </c>
      <c r="H118" t="s">
        <v>55</v>
      </c>
      <c r="J118" s="1" t="s">
        <v>77</v>
      </c>
    </row>
    <row r="119" spans="1:10" hidden="1" x14ac:dyDescent="0.25">
      <c r="A119" t="s">
        <v>30</v>
      </c>
      <c r="B119">
        <v>51</v>
      </c>
      <c r="C119" t="s">
        <v>12</v>
      </c>
      <c r="D119" t="s">
        <v>12</v>
      </c>
      <c r="E119">
        <v>0.35897435897435898</v>
      </c>
      <c r="F119">
        <v>1.8</v>
      </c>
      <c r="G119">
        <v>390</v>
      </c>
      <c r="H119" t="s">
        <v>55</v>
      </c>
      <c r="J119" s="1" t="s">
        <v>77</v>
      </c>
    </row>
    <row r="120" spans="1:10" hidden="1" x14ac:dyDescent="0.25">
      <c r="A120" t="s">
        <v>24</v>
      </c>
      <c r="B120">
        <v>75</v>
      </c>
      <c r="C120" t="s">
        <v>12</v>
      </c>
      <c r="D120" t="s">
        <v>12</v>
      </c>
      <c r="E120">
        <v>0.35294117647058826</v>
      </c>
      <c r="F120">
        <v>3.4</v>
      </c>
      <c r="G120">
        <v>510</v>
      </c>
      <c r="H120" t="s">
        <v>55</v>
      </c>
      <c r="J120" s="1" t="s">
        <v>77</v>
      </c>
    </row>
    <row r="121" spans="1:10" hidden="1" x14ac:dyDescent="0.25">
      <c r="A121" t="s">
        <v>30</v>
      </c>
      <c r="B121" t="s">
        <v>12</v>
      </c>
      <c r="C121" t="s">
        <v>12</v>
      </c>
      <c r="D121" t="s">
        <v>12</v>
      </c>
      <c r="E121">
        <v>0.44736842105263158</v>
      </c>
      <c r="F121">
        <v>2.4</v>
      </c>
      <c r="G121">
        <v>380</v>
      </c>
      <c r="H121" t="s">
        <v>55</v>
      </c>
      <c r="J121" s="1" t="s">
        <v>77</v>
      </c>
    </row>
    <row r="122" spans="1:10" hidden="1" x14ac:dyDescent="0.25">
      <c r="A122" t="s">
        <v>76</v>
      </c>
      <c r="B122">
        <v>78</v>
      </c>
      <c r="C122" t="s">
        <v>12</v>
      </c>
      <c r="D122" t="s">
        <v>12</v>
      </c>
      <c r="E122">
        <v>0.45614035087719296</v>
      </c>
      <c r="F122">
        <v>4.7</v>
      </c>
      <c r="G122">
        <v>570</v>
      </c>
      <c r="H122" t="s">
        <v>55</v>
      </c>
      <c r="J122" s="1" t="s">
        <v>77</v>
      </c>
    </row>
    <row r="123" spans="1:10" hidden="1" x14ac:dyDescent="0.25">
      <c r="A123" t="s">
        <v>76</v>
      </c>
      <c r="B123">
        <v>58</v>
      </c>
      <c r="C123" t="s">
        <v>12</v>
      </c>
      <c r="D123" t="s">
        <v>12</v>
      </c>
      <c r="E123">
        <v>0.27058823529411763</v>
      </c>
      <c r="F123">
        <v>4.2</v>
      </c>
      <c r="G123">
        <v>850</v>
      </c>
      <c r="H123" t="s">
        <v>55</v>
      </c>
      <c r="J123" s="1" t="s">
        <v>77</v>
      </c>
    </row>
    <row r="124" spans="1:10" hidden="1" x14ac:dyDescent="0.25">
      <c r="A124" t="s">
        <v>76</v>
      </c>
      <c r="B124">
        <v>90</v>
      </c>
      <c r="C124" t="s">
        <v>12</v>
      </c>
      <c r="D124" t="s">
        <v>12</v>
      </c>
      <c r="E124">
        <v>0.44897959183673469</v>
      </c>
      <c r="F124">
        <v>4</v>
      </c>
      <c r="G124">
        <v>490</v>
      </c>
      <c r="H124" t="s">
        <v>55</v>
      </c>
      <c r="J124" s="1" t="s">
        <v>77</v>
      </c>
    </row>
    <row r="125" spans="1:10" hidden="1" x14ac:dyDescent="0.25">
      <c r="A125" t="s">
        <v>24</v>
      </c>
      <c r="B125">
        <v>67</v>
      </c>
      <c r="C125" t="s">
        <v>12</v>
      </c>
      <c r="D125" t="s">
        <v>12</v>
      </c>
      <c r="E125">
        <v>0.51282051282051277</v>
      </c>
      <c r="F125">
        <v>3.1</v>
      </c>
      <c r="G125">
        <v>390</v>
      </c>
      <c r="H125" t="s">
        <v>55</v>
      </c>
      <c r="J125" s="1" t="s">
        <v>77</v>
      </c>
    </row>
    <row r="126" spans="1:10" hidden="1" x14ac:dyDescent="0.25">
      <c r="A126" t="s">
        <v>76</v>
      </c>
      <c r="B126">
        <v>65</v>
      </c>
      <c r="C126" t="s">
        <v>12</v>
      </c>
      <c r="D126" t="s">
        <v>12</v>
      </c>
      <c r="E126">
        <v>0.36619718309859156</v>
      </c>
      <c r="F126">
        <v>5.2</v>
      </c>
      <c r="G126">
        <v>710</v>
      </c>
      <c r="H126" t="s">
        <v>55</v>
      </c>
      <c r="J126" s="1" t="s">
        <v>77</v>
      </c>
    </row>
    <row r="127" spans="1:10" hidden="1" x14ac:dyDescent="0.25">
      <c r="A127" t="s">
        <v>76</v>
      </c>
      <c r="B127">
        <v>65</v>
      </c>
      <c r="C127" t="s">
        <v>12</v>
      </c>
      <c r="D127" t="s">
        <v>12</v>
      </c>
      <c r="E127">
        <v>0.3146067415730337</v>
      </c>
      <c r="F127">
        <v>5.5</v>
      </c>
      <c r="G127">
        <v>890</v>
      </c>
      <c r="H127" t="s">
        <v>55</v>
      </c>
      <c r="J127" s="1" t="s">
        <v>77</v>
      </c>
    </row>
    <row r="128" spans="1:10" hidden="1" x14ac:dyDescent="0.25">
      <c r="A128" t="s">
        <v>76</v>
      </c>
      <c r="B128">
        <v>81</v>
      </c>
      <c r="C128" t="s">
        <v>12</v>
      </c>
      <c r="D128" t="s">
        <v>12</v>
      </c>
      <c r="E128">
        <v>0.46031746031746029</v>
      </c>
      <c r="F128">
        <v>5.3</v>
      </c>
      <c r="G128">
        <v>630</v>
      </c>
      <c r="H128" t="s">
        <v>55</v>
      </c>
      <c r="J128" s="1" t="s">
        <v>77</v>
      </c>
    </row>
    <row r="129" spans="1:10" hidden="1" x14ac:dyDescent="0.25">
      <c r="A129" t="s">
        <v>76</v>
      </c>
      <c r="B129">
        <v>72</v>
      </c>
      <c r="C129" t="s">
        <v>12</v>
      </c>
      <c r="D129" t="s">
        <v>12</v>
      </c>
      <c r="E129">
        <v>0.32291666666666669</v>
      </c>
      <c r="F129">
        <v>5.8</v>
      </c>
      <c r="G129">
        <v>960</v>
      </c>
      <c r="H129" t="s">
        <v>55</v>
      </c>
      <c r="J129" s="1" t="s">
        <v>77</v>
      </c>
    </row>
    <row r="130" spans="1:10" hidden="1" x14ac:dyDescent="0.25">
      <c r="A130" t="s">
        <v>76</v>
      </c>
      <c r="B130" t="s">
        <v>12</v>
      </c>
      <c r="C130" t="s">
        <v>12</v>
      </c>
      <c r="D130" t="s">
        <v>12</v>
      </c>
      <c r="E130">
        <v>0.30526315789473685</v>
      </c>
      <c r="F130">
        <v>6.6</v>
      </c>
      <c r="G130">
        <v>950</v>
      </c>
      <c r="H130" t="s">
        <v>55</v>
      </c>
      <c r="J130" s="1" t="s">
        <v>77</v>
      </c>
    </row>
    <row r="131" spans="1:10" hidden="1" x14ac:dyDescent="0.25">
      <c r="A131" t="s">
        <v>76</v>
      </c>
      <c r="B131">
        <v>75</v>
      </c>
      <c r="C131" t="s">
        <v>12</v>
      </c>
      <c r="D131" t="s">
        <v>12</v>
      </c>
      <c r="E131">
        <v>0.29487179487179488</v>
      </c>
      <c r="F131">
        <v>5.7</v>
      </c>
      <c r="G131">
        <v>780</v>
      </c>
      <c r="H131" t="s">
        <v>55</v>
      </c>
      <c r="J131" s="1" t="s">
        <v>77</v>
      </c>
    </row>
    <row r="132" spans="1:10" hidden="1" x14ac:dyDescent="0.25">
      <c r="A132" t="s">
        <v>76</v>
      </c>
      <c r="B132">
        <v>79</v>
      </c>
      <c r="C132" t="s">
        <v>12</v>
      </c>
      <c r="D132" t="s">
        <v>12</v>
      </c>
      <c r="E132">
        <v>0.34722222222222221</v>
      </c>
      <c r="F132">
        <v>5.6</v>
      </c>
      <c r="G132">
        <v>720</v>
      </c>
      <c r="H132" t="s">
        <v>55</v>
      </c>
      <c r="J132" s="1" t="s">
        <v>77</v>
      </c>
    </row>
    <row r="133" spans="1:10" hidden="1" x14ac:dyDescent="0.25">
      <c r="A133" t="s">
        <v>76</v>
      </c>
      <c r="B133">
        <v>67</v>
      </c>
      <c r="C133" t="s">
        <v>12</v>
      </c>
      <c r="D133" t="s">
        <v>12</v>
      </c>
      <c r="E133">
        <v>0.32941176470588235</v>
      </c>
      <c r="F133">
        <v>6.2</v>
      </c>
      <c r="G133">
        <v>850</v>
      </c>
      <c r="H133" t="s">
        <v>55</v>
      </c>
      <c r="J133" s="1" t="s">
        <v>77</v>
      </c>
    </row>
    <row r="134" spans="1:10" hidden="1" x14ac:dyDescent="0.25">
      <c r="A134" t="s">
        <v>76</v>
      </c>
      <c r="B134">
        <v>71</v>
      </c>
      <c r="C134" t="s">
        <v>12</v>
      </c>
      <c r="D134" t="s">
        <v>12</v>
      </c>
      <c r="E134">
        <v>0.26956521739130435</v>
      </c>
      <c r="F134">
        <v>7.3</v>
      </c>
      <c r="G134">
        <v>1150</v>
      </c>
      <c r="H134" t="s">
        <v>55</v>
      </c>
      <c r="J134" s="1" t="s">
        <v>77</v>
      </c>
    </row>
    <row r="135" spans="1:10" hidden="1" x14ac:dyDescent="0.25">
      <c r="A135" t="s">
        <v>76</v>
      </c>
      <c r="B135" t="s">
        <v>12</v>
      </c>
      <c r="C135" t="s">
        <v>12</v>
      </c>
      <c r="D135" t="s">
        <v>12</v>
      </c>
      <c r="E135">
        <v>0.36956521739130432</v>
      </c>
      <c r="F135">
        <v>8.4</v>
      </c>
      <c r="G135">
        <v>920</v>
      </c>
      <c r="H135" t="s">
        <v>55</v>
      </c>
      <c r="J135" s="1" t="s">
        <v>77</v>
      </c>
    </row>
    <row r="136" spans="1:10" hidden="1" x14ac:dyDescent="0.25">
      <c r="A136" t="s">
        <v>76</v>
      </c>
      <c r="B136" t="s">
        <v>12</v>
      </c>
      <c r="C136" t="s">
        <v>12</v>
      </c>
      <c r="D136" t="s">
        <v>12</v>
      </c>
      <c r="E136">
        <v>0.375</v>
      </c>
      <c r="F136">
        <v>4.9000000000000004</v>
      </c>
      <c r="G136">
        <v>640</v>
      </c>
      <c r="H136" t="s">
        <v>55</v>
      </c>
      <c r="J136" s="1" t="s">
        <v>77</v>
      </c>
    </row>
    <row r="137" spans="1:10" hidden="1" x14ac:dyDescent="0.25">
      <c r="A137" t="s">
        <v>76</v>
      </c>
      <c r="B137">
        <v>59</v>
      </c>
      <c r="C137" t="s">
        <v>12</v>
      </c>
      <c r="D137" t="s">
        <v>12</v>
      </c>
      <c r="E137">
        <v>0.30927835051546393</v>
      </c>
      <c r="F137">
        <v>7.1</v>
      </c>
      <c r="G137">
        <v>970</v>
      </c>
      <c r="H137" t="s">
        <v>55</v>
      </c>
      <c r="J137" s="1" t="s">
        <v>77</v>
      </c>
    </row>
    <row r="138" spans="1:10" x14ac:dyDescent="0.25">
      <c r="A138" t="s">
        <v>25</v>
      </c>
      <c r="B138">
        <v>94</v>
      </c>
      <c r="C138" t="s">
        <v>12</v>
      </c>
      <c r="D138" t="s">
        <v>12</v>
      </c>
      <c r="E138" t="s">
        <v>12</v>
      </c>
      <c r="F138">
        <v>1</v>
      </c>
      <c r="G138" t="s">
        <v>12</v>
      </c>
      <c r="H138" t="s">
        <v>78</v>
      </c>
      <c r="J138" s="1" t="s">
        <v>79</v>
      </c>
    </row>
    <row r="139" spans="1:10" x14ac:dyDescent="0.25">
      <c r="A139" t="s">
        <v>25</v>
      </c>
      <c r="B139">
        <v>107</v>
      </c>
      <c r="C139" t="s">
        <v>12</v>
      </c>
      <c r="D139" t="s">
        <v>12</v>
      </c>
      <c r="E139" t="s">
        <v>12</v>
      </c>
      <c r="F139">
        <v>2</v>
      </c>
      <c r="G139" t="s">
        <v>12</v>
      </c>
      <c r="H139" t="s">
        <v>78</v>
      </c>
      <c r="J139" s="1" t="s">
        <v>79</v>
      </c>
    </row>
    <row r="140" spans="1:10" x14ac:dyDescent="0.25">
      <c r="A140" t="s">
        <v>25</v>
      </c>
      <c r="B140">
        <v>80</v>
      </c>
      <c r="C140" t="s">
        <v>12</v>
      </c>
      <c r="D140" t="s">
        <v>12</v>
      </c>
      <c r="E140" t="s">
        <v>12</v>
      </c>
      <c r="F140">
        <v>1.5</v>
      </c>
      <c r="G140" t="s">
        <v>12</v>
      </c>
      <c r="H140" t="s">
        <v>78</v>
      </c>
      <c r="J140" s="1" t="s">
        <v>79</v>
      </c>
    </row>
    <row r="141" spans="1:10" x14ac:dyDescent="0.25">
      <c r="A141" t="s">
        <v>25</v>
      </c>
      <c r="B141">
        <v>80</v>
      </c>
      <c r="C141" t="s">
        <v>12</v>
      </c>
      <c r="D141" t="s">
        <v>12</v>
      </c>
      <c r="E141" t="s">
        <v>12</v>
      </c>
      <c r="F141">
        <v>1.1000000000000001</v>
      </c>
      <c r="G141" t="s">
        <v>12</v>
      </c>
      <c r="H141" t="s">
        <v>78</v>
      </c>
      <c r="J141" s="1" t="s">
        <v>79</v>
      </c>
    </row>
    <row r="142" spans="1:10" x14ac:dyDescent="0.25">
      <c r="A142" t="s">
        <v>25</v>
      </c>
      <c r="B142">
        <v>127</v>
      </c>
      <c r="C142" t="s">
        <v>12</v>
      </c>
      <c r="D142" t="s">
        <v>12</v>
      </c>
      <c r="E142" t="s">
        <v>12</v>
      </c>
      <c r="F142">
        <v>1.5</v>
      </c>
      <c r="G142" t="s">
        <v>12</v>
      </c>
      <c r="H142" t="s">
        <v>78</v>
      </c>
      <c r="J142" s="1" t="s">
        <v>79</v>
      </c>
    </row>
    <row r="143" spans="1:10" x14ac:dyDescent="0.25">
      <c r="A143" t="s">
        <v>25</v>
      </c>
      <c r="B143">
        <v>121</v>
      </c>
      <c r="C143" t="s">
        <v>12</v>
      </c>
      <c r="D143" t="s">
        <v>12</v>
      </c>
      <c r="E143" t="s">
        <v>12</v>
      </c>
      <c r="F143">
        <v>2.4</v>
      </c>
      <c r="G143" t="s">
        <v>12</v>
      </c>
      <c r="H143" t="s">
        <v>78</v>
      </c>
      <c r="J143" s="1" t="s">
        <v>79</v>
      </c>
    </row>
    <row r="144" spans="1:10" x14ac:dyDescent="0.25">
      <c r="A144" t="s">
        <v>25</v>
      </c>
      <c r="B144">
        <v>39</v>
      </c>
      <c r="C144" t="s">
        <v>12</v>
      </c>
      <c r="D144" t="s">
        <v>12</v>
      </c>
      <c r="E144" t="s">
        <v>12</v>
      </c>
      <c r="F144">
        <v>2.4</v>
      </c>
      <c r="G144" t="s">
        <v>12</v>
      </c>
      <c r="H144" t="s">
        <v>78</v>
      </c>
      <c r="J144" s="1" t="s">
        <v>79</v>
      </c>
    </row>
    <row r="145" spans="1:10" x14ac:dyDescent="0.25">
      <c r="A145" t="s">
        <v>25</v>
      </c>
      <c r="B145">
        <v>81</v>
      </c>
      <c r="C145" t="s">
        <v>12</v>
      </c>
      <c r="D145" t="s">
        <v>12</v>
      </c>
      <c r="E145" t="s">
        <v>12</v>
      </c>
      <c r="F145">
        <v>1.4</v>
      </c>
      <c r="G145" t="s">
        <v>12</v>
      </c>
      <c r="H145" t="s">
        <v>78</v>
      </c>
      <c r="J145" s="1" t="s">
        <v>79</v>
      </c>
    </row>
    <row r="146" spans="1:10" x14ac:dyDescent="0.25">
      <c r="A146" t="s">
        <v>25</v>
      </c>
      <c r="B146">
        <v>47</v>
      </c>
      <c r="C146" t="s">
        <v>12</v>
      </c>
      <c r="D146" t="s">
        <v>12</v>
      </c>
      <c r="E146" t="s">
        <v>12</v>
      </c>
      <c r="F146">
        <v>1.7</v>
      </c>
      <c r="G146" t="s">
        <v>12</v>
      </c>
      <c r="H146" t="s">
        <v>78</v>
      </c>
      <c r="J146" s="1" t="s">
        <v>79</v>
      </c>
    </row>
    <row r="147" spans="1:10" x14ac:dyDescent="0.25">
      <c r="A147" t="s">
        <v>25</v>
      </c>
      <c r="B147">
        <v>34</v>
      </c>
      <c r="C147" t="s">
        <v>12</v>
      </c>
      <c r="D147" t="s">
        <v>12</v>
      </c>
      <c r="E147" t="s">
        <v>12</v>
      </c>
      <c r="F147">
        <v>2.2999999999999998</v>
      </c>
      <c r="G147" t="s">
        <v>12</v>
      </c>
      <c r="H147" t="s">
        <v>78</v>
      </c>
      <c r="J147" s="1" t="s">
        <v>79</v>
      </c>
    </row>
    <row r="148" spans="1:10" x14ac:dyDescent="0.25">
      <c r="A148" t="s">
        <v>25</v>
      </c>
      <c r="B148">
        <v>54</v>
      </c>
      <c r="C148" t="s">
        <v>12</v>
      </c>
      <c r="D148" t="s">
        <v>12</v>
      </c>
      <c r="E148" t="s">
        <v>12</v>
      </c>
      <c r="F148">
        <v>1.6</v>
      </c>
      <c r="G148" t="s">
        <v>12</v>
      </c>
      <c r="H148" t="s">
        <v>78</v>
      </c>
      <c r="J148" s="1" t="s">
        <v>79</v>
      </c>
    </row>
    <row r="149" spans="1:10" x14ac:dyDescent="0.25">
      <c r="A149" t="s">
        <v>25</v>
      </c>
      <c r="B149">
        <v>54</v>
      </c>
      <c r="C149" t="s">
        <v>12</v>
      </c>
      <c r="D149" t="s">
        <v>12</v>
      </c>
      <c r="E149" t="s">
        <v>12</v>
      </c>
      <c r="F149">
        <v>1.5</v>
      </c>
      <c r="G149" t="s">
        <v>12</v>
      </c>
      <c r="H149" t="s">
        <v>78</v>
      </c>
      <c r="J149" s="1" t="s">
        <v>79</v>
      </c>
    </row>
  </sheetData>
  <autoFilter ref="A1:J149" xr:uid="{F3458A09-ACA7-4CB9-A9F9-5D8A5A9981B1}">
    <filterColumn colId="0">
      <filters>
        <filter val="Pinus strobus"/>
      </filters>
    </filterColumn>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2022-10-05T20:13:12Z</dcterms:created>
  <dcterms:modified xsi:type="dcterms:W3CDTF">2022-10-10T14:46:36Z</dcterms:modified>
</cp:coreProperties>
</file>