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12855" windowHeight="12915" activeTab="2"/>
  </bookViews>
  <sheets>
    <sheet name="AvailableLightBiomass" sheetId="1" r:id="rId1"/>
    <sheet name="LightEstablishmentTable" sheetId="9" r:id="rId2"/>
    <sheet name="SpeciesParameters" sheetId="2" r:id="rId3"/>
    <sheet name="FunctionalGroupParameters" sheetId="3" r:id="rId4"/>
    <sheet name="IEP - archive" sheetId="4" r:id="rId5"/>
    <sheet name="InitialEcoregionParameters" sheetId="12" r:id="rId6"/>
    <sheet name="EcoregionParameters" sheetId="5" r:id="rId7"/>
    <sheet name="FireReductionParameters" sheetId="6" r:id="rId8"/>
    <sheet name="HarvestReductionParameters" sheetId="13" r:id="rId9"/>
    <sheet name="MonthlyMaxANPP" sheetId="7" r:id="rId10"/>
    <sheet name="MaxBiomass" sheetId="8" r:id="rId11"/>
    <sheet name="ClimateData" sheetId="10" r:id="rId12"/>
    <sheet name="metadata" sheetId="11" r:id="rId13"/>
  </sheets>
  <calcPr calcId="125725"/>
</workbook>
</file>

<file path=xl/calcChain.xml><?xml version="1.0" encoding="utf-8"?>
<calcChain xmlns="http://schemas.openxmlformats.org/spreadsheetml/2006/main">
  <c r="M25" i="2"/>
  <c r="M26"/>
  <c r="M27"/>
  <c r="M28"/>
  <c r="M29"/>
  <c r="M30"/>
  <c r="M31"/>
  <c r="M32"/>
  <c r="M33"/>
  <c r="M34"/>
  <c r="M35"/>
  <c r="M36"/>
  <c r="M37"/>
  <c r="M38"/>
  <c r="M24"/>
  <c r="D15" i="12"/>
  <c r="B15"/>
  <c r="O8"/>
  <c r="N8"/>
  <c r="I60"/>
  <c r="H60"/>
  <c r="G60"/>
  <c r="E11"/>
  <c r="AB15"/>
  <c r="Z15"/>
  <c r="X15"/>
  <c r="V15"/>
  <c r="I11"/>
  <c r="G11"/>
  <c r="C11"/>
  <c r="P30"/>
  <c r="Q28"/>
  <c r="Q27"/>
  <c r="Q26"/>
  <c r="Q30" s="1"/>
  <c r="Q8" i="4"/>
  <c r="P8"/>
  <c r="Q4"/>
  <c r="I11"/>
  <c r="G11"/>
  <c r="E11"/>
  <c r="C11"/>
  <c r="V15"/>
  <c r="X15"/>
  <c r="H4" i="11"/>
  <c r="H5"/>
  <c r="H6"/>
  <c r="H7"/>
  <c r="H3"/>
  <c r="G8"/>
  <c r="AQ7" i="2"/>
  <c r="AQ8"/>
  <c r="AQ9"/>
  <c r="AQ10"/>
  <c r="AQ11"/>
  <c r="AQ12"/>
  <c r="AQ13"/>
  <c r="AQ14"/>
  <c r="AQ15"/>
  <c r="AQ16"/>
  <c r="AQ17"/>
  <c r="AQ18"/>
  <c r="AQ19"/>
  <c r="AQ20"/>
  <c r="AQ6"/>
  <c r="AB15" i="4"/>
  <c r="Z15"/>
  <c r="Q6"/>
  <c r="Q5"/>
</calcChain>
</file>

<file path=xl/sharedStrings.xml><?xml version="1.0" encoding="utf-8"?>
<sst xmlns="http://schemas.openxmlformats.org/spreadsheetml/2006/main" count="830" uniqueCount="351">
  <si>
    <t>PIJE</t>
  </si>
  <si>
    <t>MCON</t>
  </si>
  <si>
    <t>RFWF</t>
  </si>
  <si>
    <t>RFWP</t>
  </si>
  <si>
    <t>LPcw</t>
  </si>
  <si>
    <t>severity number</t>
  </si>
  <si>
    <t>wood reduction</t>
  </si>
  <si>
    <t>litter reduction</t>
  </si>
  <si>
    <t>class</t>
  </si>
  <si>
    <t>by actual shade</t>
  </si>
  <si>
    <t>PiJe</t>
  </si>
  <si>
    <t>PiLa</t>
  </si>
  <si>
    <t>CaDe</t>
  </si>
  <si>
    <t>AbCo</t>
  </si>
  <si>
    <t>AbMa</t>
  </si>
  <si>
    <t>PiCo</t>
  </si>
  <si>
    <t>PiMo</t>
  </si>
  <si>
    <t>TsMe</t>
  </si>
  <si>
    <t>PiAl</t>
  </si>
  <si>
    <t>PoTr</t>
  </si>
  <si>
    <t>ArTr</t>
  </si>
  <si>
    <t>NRip</t>
  </si>
  <si>
    <t>AlIn</t>
  </si>
  <si>
    <t>NoRe</t>
  </si>
  <si>
    <t>NoSe</t>
  </si>
  <si>
    <t>FiRe</t>
  </si>
  <si>
    <t>FiSe</t>
  </si>
  <si>
    <t>GDD min</t>
  </si>
  <si>
    <t>GDD max</t>
  </si>
  <si>
    <t>MinJanTemp</t>
  </si>
  <si>
    <t>Max Drought</t>
  </si>
  <si>
    <t>Leaf Longevity</t>
  </si>
  <si>
    <t>Epicormic resprouting</t>
  </si>
  <si>
    <t>Leaf % lignin</t>
  </si>
  <si>
    <t>Fine root % lignin</t>
  </si>
  <si>
    <t>wood % lignin</t>
  </si>
  <si>
    <t>Croot % lignin</t>
  </si>
  <si>
    <t>leaf CN</t>
  </si>
  <si>
    <t>fine root CN</t>
  </si>
  <si>
    <t>wood CN</t>
  </si>
  <si>
    <t>Croot CN</t>
  </si>
  <si>
    <t>Litter CN</t>
  </si>
  <si>
    <t>N tolerance</t>
  </si>
  <si>
    <t>I think wood C&amp;N in Sarah's data is combined above and below ground</t>
  </si>
  <si>
    <t>Index</t>
  </si>
  <si>
    <t>&gt;&gt; Name</t>
  </si>
  <si>
    <t>PPDF1</t>
  </si>
  <si>
    <t>PPDF2</t>
  </si>
  <si>
    <t>PPDF3</t>
  </si>
  <si>
    <t>PPDF4</t>
  </si>
  <si>
    <t>FCFRAC</t>
  </si>
  <si>
    <t>BTOLAI</t>
  </si>
  <si>
    <t>KLAI</t>
  </si>
  <si>
    <t>MAXLAI</t>
  </si>
  <si>
    <t>PPRPTS2</t>
  </si>
  <si>
    <t>PPRPTS3</t>
  </si>
  <si>
    <t>Wood</t>
  </si>
  <si>
    <t>Month</t>
  </si>
  <si>
    <t>Age</t>
  </si>
  <si>
    <t>Leaf</t>
  </si>
  <si>
    <t xml:space="preserve">&gt;&gt; </t>
  </si>
  <si>
    <t>T-Mean</t>
  </si>
  <si>
    <t>T-Max</t>
  </si>
  <si>
    <t>T-shape</t>
  </si>
  <si>
    <t>leaf</t>
  </si>
  <si>
    <t>DecayR</t>
  </si>
  <si>
    <t>Mort</t>
  </si>
  <si>
    <t>Drop</t>
  </si>
  <si>
    <t>&gt;&gt;</t>
  </si>
  <si>
    <t>Shape</t>
  </si>
  <si>
    <t>Shrub</t>
  </si>
  <si>
    <t>SOM1</t>
  </si>
  <si>
    <t>SOM2</t>
  </si>
  <si>
    <t>SOM3</t>
  </si>
  <si>
    <t>Minrl</t>
  </si>
  <si>
    <t>C</t>
  </si>
  <si>
    <t>N</t>
  </si>
  <si>
    <t>surf</t>
  </si>
  <si>
    <t>soil</t>
  </si>
  <si>
    <t>&gt;&gt; ecoregion</t>
  </si>
  <si>
    <t>soil C,N = 1/3 of Sarah's values - calibrate from there</t>
  </si>
  <si>
    <t>allow to spin-up</t>
  </si>
  <si>
    <t>Soil</t>
  </si>
  <si>
    <t>Percent</t>
  </si>
  <si>
    <t>Field</t>
  </si>
  <si>
    <t>Wilt</t>
  </si>
  <si>
    <t>StormF</t>
  </si>
  <si>
    <t>BaseF</t>
  </si>
  <si>
    <t>Drain</t>
  </si>
  <si>
    <t>Atmos</t>
  </si>
  <si>
    <t>Lat-</t>
  </si>
  <si>
    <t>Depth</t>
  </si>
  <si>
    <t>Clay</t>
  </si>
  <si>
    <t>Sand</t>
  </si>
  <si>
    <t>Cap</t>
  </si>
  <si>
    <t>Point</t>
  </si>
  <si>
    <t>Fract</t>
  </si>
  <si>
    <t>itude</t>
  </si>
  <si>
    <t>frac</t>
  </si>
  <si>
    <t>slope</t>
  </si>
  <si>
    <t>inter</t>
  </si>
  <si>
    <t>cm</t>
  </si>
  <si>
    <t>Species</t>
  </si>
  <si>
    <t>Ecoregions</t>
  </si>
  <si>
    <t>--------</t>
  </si>
  <si>
    <t>------------------</t>
  </si>
  <si>
    <t xml:space="preserve">        </t>
  </si>
  <si>
    <t>from Sarah's data/10 (kg/ha to g/m2)</t>
  </si>
  <si>
    <t>estimated from fhmem_century_succession.txt</t>
  </si>
  <si>
    <t>Conifers</t>
  </si>
  <si>
    <t>Hardwoods</t>
  </si>
  <si>
    <t>values in grey are arbitrary</t>
  </si>
  <si>
    <t>Y</t>
  </si>
  <si>
    <t>epicormic sprouting - from speciesLTB.txt</t>
  </si>
  <si>
    <t>as such, Croot CN = 2/3 wood CN</t>
  </si>
  <si>
    <t>LandisData</t>
  </si>
  <si>
    <t>"Climate Data"</t>
  </si>
  <si>
    <t>ClimateTable</t>
  </si>
  <si>
    <t>Time</t>
  </si>
  <si>
    <t>AvgMinT</t>
  </si>
  <si>
    <t>AvgMaxT</t>
  </si>
  <si>
    <t>StdDevT</t>
  </si>
  <si>
    <t>AvgPpt</t>
  </si>
  <si>
    <t>Step</t>
  </si>
  <si>
    <t>from PRISM data (monthly means over 30 years - 1971-2000)</t>
  </si>
  <si>
    <t>gray values are arbitrary or from fhmem_century_succession.txt</t>
  </si>
  <si>
    <t>uplow</t>
  </si>
  <si>
    <t>upmed</t>
  </si>
  <si>
    <t>uphigh</t>
  </si>
  <si>
    <t>wetlow</t>
  </si>
  <si>
    <t>wetmed</t>
  </si>
  <si>
    <t>wethigh</t>
  </si>
  <si>
    <t>plains</t>
  </si>
  <si>
    <t xml:space="preserve">      cm</t>
  </si>
  <si>
    <t>EXAMPLE from fhmem_century_succession.txt</t>
  </si>
  <si>
    <t>changed - max 600 - wood CN</t>
  </si>
  <si>
    <t>max 100 Litter CN</t>
  </si>
  <si>
    <t>&gt;&gt;Eco</t>
  </si>
  <si>
    <t>StdDev</t>
  </si>
  <si>
    <t>PAR</t>
  </si>
  <si>
    <t>&gt;&gt;Index</t>
  </si>
  <si>
    <t>Ppt</t>
  </si>
  <si>
    <t>umol m-2 s-1</t>
  </si>
  <si>
    <t>see Processing_climate_basefile.txt for processing PRISM data</t>
  </si>
  <si>
    <t>SOM C</t>
  </si>
  <si>
    <t>SOM N</t>
  </si>
  <si>
    <t>Sarah's values</t>
  </si>
  <si>
    <t>converted to g/m2 and div. by 3</t>
  </si>
  <si>
    <t>Minrl soil</t>
  </si>
  <si>
    <t>values/10 from Sarah</t>
  </si>
  <si>
    <t>InitialEcoregionParameters (g m-2)</t>
  </si>
  <si>
    <t>note: these values seem HUGE compared to fhmem_century_succession.txt values - see across to right</t>
  </si>
  <si>
    <t>changes to be comparable with fhmem_century_succession.txt</t>
  </si>
  <si>
    <t>BiomassParameters</t>
  </si>
  <si>
    <t>Woody</t>
  </si>
  <si>
    <t>N-Tol-</t>
  </si>
  <si>
    <t>Litter</t>
  </si>
  <si>
    <t>Fine</t>
  </si>
  <si>
    <t>Longevity</t>
  </si>
  <si>
    <t>Decay</t>
  </si>
  <si>
    <t>Lignin%</t>
  </si>
  <si>
    <t>erance</t>
  </si>
  <si>
    <t>P</t>
  </si>
  <si>
    <t>RootC</t>
  </si>
  <si>
    <t>RootN</t>
  </si>
  <si>
    <t>RootP</t>
  </si>
  <si>
    <t>------</t>
  </si>
  <si>
    <t>sarah's data</t>
  </si>
  <si>
    <t xml:space="preserve">   </t>
  </si>
  <si>
    <t>&gt;&gt; Species Data</t>
  </si>
  <si>
    <t>&gt;&gt; Species</t>
  </si>
  <si>
    <t>allowDrought</t>
  </si>
  <si>
    <t>GrowingDegreeDays</t>
  </si>
  <si>
    <t>Minimum</t>
  </si>
  <si>
    <t>NitrogenTolerance</t>
  </si>
  <si>
    <t xml:space="preserve">&gt;&gt; code </t>
  </si>
  <si>
    <t>(% of growing</t>
  </si>
  <si>
    <t>maxGDD</t>
  </si>
  <si>
    <t>minGDD</t>
  </si>
  <si>
    <t>January</t>
  </si>
  <si>
    <t>1=low; 3=high</t>
  </si>
  <si>
    <t>season)</t>
  </si>
  <si>
    <t>got values for GDD (min, max), MinJanTemp, MaxDrought - from Linkages inputs that Sarah used (table below)</t>
  </si>
  <si>
    <t>min &amp; max GDD have to be backwards! - &gt;</t>
  </si>
  <si>
    <t>Sarah's names</t>
  </si>
  <si>
    <t>eco1</t>
  </si>
  <si>
    <t>eco2</t>
  </si>
  <si>
    <t>eco3</t>
  </si>
  <si>
    <t>eco4</t>
  </si>
  <si>
    <t>eco5</t>
  </si>
  <si>
    <t>eco6</t>
  </si>
  <si>
    <t>eco7</t>
  </si>
  <si>
    <t>eco8</t>
  </si>
  <si>
    <t>eco9</t>
  </si>
  <si>
    <t>eco10</t>
  </si>
  <si>
    <t>eco11</t>
  </si>
  <si>
    <t>original - temporary values</t>
  </si>
  <si>
    <t>black - from Sarah's Linkages data or soil data and from Soils data (from Tom - NRCS, SSURGO)</t>
  </si>
  <si>
    <t>UNR lab (Sarah maybe) thinks that N-deposition is quite similar across the LTB.</t>
  </si>
  <si>
    <t>from sarah's data</t>
  </si>
  <si>
    <t>PinuJeff</t>
  </si>
  <si>
    <t>PinuLamb</t>
  </si>
  <si>
    <t>CaloDecu</t>
  </si>
  <si>
    <t>AbieConc</t>
  </si>
  <si>
    <t>AbieMagn</t>
  </si>
  <si>
    <t>PinuCont</t>
  </si>
  <si>
    <t>PinuMont</t>
  </si>
  <si>
    <t>TsugMert</t>
  </si>
  <si>
    <t>PinuAlbi</t>
  </si>
  <si>
    <t>PopuTrem</t>
  </si>
  <si>
    <t>AlnuInca</t>
  </si>
  <si>
    <t>NonnResp</t>
  </si>
  <si>
    <t>NonnSeed</t>
  </si>
  <si>
    <t>FixnResp</t>
  </si>
  <si>
    <t>FixnSeed</t>
  </si>
  <si>
    <t>Originally from Sarah's data, but then decided to create homogeneous values and let CC, N drive variations b/w ecoregions</t>
  </si>
  <si>
    <t>ecoregions were condensed from 11 to 5 ecoregions.</t>
  </si>
  <si>
    <t xml:space="preserve">input arbitrary values for zero values, now = 200, 12000 for shrubs and trees, respectively </t>
  </si>
  <si>
    <t>Descriptions</t>
  </si>
  <si>
    <t>trials - delete</t>
  </si>
  <si>
    <t>Zonal Stats: 12 Prism rasters, 5 (+inactive) ecoregions</t>
  </si>
  <si>
    <t>CURRENT landis files are for:</t>
  </si>
  <si>
    <t>Trial 5 folder</t>
  </si>
  <si>
    <t>Rate</t>
  </si>
  <si>
    <t>Max NPP Conifers - from max monthly (summer) NPP values from Blodgett and Metolius Ameriflux sites.</t>
  </si>
  <si>
    <t>Data sources are on each worksheet</t>
  </si>
  <si>
    <t xml:space="preserve">Max LAI (conifers) is from Spanner et al. 1990.  </t>
  </si>
  <si>
    <t>Some Definitions:</t>
  </si>
  <si>
    <t>Notes:</t>
  </si>
  <si>
    <t>biomass to leaf area index (LAI) conversion factor for trees</t>
  </si>
  <si>
    <t>BTOLAI - from Century website</t>
  </si>
  <si>
    <t>large wood mass (g C/m2) at which half of theoretical maximum leaf area (maxlai) is achieved</t>
  </si>
  <si>
    <t>theoretical maximum leaf area index achieved in a mature forest</t>
  </si>
  <si>
    <t>Atmospheric N -deposition calibration: N-dep. Values from Tarnay et al. 2001</t>
  </si>
  <si>
    <t>orig. values</t>
  </si>
  <si>
    <t>Functional type</t>
  </si>
  <si>
    <t>from default inputs from previous work with Century extension</t>
  </si>
  <si>
    <t>calibrated by checking establishment of Jeffrey pine (shade tolerance=3) in pure stand, single 5=yr cohort, these values allowed establishment up to year 45</t>
  </si>
  <si>
    <t>From Carl Skinner, found out that there is some, but little establishment 20-40 year old, and ceases about 40 years old (with other species and no fire)</t>
  </si>
  <si>
    <t>From this, figured adding more species would suppress establishment below year 45, from either shade or competition (N-limits)</t>
  </si>
  <si>
    <t>Orig. Descriptions</t>
  </si>
  <si>
    <t>Orig. regions</t>
  </si>
  <si>
    <t>Combination</t>
  </si>
  <si>
    <t>Ecoregion name</t>
  </si>
  <si>
    <t>Ecoregion no.</t>
  </si>
  <si>
    <t>Area (ha)</t>
  </si>
  <si>
    <t>% Area</t>
  </si>
  <si>
    <t>Jeffrey Pine</t>
  </si>
  <si>
    <t>1 &amp; 2</t>
  </si>
  <si>
    <t>Eastside Forest &amp; Woodland</t>
  </si>
  <si>
    <t>Largest ecoregion, mostly comprising from the coast, to the lower to middle elevations.  This area mainly comprises pure Jeffrey Pine stands and mixed conifer areas.  Most of the WUI is within this ecoregion.</t>
  </si>
  <si>
    <t>Mixed Conifer</t>
  </si>
  <si>
    <t>3 &amp; 4</t>
  </si>
  <si>
    <t>Upper Montane</t>
  </si>
  <si>
    <t>next largest ecoregion, adjacent to ecoregion 1, within the middle to higher elevations.</t>
  </si>
  <si>
    <t>Red fir-white fir</t>
  </si>
  <si>
    <t>5 &amp; 6 &amp; 7</t>
  </si>
  <si>
    <t>Subalpine</t>
  </si>
  <si>
    <t>These are the subapline areas of the basin (highest elevations), mainly consisting of lodgepole pine, western white pine, and whitebark pine (right?)</t>
  </si>
  <si>
    <t>Red fir-western white pine</t>
  </si>
  <si>
    <t>9 &amp; 11</t>
  </si>
  <si>
    <t>Montane shrubland</t>
  </si>
  <si>
    <t>This ecoregion is dispersed in pockets in the middle to highest elevations, mainly shrub areas, where species dynamics are unique (to the other ecoregions)</t>
  </si>
  <si>
    <t>lodgepole pine - cold, wet</t>
  </si>
  <si>
    <t>8 &amp; 10</t>
  </si>
  <si>
    <t>Riparian areas</t>
  </si>
  <si>
    <t>This ecoregion is also dispersed in pockets (although larger than eco4), found in at all elevations, mainly more moist soils, comprising Aspen and riparian vegetation.</t>
  </si>
  <si>
    <t>C:N ratios:</t>
  </si>
  <si>
    <t>C:N</t>
  </si>
  <si>
    <t>EcoregionParameters</t>
  </si>
  <si>
    <t>DepoN</t>
  </si>
  <si>
    <t>DepoP</t>
  </si>
  <si>
    <t>SOM</t>
  </si>
  <si>
    <t>initial</t>
  </si>
  <si>
    <t>Weather</t>
  </si>
  <si>
    <t>AET</t>
  </si>
  <si>
    <t>decay</t>
  </si>
  <si>
    <t>SOMMass</t>
  </si>
  <si>
    <t>SOMC</t>
  </si>
  <si>
    <t>SOMN</t>
  </si>
  <si>
    <t>SOMP</t>
  </si>
  <si>
    <t>PRate</t>
  </si>
  <si>
    <t>MinerlN</t>
  </si>
  <si>
    <t>TotalP</t>
  </si>
  <si>
    <t>mm</t>
  </si>
  <si>
    <t>Eco1</t>
  </si>
  <si>
    <t>Eco2</t>
  </si>
  <si>
    <t>Eco3</t>
  </si>
  <si>
    <t>Eco4</t>
  </si>
  <si>
    <t>Eco5</t>
  </si>
  <si>
    <t>Eco6</t>
  </si>
  <si>
    <t>Eco7</t>
  </si>
  <si>
    <t>Eco8</t>
  </si>
  <si>
    <t>Eco9</t>
  </si>
  <si>
    <t>Eco10</t>
  </si>
  <si>
    <t>Eco11</t>
  </si>
  <si>
    <t>Eco12</t>
  </si>
  <si>
    <t>Eco13</t>
  </si>
  <si>
    <t>Eco14</t>
  </si>
  <si>
    <t>Eco15</t>
  </si>
  <si>
    <t>Eco16</t>
  </si>
  <si>
    <t>Eco17</t>
  </si>
  <si>
    <t>Eco18</t>
  </si>
  <si>
    <t>Eco19</t>
  </si>
  <si>
    <t>Eco20</t>
  </si>
  <si>
    <t>Eco21</t>
  </si>
  <si>
    <t>Eco22</t>
  </si>
  <si>
    <t>Eco23</t>
  </si>
  <si>
    <t>Eco24</t>
  </si>
  <si>
    <t>Eco25</t>
  </si>
  <si>
    <t>Eco26</t>
  </si>
  <si>
    <t>Eco27</t>
  </si>
  <si>
    <t>Eco28</t>
  </si>
  <si>
    <t>Eco29</t>
  </si>
  <si>
    <t>Eco30</t>
  </si>
  <si>
    <t>Eco31</t>
  </si>
  <si>
    <t xml:space="preserve">I DO NOT know the units here - the numbers are completely different from her 11 ecoregions dataset (100,000 for SOMC!!) </t>
  </si>
  <si>
    <t>Carbon</t>
  </si>
  <si>
    <t>Nitrogen</t>
  </si>
  <si>
    <t>g/m2</t>
  </si>
  <si>
    <t>Using Zinke soil (GIS) world dataset (point shapefile) on SOC, SON (4 points around LTB)</t>
  </si>
  <si>
    <t>mean</t>
  </si>
  <si>
    <t>total SOC</t>
  </si>
  <si>
    <t>total SON</t>
  </si>
  <si>
    <t xml:space="preserve"> (a bit low N - but wanted to keep appropriate C:N ratios - similar to fhmem - to right)</t>
  </si>
  <si>
    <t>C:N ratios: (orig.)</t>
  </si>
  <si>
    <t>changed to 40 (SOM2) during calibration - SOM2 stabilized at about 40</t>
  </si>
  <si>
    <t xml:space="preserve">ARCHIVE </t>
  </si>
  <si>
    <t xml:space="preserve">- did not use these values in end . . . </t>
  </si>
  <si>
    <t xml:space="preserve">     cm</t>
  </si>
  <si>
    <t xml:space="preserve">Decay  </t>
  </si>
  <si>
    <t>Denitrif</t>
  </si>
  <si>
    <t xml:space="preserve">Surf    </t>
  </si>
  <si>
    <t>Decay rates were calibrated to ensure starting initial conditions (total SOC) were accurately modeled ~ 3,900 - Zinke Global Model of SOC, N (point shapefile - see Initial Ecoregion Parameters)</t>
  </si>
  <si>
    <t>Using new v3 century here - new decay rates and denitrification - Lucash, Scheller</t>
  </si>
  <si>
    <t>New for v3 - created from LTB project</t>
  </si>
  <si>
    <t>implemented in "FuelTreatmentsModelRuns1" folder &amp; on</t>
  </si>
  <si>
    <t xml:space="preserve">HarvestReductionParameters </t>
  </si>
  <si>
    <t>&gt;&gt; Prescription</t>
  </si>
  <si>
    <t>Reduc</t>
  </si>
  <si>
    <t>&gt;&gt; ------------</t>
  </si>
  <si>
    <t>----</t>
  </si>
  <si>
    <t>FireRisk-LightThinning</t>
  </si>
  <si>
    <t>FireRisk-ModerateThinning</t>
  </si>
  <si>
    <t>Each prescription is included in a run, based on whether it's being used in the "Leaf Biomass Harvest" file - "harvest implementation" table</t>
  </si>
  <si>
    <t>MidSeralThinning</t>
  </si>
  <si>
    <t>GDD VALUE</t>
  </si>
  <si>
    <t>NEW</t>
  </si>
  <si>
    <t>OLD</t>
  </si>
  <si>
    <t>(eq. from wikipedia)</t>
  </si>
  <si>
    <t>blue values - updated GDD values (Trial 9 - after using v3, Century)</t>
  </si>
</sst>
</file>

<file path=xl/styles.xml><?xml version="1.0" encoding="utf-8"?>
<styleSheet xmlns="http://schemas.openxmlformats.org/spreadsheetml/2006/main">
  <numFmts count="3">
    <numFmt numFmtId="164" formatCode="0.0"/>
    <numFmt numFmtId="165" formatCode="0.000"/>
    <numFmt numFmtId="166" formatCode="0.00000"/>
  </numFmts>
  <fonts count="15">
    <font>
      <sz val="11"/>
      <color theme="1"/>
      <name val="Calibri"/>
      <family val="2"/>
      <scheme val="minor"/>
    </font>
    <font>
      <b/>
      <sz val="11"/>
      <color theme="1"/>
      <name val="Calibri"/>
      <family val="2"/>
      <scheme val="minor"/>
    </font>
    <font>
      <sz val="11"/>
      <name val="Calibri"/>
      <family val="2"/>
      <scheme val="minor"/>
    </font>
    <font>
      <sz val="11"/>
      <color theme="0" tint="-0.34998626667073579"/>
      <name val="Calibri"/>
      <family val="2"/>
      <scheme val="minor"/>
    </font>
    <font>
      <sz val="11"/>
      <color theme="0" tint="-0.499984740745262"/>
      <name val="Calibri"/>
      <family val="2"/>
      <scheme val="minor"/>
    </font>
    <font>
      <sz val="11"/>
      <color theme="9"/>
      <name val="Calibri"/>
      <family val="2"/>
      <scheme val="minor"/>
    </font>
    <font>
      <sz val="11"/>
      <color rgb="FFFF0000"/>
      <name val="Calibri"/>
      <family val="2"/>
      <scheme val="minor"/>
    </font>
    <font>
      <b/>
      <sz val="11"/>
      <color theme="0" tint="-0.499984740745262"/>
      <name val="Calibri"/>
      <family val="2"/>
      <scheme val="minor"/>
    </font>
    <font>
      <b/>
      <sz val="11"/>
      <color rgb="FFFF0000"/>
      <name val="Calibri"/>
      <family val="2"/>
      <scheme val="minor"/>
    </font>
    <font>
      <b/>
      <sz val="11"/>
      <name val="Calibri"/>
      <family val="2"/>
      <scheme val="minor"/>
    </font>
    <font>
      <sz val="10"/>
      <color theme="1"/>
      <name val="Arial Unicode MS"/>
      <family val="2"/>
    </font>
    <font>
      <sz val="11"/>
      <color theme="0" tint="-0.249977111117893"/>
      <name val="Calibri"/>
      <family val="2"/>
      <scheme val="minor"/>
    </font>
    <font>
      <b/>
      <sz val="16"/>
      <color theme="1"/>
      <name val="Calibri"/>
      <family val="2"/>
      <scheme val="minor"/>
    </font>
    <font>
      <b/>
      <sz val="11"/>
      <color theme="3"/>
      <name val="Calibri"/>
      <family val="2"/>
      <scheme val="minor"/>
    </font>
    <font>
      <sz val="11"/>
      <color theme="3"/>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42">
    <xf numFmtId="0" fontId="0" fillId="0" borderId="0" xfId="0"/>
    <xf numFmtId="9" fontId="0" fillId="0" borderId="0" xfId="0" applyNumberFormat="1"/>
    <xf numFmtId="0" fontId="0" fillId="0" borderId="0" xfId="0" quotePrefix="1"/>
    <xf numFmtId="0" fontId="1" fillId="0" borderId="0" xfId="0" applyFont="1"/>
    <xf numFmtId="1" fontId="0" fillId="0" borderId="0" xfId="0" applyNumberFormat="1"/>
    <xf numFmtId="0" fontId="2" fillId="0" borderId="0" xfId="0" applyFont="1"/>
    <xf numFmtId="0" fontId="3" fillId="0" borderId="0" xfId="0" applyFont="1"/>
    <xf numFmtId="0" fontId="0" fillId="0" borderId="0" xfId="0" applyAlignment="1">
      <alignment horizontal="right"/>
    </xf>
    <xf numFmtId="1" fontId="3" fillId="0" borderId="0" xfId="0" applyNumberFormat="1" applyFont="1"/>
    <xf numFmtId="0" fontId="4" fillId="0" borderId="0" xfId="0" applyFont="1"/>
    <xf numFmtId="1" fontId="4" fillId="0" borderId="0" xfId="0" applyNumberFormat="1" applyFont="1"/>
    <xf numFmtId="1" fontId="0" fillId="0" borderId="1" xfId="0" applyNumberFormat="1" applyBorder="1"/>
    <xf numFmtId="1" fontId="0" fillId="0" borderId="2" xfId="0" applyNumberFormat="1" applyBorder="1"/>
    <xf numFmtId="1" fontId="0" fillId="0" borderId="3" xfId="0" applyNumberFormat="1" applyBorder="1"/>
    <xf numFmtId="3" fontId="0" fillId="0" borderId="0" xfId="0" applyNumberFormat="1"/>
    <xf numFmtId="164" fontId="4" fillId="0" borderId="0" xfId="0" applyNumberFormat="1" applyFont="1"/>
    <xf numFmtId="164" fontId="0" fillId="0" borderId="0" xfId="0" applyNumberFormat="1"/>
    <xf numFmtId="0" fontId="0" fillId="0" borderId="0" xfId="0" applyNumberFormat="1"/>
    <xf numFmtId="165" fontId="0" fillId="0" borderId="0" xfId="0" applyNumberFormat="1"/>
    <xf numFmtId="166" fontId="0" fillId="0" borderId="0" xfId="0" applyNumberFormat="1"/>
    <xf numFmtId="1" fontId="5" fillId="0" borderId="0" xfId="0" applyNumberFormat="1" applyFont="1"/>
    <xf numFmtId="0" fontId="5" fillId="0" borderId="0" xfId="0" applyFont="1"/>
    <xf numFmtId="0" fontId="0" fillId="0" borderId="4" xfId="0" applyBorder="1"/>
    <xf numFmtId="2" fontId="0" fillId="0" borderId="0" xfId="0" applyNumberFormat="1"/>
    <xf numFmtId="164" fontId="2" fillId="0" borderId="0" xfId="0" applyNumberFormat="1" applyFont="1"/>
    <xf numFmtId="0" fontId="6" fillId="0" borderId="0" xfId="0" applyFont="1"/>
    <xf numFmtId="2" fontId="2" fillId="0" borderId="0" xfId="0" applyNumberFormat="1"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Font="1"/>
    <xf numFmtId="0" fontId="11" fillId="0" borderId="4" xfId="0" applyFont="1" applyBorder="1"/>
    <xf numFmtId="0" fontId="0" fillId="0" borderId="4" xfId="0" applyBorder="1" applyAlignment="1">
      <alignment horizontal="left"/>
    </xf>
    <xf numFmtId="0" fontId="11" fillId="0" borderId="0" xfId="0" applyFont="1"/>
    <xf numFmtId="0" fontId="0" fillId="0" borderId="0" xfId="0" applyAlignment="1">
      <alignment horizontal="left"/>
    </xf>
    <xf numFmtId="2" fontId="0" fillId="0" borderId="0" xfId="0" applyNumberFormat="1" applyAlignment="1">
      <alignment horizontal="left"/>
    </xf>
    <xf numFmtId="164" fontId="0" fillId="0" borderId="4" xfId="0" applyNumberFormat="1" applyBorder="1"/>
    <xf numFmtId="0" fontId="12" fillId="0" borderId="0" xfId="0" applyFont="1"/>
    <xf numFmtId="0" fontId="13" fillId="0" borderId="0" xfId="0" applyFont="1"/>
    <xf numFmtId="0" fontId="14" fillId="0" borderId="0" xfId="0" applyFont="1"/>
    <xf numFmtId="0" fontId="9" fillId="2"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O14"/>
  <sheetViews>
    <sheetView zoomScaleNormal="100" workbookViewId="0">
      <selection activeCell="A15" sqref="A15"/>
    </sheetView>
  </sheetViews>
  <sheetFormatPr defaultRowHeight="15"/>
  <sheetData>
    <row r="1" spans="1:15">
      <c r="B1" t="s">
        <v>185</v>
      </c>
      <c r="C1" t="s">
        <v>186</v>
      </c>
      <c r="D1" t="s">
        <v>187</v>
      </c>
      <c r="E1" t="s">
        <v>188</v>
      </c>
      <c r="F1" t="s">
        <v>189</v>
      </c>
    </row>
    <row r="2" spans="1:15">
      <c r="A2">
        <v>1</v>
      </c>
      <c r="B2" s="1">
        <v>0.1</v>
      </c>
      <c r="C2" s="1">
        <v>0.1</v>
      </c>
      <c r="D2" s="1">
        <v>0.1</v>
      </c>
      <c r="E2" s="1">
        <v>0.1</v>
      </c>
      <c r="F2" s="1">
        <v>0.1</v>
      </c>
      <c r="G2" s="1"/>
      <c r="H2" s="1"/>
      <c r="I2" s="1"/>
      <c r="J2" s="1"/>
      <c r="K2" s="1"/>
      <c r="L2" s="1"/>
      <c r="M2" s="2"/>
      <c r="N2" s="2"/>
      <c r="O2" s="2"/>
    </row>
    <row r="3" spans="1:15">
      <c r="A3">
        <v>2</v>
      </c>
      <c r="B3" s="1">
        <v>0.2</v>
      </c>
      <c r="C3" s="1">
        <v>0.2</v>
      </c>
      <c r="D3" s="1">
        <v>0.2</v>
      </c>
      <c r="E3" s="1">
        <v>0.2</v>
      </c>
      <c r="F3" s="1">
        <v>0.2</v>
      </c>
      <c r="G3" s="1"/>
      <c r="H3" s="1"/>
      <c r="I3" s="1"/>
      <c r="J3" s="1"/>
      <c r="K3" s="1"/>
      <c r="L3" s="1"/>
      <c r="M3" s="2"/>
      <c r="N3" s="2"/>
      <c r="O3" s="2"/>
    </row>
    <row r="4" spans="1:15">
      <c r="A4">
        <v>3</v>
      </c>
      <c r="B4" s="1">
        <v>0.4</v>
      </c>
      <c r="C4" s="1">
        <v>0.4</v>
      </c>
      <c r="D4" s="1">
        <v>0.4</v>
      </c>
      <c r="E4" s="1">
        <v>0.4</v>
      </c>
      <c r="F4" s="1">
        <v>0.4</v>
      </c>
      <c r="G4" s="1"/>
      <c r="H4" s="1"/>
      <c r="I4" s="1"/>
      <c r="J4" s="1"/>
      <c r="K4" s="1"/>
      <c r="L4" s="1"/>
      <c r="M4" s="2"/>
      <c r="N4" s="2"/>
      <c r="O4" s="2"/>
    </row>
    <row r="5" spans="1:15">
      <c r="A5">
        <v>4</v>
      </c>
      <c r="B5" s="1">
        <v>0.65</v>
      </c>
      <c r="C5" s="1">
        <v>0.65</v>
      </c>
      <c r="D5" s="1">
        <v>0.65</v>
      </c>
      <c r="E5" s="1">
        <v>0.65</v>
      </c>
      <c r="F5" s="1">
        <v>0.65</v>
      </c>
      <c r="G5" s="1"/>
      <c r="H5" s="1"/>
      <c r="I5" s="1"/>
      <c r="J5" s="1"/>
      <c r="K5" s="1"/>
      <c r="L5" s="1"/>
      <c r="M5" s="2"/>
      <c r="N5" s="2"/>
      <c r="O5" s="2"/>
    </row>
    <row r="6" spans="1:15">
      <c r="A6">
        <v>5</v>
      </c>
      <c r="B6" s="1">
        <v>0.95</v>
      </c>
      <c r="C6" s="1">
        <v>0.95</v>
      </c>
      <c r="D6" s="1">
        <v>0.95</v>
      </c>
      <c r="E6" s="1">
        <v>0.95</v>
      </c>
      <c r="F6" s="1">
        <v>0.95</v>
      </c>
      <c r="G6" s="1"/>
      <c r="H6" s="1"/>
      <c r="I6" s="1"/>
      <c r="J6" s="1"/>
      <c r="K6" s="1"/>
      <c r="L6" s="1"/>
      <c r="M6" s="2"/>
      <c r="N6" s="2"/>
      <c r="O6" s="2"/>
    </row>
    <row r="12" spans="1:15">
      <c r="A12" t="s">
        <v>237</v>
      </c>
    </row>
    <row r="13" spans="1:15">
      <c r="A13" t="s">
        <v>238</v>
      </c>
    </row>
    <row r="14" spans="1:15">
      <c r="A14" t="s">
        <v>239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C59"/>
  <sheetViews>
    <sheetView workbookViewId="0">
      <selection activeCell="T13" sqref="T13"/>
    </sheetView>
  </sheetViews>
  <sheetFormatPr defaultRowHeight="15"/>
  <cols>
    <col min="2" max="2" width="13.5703125" customWidth="1"/>
  </cols>
  <sheetData>
    <row r="1" spans="1:13">
      <c r="A1" t="s">
        <v>68</v>
      </c>
      <c r="B1" t="s">
        <v>102</v>
      </c>
      <c r="C1" t="s">
        <v>103</v>
      </c>
    </row>
    <row r="2" spans="1:13">
      <c r="A2" t="s">
        <v>68</v>
      </c>
      <c r="B2" t="s">
        <v>104</v>
      </c>
      <c r="C2" t="s">
        <v>105</v>
      </c>
    </row>
    <row r="3" spans="1:13">
      <c r="A3" t="s">
        <v>106</v>
      </c>
      <c r="C3" t="s">
        <v>185</v>
      </c>
      <c r="D3" t="s">
        <v>186</v>
      </c>
      <c r="E3" t="s">
        <v>187</v>
      </c>
      <c r="F3" t="s">
        <v>188</v>
      </c>
      <c r="G3" t="s">
        <v>189</v>
      </c>
    </row>
    <row r="5" spans="1:13">
      <c r="B5" t="s">
        <v>200</v>
      </c>
      <c r="C5" s="10">
        <v>125</v>
      </c>
      <c r="D5" s="10">
        <v>125</v>
      </c>
      <c r="E5" s="10">
        <v>125</v>
      </c>
      <c r="F5" s="10">
        <v>125</v>
      </c>
      <c r="G5" s="10">
        <v>125</v>
      </c>
      <c r="H5" s="10"/>
      <c r="I5" s="10"/>
      <c r="J5" s="10"/>
      <c r="K5" s="10"/>
      <c r="L5" s="10"/>
      <c r="M5" s="10"/>
    </row>
    <row r="6" spans="1:13">
      <c r="B6" t="s">
        <v>201</v>
      </c>
      <c r="C6" s="10">
        <v>125</v>
      </c>
      <c r="D6" s="10">
        <v>125</v>
      </c>
      <c r="E6" s="10">
        <v>125</v>
      </c>
      <c r="F6" s="10">
        <v>125</v>
      </c>
      <c r="G6" s="10">
        <v>125</v>
      </c>
      <c r="H6" s="10"/>
      <c r="I6" s="10"/>
      <c r="J6" s="10"/>
      <c r="K6" s="10"/>
      <c r="L6" s="10"/>
      <c r="M6" s="10"/>
    </row>
    <row r="7" spans="1:13">
      <c r="B7" t="s">
        <v>202</v>
      </c>
      <c r="C7" s="10">
        <v>125</v>
      </c>
      <c r="D7" s="10">
        <v>125</v>
      </c>
      <c r="E7" s="10">
        <v>125</v>
      </c>
      <c r="F7" s="10">
        <v>125</v>
      </c>
      <c r="G7" s="10">
        <v>125</v>
      </c>
      <c r="H7" s="10"/>
      <c r="I7" s="10"/>
      <c r="J7" s="10"/>
      <c r="K7" s="10"/>
      <c r="L7" s="10"/>
      <c r="M7" s="10"/>
    </row>
    <row r="8" spans="1:13">
      <c r="B8" t="s">
        <v>203</v>
      </c>
      <c r="C8" s="10">
        <v>125</v>
      </c>
      <c r="D8" s="10">
        <v>125</v>
      </c>
      <c r="E8" s="10">
        <v>125</v>
      </c>
      <c r="F8" s="10">
        <v>125</v>
      </c>
      <c r="G8" s="10">
        <v>125</v>
      </c>
      <c r="H8" s="10"/>
      <c r="I8" s="10"/>
      <c r="J8" s="10"/>
      <c r="K8" s="10"/>
      <c r="L8" s="10"/>
      <c r="M8" s="10"/>
    </row>
    <row r="9" spans="1:13">
      <c r="B9" t="s">
        <v>204</v>
      </c>
      <c r="C9" s="10">
        <v>125</v>
      </c>
      <c r="D9" s="10">
        <v>125</v>
      </c>
      <c r="E9" s="10">
        <v>125</v>
      </c>
      <c r="F9" s="10">
        <v>125</v>
      </c>
      <c r="G9" s="10">
        <v>125</v>
      </c>
      <c r="H9" s="10"/>
      <c r="I9" s="10"/>
      <c r="J9" s="10"/>
      <c r="K9" s="10"/>
      <c r="L9" s="10"/>
      <c r="M9" s="10"/>
    </row>
    <row r="10" spans="1:13">
      <c r="B10" t="s">
        <v>205</v>
      </c>
      <c r="C10" s="10">
        <v>125</v>
      </c>
      <c r="D10" s="10">
        <v>125</v>
      </c>
      <c r="E10" s="10">
        <v>125</v>
      </c>
      <c r="F10" s="10">
        <v>125</v>
      </c>
      <c r="G10" s="10">
        <v>125</v>
      </c>
      <c r="H10" s="10"/>
      <c r="I10" s="10"/>
      <c r="J10" s="10"/>
      <c r="K10" s="10"/>
      <c r="L10" s="10"/>
      <c r="M10" s="10"/>
    </row>
    <row r="11" spans="1:13">
      <c r="B11" t="s">
        <v>206</v>
      </c>
      <c r="C11" s="10">
        <v>125</v>
      </c>
      <c r="D11" s="10">
        <v>125</v>
      </c>
      <c r="E11" s="10">
        <v>125</v>
      </c>
      <c r="F11" s="10">
        <v>125</v>
      </c>
      <c r="G11" s="10">
        <v>125</v>
      </c>
      <c r="H11" s="10"/>
      <c r="I11" s="10"/>
      <c r="J11" s="10"/>
      <c r="K11" s="10"/>
      <c r="L11" s="10"/>
      <c r="M11" s="10"/>
    </row>
    <row r="12" spans="1:13">
      <c r="B12" t="s">
        <v>207</v>
      </c>
      <c r="C12" s="10">
        <v>125</v>
      </c>
      <c r="D12" s="10">
        <v>125</v>
      </c>
      <c r="E12" s="10">
        <v>125</v>
      </c>
      <c r="F12" s="10">
        <v>125</v>
      </c>
      <c r="G12" s="10">
        <v>125</v>
      </c>
      <c r="H12" s="10"/>
      <c r="I12" s="10"/>
      <c r="J12" s="10"/>
      <c r="K12" s="10"/>
      <c r="L12" s="10"/>
      <c r="M12" s="10"/>
    </row>
    <row r="13" spans="1:13">
      <c r="B13" t="s">
        <v>208</v>
      </c>
      <c r="C13" s="10">
        <v>125</v>
      </c>
      <c r="D13" s="10">
        <v>125</v>
      </c>
      <c r="E13" s="10">
        <v>125</v>
      </c>
      <c r="F13" s="10">
        <v>125</v>
      </c>
      <c r="G13" s="10">
        <v>125</v>
      </c>
      <c r="H13" s="10"/>
      <c r="I13" s="10"/>
      <c r="J13" s="10"/>
      <c r="K13" s="10"/>
      <c r="L13" s="10"/>
      <c r="M13" s="10"/>
    </row>
    <row r="14" spans="1:13">
      <c r="B14" t="s">
        <v>209</v>
      </c>
      <c r="C14" s="10">
        <v>125</v>
      </c>
      <c r="D14" s="10">
        <v>125</v>
      </c>
      <c r="E14" s="10">
        <v>125</v>
      </c>
      <c r="F14" s="10">
        <v>125</v>
      </c>
      <c r="G14" s="10">
        <v>125</v>
      </c>
      <c r="H14" s="10"/>
      <c r="I14" s="10"/>
      <c r="J14" s="10"/>
      <c r="K14" s="10"/>
      <c r="L14" s="10"/>
      <c r="M14" s="10"/>
    </row>
    <row r="15" spans="1:13">
      <c r="B15" t="s">
        <v>210</v>
      </c>
      <c r="C15" s="10">
        <v>125</v>
      </c>
      <c r="D15" s="10">
        <v>125</v>
      </c>
      <c r="E15" s="10">
        <v>125</v>
      </c>
      <c r="F15" s="10">
        <v>125</v>
      </c>
      <c r="G15" s="10">
        <v>125</v>
      </c>
      <c r="H15" s="10"/>
      <c r="I15" s="10"/>
      <c r="J15" s="10"/>
      <c r="K15" s="10"/>
      <c r="L15" s="10"/>
      <c r="M15" s="10"/>
    </row>
    <row r="16" spans="1:13">
      <c r="B16" t="s">
        <v>211</v>
      </c>
      <c r="C16" s="10">
        <v>50</v>
      </c>
      <c r="D16" s="10">
        <v>50</v>
      </c>
      <c r="E16" s="10">
        <v>50</v>
      </c>
      <c r="F16" s="10">
        <v>50</v>
      </c>
      <c r="G16" s="10">
        <v>50</v>
      </c>
      <c r="H16" s="10"/>
      <c r="I16" s="10"/>
      <c r="J16" s="10"/>
      <c r="K16" s="10"/>
      <c r="L16" s="10"/>
      <c r="M16" s="10"/>
    </row>
    <row r="17" spans="1:29">
      <c r="B17" t="s">
        <v>212</v>
      </c>
      <c r="C17" s="10">
        <v>50</v>
      </c>
      <c r="D17" s="10">
        <v>50</v>
      </c>
      <c r="E17" s="10">
        <v>50</v>
      </c>
      <c r="F17" s="10">
        <v>50</v>
      </c>
      <c r="G17" s="10">
        <v>50</v>
      </c>
      <c r="H17" s="10"/>
      <c r="I17" s="10"/>
      <c r="J17" s="10"/>
      <c r="K17" s="10"/>
      <c r="L17" s="10"/>
      <c r="M17" s="10"/>
    </row>
    <row r="18" spans="1:29">
      <c r="B18" t="s">
        <v>213</v>
      </c>
      <c r="C18" s="10">
        <v>50</v>
      </c>
      <c r="D18" s="10">
        <v>50</v>
      </c>
      <c r="E18" s="10">
        <v>50</v>
      </c>
      <c r="F18" s="10">
        <v>50</v>
      </c>
      <c r="G18" s="10">
        <v>50</v>
      </c>
      <c r="H18" s="10"/>
      <c r="I18" s="10"/>
      <c r="J18" s="10"/>
      <c r="K18" s="10"/>
      <c r="L18" s="10"/>
      <c r="M18" s="10"/>
    </row>
    <row r="19" spans="1:29">
      <c r="B19" t="s">
        <v>214</v>
      </c>
      <c r="C19" s="10">
        <v>50</v>
      </c>
      <c r="D19" s="10">
        <v>50</v>
      </c>
      <c r="E19" s="10">
        <v>50</v>
      </c>
      <c r="F19" s="10">
        <v>50</v>
      </c>
      <c r="G19" s="10">
        <v>50</v>
      </c>
      <c r="H19" s="10"/>
      <c r="I19" s="10"/>
      <c r="J19" s="10"/>
      <c r="K19" s="10"/>
      <c r="L19" s="10"/>
      <c r="M19" s="10"/>
    </row>
    <row r="20" spans="1:29">
      <c r="C20" s="4"/>
    </row>
    <row r="21" spans="1:29">
      <c r="S21" s="3"/>
    </row>
    <row r="22" spans="1:29">
      <c r="S22" s="4"/>
      <c r="T22" s="4"/>
      <c r="U22" s="4"/>
      <c r="V22" s="4"/>
      <c r="W22" s="4"/>
      <c r="X22" s="4"/>
      <c r="Y22" s="4"/>
      <c r="Z22" s="4"/>
      <c r="AA22" s="4"/>
      <c r="AB22" s="4"/>
      <c r="AC22" s="4"/>
    </row>
    <row r="23" spans="1:29">
      <c r="S23" s="4"/>
      <c r="T23" s="4"/>
      <c r="U23" s="4"/>
      <c r="V23" s="4"/>
      <c r="W23" s="4"/>
      <c r="X23" s="4"/>
      <c r="Y23" s="4"/>
      <c r="Z23" s="4"/>
      <c r="AA23" s="4"/>
      <c r="AB23" s="4"/>
      <c r="AC23" s="4"/>
    </row>
    <row r="24" spans="1:29">
      <c r="A24" s="3" t="s">
        <v>215</v>
      </c>
      <c r="S24" s="4"/>
      <c r="T24" s="4"/>
      <c r="U24" s="4"/>
      <c r="V24" s="4"/>
      <c r="W24" s="4"/>
      <c r="X24" s="4"/>
      <c r="Y24" s="4"/>
      <c r="Z24" s="4"/>
      <c r="AA24" s="4"/>
      <c r="AB24" s="4"/>
      <c r="AC24" s="4"/>
    </row>
    <row r="25" spans="1:29">
      <c r="A25" s="3" t="s">
        <v>224</v>
      </c>
      <c r="S25" s="4"/>
      <c r="T25" s="4"/>
      <c r="U25" s="4"/>
      <c r="V25" s="4"/>
      <c r="W25" s="4"/>
      <c r="X25" s="4"/>
      <c r="Y25" s="4"/>
      <c r="Z25" s="4"/>
      <c r="AA25" s="4"/>
      <c r="AB25" s="4"/>
      <c r="AC25" s="4"/>
    </row>
    <row r="26" spans="1:29">
      <c r="S26" s="4"/>
      <c r="T26" s="4"/>
      <c r="U26" s="4"/>
      <c r="V26" s="4"/>
      <c r="W26" s="4"/>
      <c r="X26" s="4"/>
      <c r="Y26" s="4"/>
      <c r="Z26" s="4"/>
      <c r="AA26" s="4"/>
      <c r="AB26" s="4"/>
      <c r="AC26" s="4"/>
    </row>
    <row r="27" spans="1:29">
      <c r="S27" s="4"/>
      <c r="T27" s="4"/>
      <c r="U27" s="4"/>
      <c r="V27" s="4"/>
      <c r="W27" s="4"/>
      <c r="X27" s="4"/>
      <c r="Y27" s="4"/>
      <c r="Z27" s="4"/>
      <c r="AA27" s="4"/>
      <c r="AB27" s="4"/>
      <c r="AC27" s="4"/>
    </row>
    <row r="28" spans="1:29">
      <c r="S28" s="4"/>
      <c r="T28" s="4"/>
      <c r="U28" s="4"/>
      <c r="V28" s="4"/>
      <c r="W28" s="4"/>
      <c r="X28" s="4"/>
      <c r="Y28" s="4"/>
      <c r="Z28" s="4"/>
      <c r="AA28" s="4"/>
      <c r="AB28" s="4"/>
      <c r="AC28" s="4"/>
    </row>
    <row r="29" spans="1:29">
      <c r="C29" s="4"/>
      <c r="D29" s="4"/>
      <c r="E29" s="4"/>
      <c r="F29" s="4"/>
      <c r="G29" s="4"/>
      <c r="H29" s="4"/>
      <c r="I29" s="4"/>
      <c r="J29" s="4"/>
      <c r="K29" s="4"/>
      <c r="L29" s="4"/>
      <c r="M29" s="4"/>
      <c r="S29" s="4"/>
      <c r="T29" s="4"/>
      <c r="U29" s="4"/>
      <c r="V29" s="4"/>
      <c r="W29" s="4"/>
      <c r="X29" s="4"/>
      <c r="Y29" s="4"/>
      <c r="Z29" s="4"/>
      <c r="AA29" s="4"/>
      <c r="AB29" s="4"/>
      <c r="AC29" s="4"/>
    </row>
    <row r="30" spans="1:29">
      <c r="S30" s="4"/>
      <c r="T30" s="4"/>
      <c r="U30" s="4"/>
      <c r="V30" s="4"/>
      <c r="W30" s="4"/>
      <c r="X30" s="4"/>
      <c r="Y30" s="4"/>
      <c r="Z30" s="4"/>
      <c r="AA30" s="4"/>
      <c r="AB30" s="4"/>
      <c r="AC30" s="4"/>
    </row>
    <row r="31" spans="1:29">
      <c r="S31" s="4"/>
      <c r="T31" s="4"/>
      <c r="U31" s="4"/>
      <c r="V31" s="4"/>
      <c r="W31" s="4"/>
      <c r="X31" s="4"/>
      <c r="Y31" s="4"/>
      <c r="Z31" s="4"/>
      <c r="AA31" s="4"/>
      <c r="AB31" s="4"/>
      <c r="AC31" s="4"/>
    </row>
    <row r="32" spans="1:29">
      <c r="C32" s="4"/>
      <c r="D32" s="4"/>
      <c r="E32" s="4"/>
      <c r="F32" s="4"/>
      <c r="G32" s="4"/>
      <c r="H32" s="4"/>
      <c r="I32" s="4"/>
      <c r="J32" s="4"/>
      <c r="K32" s="4"/>
      <c r="L32" s="4"/>
      <c r="M32" s="4"/>
      <c r="S32" s="4"/>
      <c r="T32" s="4"/>
      <c r="U32" s="4"/>
      <c r="V32" s="4"/>
      <c r="W32" s="4"/>
      <c r="X32" s="4"/>
      <c r="Y32" s="4"/>
      <c r="Z32" s="4"/>
      <c r="AA32" s="4"/>
      <c r="AB32" s="4"/>
      <c r="AC32" s="4"/>
    </row>
    <row r="33" spans="3:29">
      <c r="C33" s="4"/>
      <c r="D33" s="4"/>
      <c r="E33" s="4"/>
      <c r="F33" s="4"/>
      <c r="G33" s="10"/>
      <c r="H33" s="10"/>
      <c r="I33" s="10"/>
      <c r="J33" s="4"/>
      <c r="K33" s="4"/>
      <c r="L33" s="4"/>
      <c r="M33" s="4"/>
      <c r="S33" s="4"/>
      <c r="T33" s="4"/>
      <c r="U33" s="4"/>
      <c r="V33" s="4"/>
      <c r="W33" s="4"/>
      <c r="X33" s="4"/>
      <c r="Y33" s="4"/>
      <c r="Z33" s="4"/>
      <c r="AA33" s="4"/>
      <c r="AB33" s="4"/>
      <c r="AC33" s="4"/>
    </row>
    <row r="34" spans="3:29">
      <c r="C34" s="4"/>
      <c r="D34" s="4"/>
      <c r="E34" s="4"/>
      <c r="F34" s="4"/>
      <c r="G34" s="10"/>
      <c r="H34" s="10"/>
      <c r="I34" s="10"/>
      <c r="J34" s="10"/>
      <c r="K34" s="4"/>
      <c r="L34" s="10"/>
      <c r="M34" s="4"/>
      <c r="S34" s="4"/>
      <c r="T34" s="4"/>
      <c r="U34" s="4"/>
      <c r="V34" s="4"/>
      <c r="W34" s="4"/>
      <c r="X34" s="4"/>
      <c r="Y34" s="4"/>
      <c r="Z34" s="4"/>
      <c r="AA34" s="4"/>
      <c r="AB34" s="4"/>
      <c r="AC34" s="4"/>
    </row>
    <row r="35" spans="3:29">
      <c r="C35" s="4"/>
      <c r="D35" s="4"/>
      <c r="E35" s="4"/>
      <c r="F35" s="4"/>
      <c r="G35" s="4"/>
      <c r="H35" s="4"/>
      <c r="I35" s="20"/>
      <c r="J35" s="4"/>
      <c r="K35" s="20"/>
      <c r="L35" s="4"/>
      <c r="M35" s="10"/>
      <c r="S35" s="4"/>
      <c r="T35" s="4"/>
      <c r="U35" s="4"/>
      <c r="V35" s="4"/>
      <c r="W35" s="4"/>
      <c r="X35" s="4"/>
      <c r="Y35" s="4"/>
      <c r="Z35" s="4"/>
      <c r="AA35" s="4"/>
      <c r="AB35" s="4"/>
      <c r="AC35" s="4"/>
    </row>
    <row r="36" spans="3:29">
      <c r="C36" s="10"/>
      <c r="D36" s="4"/>
      <c r="E36" s="4"/>
      <c r="F36" s="4"/>
      <c r="G36" s="4"/>
      <c r="H36" s="4"/>
      <c r="I36" s="4"/>
      <c r="J36" s="20"/>
      <c r="K36" s="10"/>
      <c r="L36" s="20"/>
      <c r="M36" s="10"/>
      <c r="S36" s="4"/>
      <c r="T36" s="4"/>
      <c r="U36" s="4"/>
      <c r="V36" s="4"/>
      <c r="W36" s="4"/>
      <c r="X36" s="4"/>
      <c r="Y36" s="4"/>
      <c r="Z36" s="4"/>
      <c r="AA36" s="4"/>
      <c r="AB36" s="4"/>
      <c r="AC36" s="4"/>
    </row>
    <row r="37" spans="3:29">
      <c r="C37" s="10"/>
      <c r="D37" s="4"/>
      <c r="E37" s="4"/>
      <c r="F37" s="4"/>
      <c r="G37" s="4"/>
      <c r="H37" s="4"/>
      <c r="I37" s="4"/>
      <c r="J37" s="10"/>
      <c r="K37" s="10"/>
      <c r="L37" s="10"/>
      <c r="M37" s="10"/>
      <c r="S37" s="4"/>
      <c r="T37" s="4"/>
      <c r="U37" s="4"/>
      <c r="V37" s="4"/>
      <c r="W37" s="4"/>
      <c r="X37" s="4"/>
      <c r="Y37" s="4"/>
      <c r="Z37" s="4"/>
      <c r="AA37" s="4"/>
      <c r="AB37" s="4"/>
      <c r="AC37" s="4"/>
    </row>
    <row r="38" spans="3:29">
      <c r="C38" s="4"/>
      <c r="D38" s="4"/>
      <c r="E38" s="4"/>
      <c r="F38" s="4"/>
      <c r="G38" s="4"/>
      <c r="H38" s="4"/>
      <c r="I38" s="4"/>
      <c r="J38" s="4"/>
      <c r="K38" s="4"/>
      <c r="L38" s="4"/>
      <c r="M38" s="4"/>
      <c r="S38" s="4"/>
      <c r="T38" s="4"/>
      <c r="U38" s="4"/>
      <c r="V38" s="4"/>
      <c r="W38" s="4"/>
      <c r="X38" s="4"/>
      <c r="Y38" s="4"/>
      <c r="Z38" s="4"/>
      <c r="AA38" s="4"/>
      <c r="AB38" s="4"/>
      <c r="AC38" s="4"/>
    </row>
    <row r="39" spans="3:29">
      <c r="C39" s="10"/>
      <c r="D39" s="10"/>
      <c r="E39" s="10"/>
      <c r="F39" s="10"/>
      <c r="G39" s="10"/>
      <c r="H39" s="10"/>
      <c r="I39" s="4"/>
      <c r="J39" s="10"/>
      <c r="K39" s="10"/>
      <c r="L39" s="10"/>
      <c r="M39" s="10"/>
    </row>
    <row r="40" spans="3:29">
      <c r="C40" s="10"/>
      <c r="D40" s="10"/>
      <c r="E40" s="10"/>
      <c r="F40" s="10"/>
      <c r="G40" s="10"/>
      <c r="H40" s="10"/>
      <c r="I40" s="4"/>
      <c r="J40" s="10"/>
      <c r="K40" s="10"/>
      <c r="L40" s="10"/>
      <c r="M40" s="10"/>
    </row>
    <row r="41" spans="3:29">
      <c r="C41" s="10"/>
      <c r="D41" s="10"/>
      <c r="E41" s="10"/>
      <c r="F41" s="10"/>
      <c r="G41" s="10"/>
      <c r="H41" s="10"/>
      <c r="I41" s="10"/>
      <c r="J41" s="4"/>
      <c r="K41" s="10"/>
      <c r="L41" s="4"/>
      <c r="M41" s="10"/>
    </row>
    <row r="42" spans="3:29">
      <c r="C42" s="10"/>
      <c r="D42" s="10"/>
      <c r="E42" s="10"/>
      <c r="F42" s="10"/>
      <c r="G42" s="10"/>
      <c r="H42" s="10"/>
      <c r="I42" s="10"/>
      <c r="J42" s="4"/>
      <c r="K42" s="10"/>
      <c r="L42" s="4"/>
      <c r="M42" s="10"/>
    </row>
    <row r="43" spans="3:29">
      <c r="C43" s="4"/>
      <c r="D43" s="4"/>
      <c r="E43" s="4"/>
      <c r="F43" s="4"/>
      <c r="G43" s="10"/>
      <c r="H43" s="10"/>
      <c r="I43" s="10"/>
      <c r="J43" s="10"/>
      <c r="K43" s="4"/>
      <c r="L43" s="10"/>
      <c r="M43" s="4"/>
    </row>
    <row r="44" spans="3:29">
      <c r="C44" s="4"/>
      <c r="D44" s="4"/>
      <c r="E44" s="4"/>
      <c r="F44" s="4"/>
      <c r="G44" s="4"/>
      <c r="H44" s="4"/>
      <c r="I44" s="10"/>
      <c r="J44" s="10"/>
      <c r="K44" s="4"/>
      <c r="L44" s="10"/>
      <c r="M44" s="4"/>
    </row>
    <row r="45" spans="3:29">
      <c r="C45" s="4"/>
      <c r="D45" s="4"/>
      <c r="E45" s="4"/>
      <c r="F45" s="4"/>
      <c r="G45" s="10"/>
      <c r="H45" s="10"/>
      <c r="I45" s="10"/>
      <c r="J45" s="10"/>
      <c r="K45" s="4"/>
      <c r="L45" s="10"/>
      <c r="M45" s="4"/>
    </row>
    <row r="46" spans="3:29">
      <c r="C46" s="4"/>
      <c r="D46" s="4"/>
      <c r="E46" s="4"/>
      <c r="F46" s="4"/>
      <c r="G46" s="10"/>
      <c r="H46" s="10"/>
      <c r="I46" s="10"/>
      <c r="J46" s="10"/>
      <c r="K46" s="4"/>
      <c r="L46" s="10"/>
      <c r="M46" s="4"/>
    </row>
    <row r="47" spans="3:29">
      <c r="C47" s="4"/>
    </row>
    <row r="48" spans="3:29">
      <c r="C48" s="4"/>
    </row>
    <row r="49" spans="3:3">
      <c r="C49" s="4"/>
    </row>
    <row r="50" spans="3:3">
      <c r="C50" s="4"/>
    </row>
    <row r="51" spans="3:3">
      <c r="C51" s="4"/>
    </row>
    <row r="52" spans="3:3">
      <c r="C52" s="4"/>
    </row>
    <row r="53" spans="3:3">
      <c r="C53" s="4"/>
    </row>
    <row r="54" spans="3:3">
      <c r="C54" s="4"/>
    </row>
    <row r="55" spans="3:3">
      <c r="C55" s="4"/>
    </row>
    <row r="56" spans="3:3">
      <c r="C56" s="4"/>
    </row>
    <row r="57" spans="3:3">
      <c r="C57" s="4"/>
    </row>
    <row r="58" spans="3:3">
      <c r="C58" s="4"/>
    </row>
    <row r="59" spans="3:3">
      <c r="C59" s="4"/>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X45"/>
  <sheetViews>
    <sheetView workbookViewId="0">
      <selection activeCell="H23" sqref="H23"/>
    </sheetView>
  </sheetViews>
  <sheetFormatPr defaultRowHeight="15"/>
  <cols>
    <col min="1" max="1" width="19.7109375" customWidth="1"/>
  </cols>
  <sheetData>
    <row r="1" spans="1:24">
      <c r="A1" t="s">
        <v>68</v>
      </c>
      <c r="B1" t="s">
        <v>102</v>
      </c>
      <c r="C1" t="s">
        <v>103</v>
      </c>
    </row>
    <row r="2" spans="1:24">
      <c r="A2" t="s">
        <v>68</v>
      </c>
      <c r="B2" t="s">
        <v>104</v>
      </c>
      <c r="C2" t="s">
        <v>105</v>
      </c>
    </row>
    <row r="3" spans="1:24">
      <c r="B3" t="s">
        <v>185</v>
      </c>
      <c r="C3" t="s">
        <v>186</v>
      </c>
      <c r="D3" t="s">
        <v>187</v>
      </c>
      <c r="E3" t="s">
        <v>188</v>
      </c>
      <c r="F3" t="s">
        <v>189</v>
      </c>
    </row>
    <row r="4" spans="1:24">
      <c r="N4" s="4"/>
      <c r="O4" s="4"/>
      <c r="P4" s="4"/>
      <c r="Q4" s="4"/>
      <c r="R4" s="4"/>
      <c r="S4" s="4"/>
      <c r="T4" s="4"/>
      <c r="U4" s="4"/>
      <c r="V4" s="4"/>
      <c r="W4" s="4"/>
      <c r="X4" s="4"/>
    </row>
    <row r="5" spans="1:24">
      <c r="A5" t="s">
        <v>200</v>
      </c>
      <c r="B5" s="5">
        <v>30000</v>
      </c>
      <c r="C5" s="5">
        <v>25000</v>
      </c>
      <c r="D5" s="5">
        <v>23000</v>
      </c>
      <c r="E5" s="5">
        <v>15000</v>
      </c>
      <c r="F5" s="5">
        <v>15000</v>
      </c>
      <c r="G5" s="9"/>
      <c r="H5" s="9"/>
      <c r="N5" s="4"/>
      <c r="O5" s="4"/>
      <c r="P5" s="4"/>
      <c r="Q5" s="4"/>
      <c r="R5" s="4"/>
      <c r="S5" s="4"/>
      <c r="T5" s="4"/>
      <c r="U5" s="4"/>
      <c r="V5" s="4"/>
      <c r="W5" s="4"/>
      <c r="X5" s="4"/>
    </row>
    <row r="6" spans="1:24">
      <c r="A6" t="s">
        <v>201</v>
      </c>
      <c r="B6" s="5">
        <v>40000</v>
      </c>
      <c r="C6" s="5">
        <v>34000</v>
      </c>
      <c r="D6" s="5">
        <v>36000</v>
      </c>
      <c r="E6" s="5">
        <v>17000</v>
      </c>
      <c r="F6" s="5">
        <v>25000</v>
      </c>
      <c r="G6" s="9"/>
      <c r="H6" s="9"/>
      <c r="I6" s="9"/>
      <c r="K6" s="9"/>
      <c r="N6" s="4"/>
      <c r="O6" s="4"/>
      <c r="P6" s="4"/>
      <c r="Q6" s="4"/>
      <c r="R6" s="4"/>
      <c r="S6" s="4"/>
      <c r="T6" s="4"/>
      <c r="U6" s="4"/>
      <c r="V6" s="4"/>
      <c r="W6" s="4"/>
      <c r="X6" s="4"/>
    </row>
    <row r="7" spans="1:24">
      <c r="A7" t="s">
        <v>202</v>
      </c>
      <c r="B7" s="5">
        <v>24000</v>
      </c>
      <c r="C7" s="5">
        <v>18000</v>
      </c>
      <c r="D7" s="5">
        <v>16000</v>
      </c>
      <c r="E7" s="5">
        <v>12000</v>
      </c>
      <c r="F7" s="5">
        <v>10000</v>
      </c>
      <c r="L7" s="9"/>
      <c r="N7" s="4"/>
      <c r="O7" s="4"/>
      <c r="P7" s="4"/>
      <c r="Q7" s="4"/>
      <c r="R7" s="4"/>
      <c r="S7" s="4"/>
      <c r="T7" s="10"/>
      <c r="U7" s="4"/>
      <c r="V7" s="10"/>
      <c r="W7" s="4"/>
      <c r="X7" s="4"/>
    </row>
    <row r="8" spans="1:24">
      <c r="A8" t="s">
        <v>203</v>
      </c>
      <c r="B8" s="5">
        <v>41000</v>
      </c>
      <c r="C8" s="5">
        <v>39000</v>
      </c>
      <c r="D8" s="5">
        <v>32000</v>
      </c>
      <c r="E8" s="5">
        <v>29000</v>
      </c>
      <c r="F8" s="5">
        <v>20000</v>
      </c>
      <c r="J8" s="9"/>
      <c r="L8" s="9"/>
      <c r="N8" s="4"/>
      <c r="O8" s="4"/>
      <c r="P8" s="4"/>
      <c r="Q8" s="4"/>
      <c r="R8" s="4"/>
      <c r="S8" s="4"/>
      <c r="T8" s="4"/>
      <c r="U8" s="10"/>
      <c r="V8" s="4"/>
      <c r="W8" s="10"/>
      <c r="X8" s="4"/>
    </row>
    <row r="9" spans="1:24">
      <c r="A9" t="s">
        <v>204</v>
      </c>
      <c r="B9" s="5">
        <v>20000</v>
      </c>
      <c r="C9" s="5">
        <v>52000</v>
      </c>
      <c r="D9" s="5">
        <v>48000</v>
      </c>
      <c r="E9" s="5">
        <v>30000</v>
      </c>
      <c r="F9" s="5">
        <v>12000</v>
      </c>
      <c r="I9" s="9"/>
      <c r="J9" s="9"/>
      <c r="K9" s="9"/>
      <c r="L9" s="9"/>
      <c r="N9" s="4"/>
      <c r="O9" s="4"/>
      <c r="P9" s="4"/>
      <c r="Q9" s="4"/>
      <c r="R9" s="4"/>
      <c r="S9" s="4"/>
      <c r="T9" s="4"/>
      <c r="U9" s="4"/>
      <c r="V9" s="4"/>
      <c r="W9" s="4"/>
      <c r="X9" s="4"/>
    </row>
    <row r="10" spans="1:24">
      <c r="A10" t="s">
        <v>205</v>
      </c>
      <c r="B10" s="5">
        <v>12000</v>
      </c>
      <c r="C10" s="5">
        <v>48000</v>
      </c>
      <c r="D10" s="5">
        <v>46000</v>
      </c>
      <c r="E10" s="5">
        <v>12000</v>
      </c>
      <c r="F10" s="5">
        <v>12000</v>
      </c>
      <c r="N10" s="4"/>
      <c r="O10" s="4"/>
      <c r="P10" s="4"/>
      <c r="Q10" s="4"/>
      <c r="R10" s="4"/>
      <c r="S10" s="4"/>
      <c r="T10" s="4"/>
      <c r="U10" s="4"/>
      <c r="V10" s="4"/>
      <c r="W10" s="4"/>
      <c r="X10" s="4"/>
    </row>
    <row r="11" spans="1:24">
      <c r="A11" t="s">
        <v>206</v>
      </c>
      <c r="B11" s="5">
        <v>32000</v>
      </c>
      <c r="C11" s="5">
        <v>41000</v>
      </c>
      <c r="D11" s="5">
        <v>45000</v>
      </c>
      <c r="E11" s="5">
        <v>36000</v>
      </c>
      <c r="F11" s="5">
        <v>12000</v>
      </c>
      <c r="G11" s="9"/>
      <c r="H11" s="21"/>
      <c r="I11" s="9"/>
      <c r="J11" s="9"/>
      <c r="K11" s="9"/>
      <c r="L11" s="9"/>
      <c r="N11" s="4"/>
      <c r="O11" s="4"/>
      <c r="P11" s="4"/>
      <c r="Q11" s="4"/>
      <c r="R11" s="4"/>
      <c r="S11" s="4"/>
      <c r="T11" s="4"/>
      <c r="U11" s="4"/>
      <c r="V11" s="4"/>
      <c r="W11" s="4"/>
      <c r="X11" s="4"/>
    </row>
    <row r="12" spans="1:24">
      <c r="A12" t="s">
        <v>207</v>
      </c>
      <c r="B12" s="5">
        <v>12000</v>
      </c>
      <c r="C12" s="5">
        <v>12000</v>
      </c>
      <c r="D12" s="5">
        <v>12000</v>
      </c>
      <c r="E12" s="5">
        <v>12000</v>
      </c>
      <c r="F12" s="5">
        <v>12000</v>
      </c>
      <c r="G12" s="9"/>
      <c r="H12" s="21"/>
      <c r="I12" s="9"/>
      <c r="J12" s="9"/>
      <c r="K12" s="9"/>
      <c r="L12" s="9"/>
      <c r="N12" s="4"/>
      <c r="O12" s="4"/>
      <c r="P12" s="4"/>
      <c r="Q12" s="4"/>
      <c r="R12" s="4"/>
      <c r="S12" s="4"/>
      <c r="T12" s="4"/>
      <c r="U12" s="4"/>
      <c r="V12" s="4"/>
      <c r="W12" s="4"/>
      <c r="X12" s="4"/>
    </row>
    <row r="13" spans="1:24">
      <c r="A13" t="s">
        <v>208</v>
      </c>
      <c r="B13" s="5">
        <v>12000</v>
      </c>
      <c r="C13" s="5">
        <v>12000</v>
      </c>
      <c r="D13" s="5">
        <v>12000</v>
      </c>
      <c r="E13" s="5">
        <v>12000</v>
      </c>
      <c r="F13" s="5">
        <v>12000</v>
      </c>
      <c r="G13" s="9"/>
      <c r="H13" s="9"/>
      <c r="J13" s="9"/>
      <c r="L13" s="9"/>
      <c r="N13" s="4"/>
      <c r="O13" s="4"/>
      <c r="P13" s="4"/>
      <c r="Q13" s="4"/>
      <c r="R13" s="4"/>
      <c r="S13" s="4"/>
      <c r="T13" s="4"/>
      <c r="U13" s="4"/>
      <c r="V13" s="4"/>
      <c r="W13" s="4"/>
      <c r="X13" s="4"/>
    </row>
    <row r="14" spans="1:24">
      <c r="A14" t="s">
        <v>209</v>
      </c>
      <c r="B14" s="5">
        <v>12000</v>
      </c>
      <c r="C14" s="5">
        <v>12000</v>
      </c>
      <c r="D14" s="5">
        <v>12000</v>
      </c>
      <c r="E14" s="5">
        <v>12000</v>
      </c>
      <c r="F14" s="5">
        <v>12000</v>
      </c>
      <c r="G14" s="9"/>
      <c r="H14" s="9"/>
      <c r="J14" s="9"/>
      <c r="L14" s="9"/>
      <c r="N14" s="4"/>
      <c r="O14" s="4"/>
      <c r="P14" s="4"/>
      <c r="Q14" s="4"/>
      <c r="R14" s="4"/>
      <c r="S14" s="4"/>
      <c r="T14" s="4"/>
      <c r="U14" s="4"/>
      <c r="V14" s="4"/>
      <c r="W14" s="4"/>
      <c r="X14" s="4"/>
    </row>
    <row r="15" spans="1:24">
      <c r="A15" t="s">
        <v>210</v>
      </c>
      <c r="B15" s="5">
        <v>12000</v>
      </c>
      <c r="C15" s="5">
        <v>12000</v>
      </c>
      <c r="D15" s="5">
        <v>12000</v>
      </c>
      <c r="E15" s="5">
        <v>5000</v>
      </c>
      <c r="F15" s="5">
        <v>12000</v>
      </c>
      <c r="G15" s="9"/>
      <c r="H15" s="9"/>
      <c r="I15" s="9"/>
      <c r="K15" s="9"/>
      <c r="N15" s="4"/>
      <c r="O15" s="4"/>
      <c r="P15" s="4"/>
      <c r="Q15" s="4"/>
      <c r="R15" s="4"/>
      <c r="S15" s="4"/>
      <c r="T15" s="4"/>
      <c r="U15" s="4"/>
      <c r="V15" s="4"/>
      <c r="W15" s="4"/>
      <c r="X15" s="4"/>
    </row>
    <row r="16" spans="1:24">
      <c r="A16" t="s">
        <v>211</v>
      </c>
      <c r="B16" s="5">
        <v>2750</v>
      </c>
      <c r="C16" s="5">
        <v>1450</v>
      </c>
      <c r="D16" s="5">
        <v>310</v>
      </c>
      <c r="E16" s="5">
        <v>200</v>
      </c>
      <c r="F16" s="5">
        <v>2000</v>
      </c>
      <c r="H16" s="9"/>
      <c r="I16" s="9"/>
      <c r="K16" s="9"/>
      <c r="N16" s="4"/>
      <c r="O16" s="4"/>
      <c r="P16" s="4"/>
      <c r="Q16" s="4"/>
      <c r="R16" s="4"/>
      <c r="S16" s="4"/>
      <c r="T16" s="4"/>
      <c r="U16" s="4"/>
      <c r="V16" s="4"/>
      <c r="W16" s="4"/>
      <c r="X16" s="4"/>
    </row>
    <row r="17" spans="1:24">
      <c r="A17" t="s">
        <v>212</v>
      </c>
      <c r="B17" s="5">
        <v>2700</v>
      </c>
      <c r="C17" s="5">
        <v>1500</v>
      </c>
      <c r="D17" s="5">
        <v>330</v>
      </c>
      <c r="E17" s="5">
        <v>200</v>
      </c>
      <c r="F17" s="5">
        <v>2000</v>
      </c>
      <c r="G17" s="9"/>
      <c r="H17" s="9"/>
      <c r="I17" s="9"/>
      <c r="K17" s="9"/>
      <c r="N17" s="4"/>
      <c r="O17" s="4"/>
      <c r="P17" s="4"/>
      <c r="Q17" s="4"/>
      <c r="R17" s="4"/>
      <c r="S17" s="4"/>
      <c r="T17" s="4"/>
      <c r="U17" s="4"/>
      <c r="V17" s="4"/>
      <c r="W17" s="4"/>
      <c r="X17" s="4"/>
    </row>
    <row r="18" spans="1:24">
      <c r="A18" t="s">
        <v>213</v>
      </c>
      <c r="B18" s="5">
        <v>2900</v>
      </c>
      <c r="C18" s="5">
        <v>1400</v>
      </c>
      <c r="D18" s="5">
        <v>330</v>
      </c>
      <c r="E18" s="5">
        <v>200</v>
      </c>
      <c r="F18" s="5">
        <v>2000</v>
      </c>
      <c r="G18" s="9"/>
      <c r="H18" s="9"/>
      <c r="I18" s="9"/>
      <c r="K18" s="9"/>
      <c r="N18" s="4"/>
      <c r="O18" s="4"/>
      <c r="P18" s="4"/>
      <c r="Q18" s="4"/>
      <c r="R18" s="4"/>
      <c r="S18" s="4"/>
      <c r="T18" s="4"/>
      <c r="U18" s="4"/>
      <c r="V18" s="4"/>
      <c r="W18" s="4"/>
      <c r="X18" s="4"/>
    </row>
    <row r="19" spans="1:24">
      <c r="A19" t="s">
        <v>214</v>
      </c>
      <c r="B19" s="5">
        <v>2400</v>
      </c>
      <c r="C19" s="5">
        <v>1400</v>
      </c>
      <c r="D19" s="5">
        <v>290</v>
      </c>
      <c r="E19" s="5">
        <v>200</v>
      </c>
      <c r="F19" s="5">
        <v>2000</v>
      </c>
    </row>
    <row r="21" spans="1:24">
      <c r="A21" s="3" t="s">
        <v>107</v>
      </c>
    </row>
    <row r="24" spans="1:24">
      <c r="A24" t="s">
        <v>216</v>
      </c>
    </row>
    <row r="25" spans="1:24">
      <c r="A25" t="s">
        <v>217</v>
      </c>
    </row>
    <row r="31" spans="1:24">
      <c r="B31" s="5"/>
      <c r="C31" s="5"/>
      <c r="D31" s="5"/>
      <c r="E31" s="5"/>
      <c r="F31" s="5"/>
    </row>
    <row r="32" spans="1:24">
      <c r="B32" s="5"/>
      <c r="C32" s="5"/>
      <c r="D32" s="5"/>
      <c r="E32" s="5"/>
      <c r="F32" s="5"/>
    </row>
    <row r="33" spans="2:6">
      <c r="B33" s="5"/>
      <c r="C33" s="5"/>
      <c r="D33" s="5"/>
      <c r="E33" s="5"/>
      <c r="F33" s="5"/>
    </row>
    <row r="34" spans="2:6">
      <c r="B34" s="5"/>
      <c r="C34" s="5"/>
      <c r="D34" s="5"/>
      <c r="E34" s="5"/>
      <c r="F34" s="5"/>
    </row>
    <row r="35" spans="2:6">
      <c r="B35" s="5"/>
      <c r="C35" s="5"/>
      <c r="D35" s="5"/>
      <c r="E35" s="5"/>
      <c r="F35" s="5"/>
    </row>
    <row r="36" spans="2:6">
      <c r="B36" s="5"/>
      <c r="C36" s="5"/>
      <c r="D36" s="5"/>
      <c r="E36" s="5"/>
      <c r="F36" s="5"/>
    </row>
    <row r="37" spans="2:6">
      <c r="B37" s="5"/>
      <c r="C37" s="5"/>
      <c r="D37" s="5"/>
      <c r="E37" s="5"/>
      <c r="F37" s="5"/>
    </row>
    <row r="38" spans="2:6">
      <c r="B38" s="5"/>
      <c r="C38" s="5"/>
      <c r="D38" s="5"/>
      <c r="E38" s="5"/>
      <c r="F38" s="5"/>
    </row>
    <row r="39" spans="2:6">
      <c r="B39" s="5"/>
      <c r="C39" s="5"/>
      <c r="D39" s="5"/>
      <c r="E39" s="5"/>
      <c r="F39" s="5"/>
    </row>
    <row r="40" spans="2:6">
      <c r="B40" s="5"/>
      <c r="C40" s="5"/>
      <c r="D40" s="5"/>
      <c r="E40" s="5"/>
      <c r="F40" s="5"/>
    </row>
    <row r="41" spans="2:6">
      <c r="B41" s="5"/>
      <c r="C41" s="5"/>
      <c r="D41" s="5"/>
      <c r="E41" s="5"/>
      <c r="F41" s="5"/>
    </row>
    <row r="42" spans="2:6">
      <c r="B42" s="5"/>
      <c r="C42" s="5"/>
      <c r="D42" s="5"/>
      <c r="E42" s="5"/>
      <c r="F42" s="5"/>
    </row>
    <row r="43" spans="2:6">
      <c r="B43" s="5"/>
      <c r="C43" s="5"/>
      <c r="D43" s="5"/>
      <c r="E43" s="5"/>
      <c r="F43" s="5"/>
    </row>
    <row r="44" spans="2:6">
      <c r="B44" s="5"/>
      <c r="C44" s="5"/>
      <c r="D44" s="5"/>
      <c r="E44" s="5"/>
      <c r="F44" s="5"/>
    </row>
    <row r="45" spans="2:6">
      <c r="B45" s="5"/>
      <c r="C45" s="5"/>
      <c r="D45" s="5"/>
      <c r="E45" s="5"/>
      <c r="F45" s="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L137"/>
  <sheetViews>
    <sheetView topLeftCell="A2" workbookViewId="0">
      <selection activeCell="S11" sqref="S11"/>
    </sheetView>
  </sheetViews>
  <sheetFormatPr defaultRowHeight="15"/>
  <cols>
    <col min="1" max="1" width="12.7109375" bestFit="1" customWidth="1"/>
    <col min="2" max="2" width="5.42578125" bestFit="1" customWidth="1"/>
    <col min="3" max="3" width="14.140625" bestFit="1" customWidth="1"/>
    <col min="4" max="4" width="8.7109375" bestFit="1" customWidth="1"/>
    <col min="5" max="5" width="9" bestFit="1" customWidth="1"/>
    <col min="6" max="6" width="8.28515625" bestFit="1" customWidth="1"/>
    <col min="7" max="8" width="7.28515625" bestFit="1" customWidth="1"/>
    <col min="9" max="9" width="12.42578125" bestFit="1" customWidth="1"/>
  </cols>
  <sheetData>
    <row r="1" spans="1:12">
      <c r="A1" t="s">
        <v>115</v>
      </c>
      <c r="C1" t="s">
        <v>116</v>
      </c>
      <c r="K1" t="s">
        <v>124</v>
      </c>
    </row>
    <row r="2" spans="1:12">
      <c r="K2" t="s">
        <v>220</v>
      </c>
    </row>
    <row r="3" spans="1:12">
      <c r="A3" t="s">
        <v>117</v>
      </c>
      <c r="K3" t="s">
        <v>143</v>
      </c>
    </row>
    <row r="4" spans="1:12">
      <c r="A4" s="5" t="s">
        <v>137</v>
      </c>
      <c r="B4" s="5" t="s">
        <v>118</v>
      </c>
      <c r="C4" s="5" t="s">
        <v>57</v>
      </c>
      <c r="D4" s="24" t="s">
        <v>119</v>
      </c>
      <c r="E4" s="24" t="s">
        <v>120</v>
      </c>
      <c r="F4" s="24" t="s">
        <v>121</v>
      </c>
      <c r="G4" s="24" t="s">
        <v>122</v>
      </c>
      <c r="H4" s="24" t="s">
        <v>138</v>
      </c>
      <c r="I4" s="5" t="s">
        <v>139</v>
      </c>
    </row>
    <row r="5" spans="1:12">
      <c r="A5" s="5" t="s">
        <v>140</v>
      </c>
      <c r="B5" s="5" t="s">
        <v>123</v>
      </c>
      <c r="C5" s="5"/>
      <c r="D5" s="24" t="s">
        <v>75</v>
      </c>
      <c r="E5" s="24" t="s">
        <v>75</v>
      </c>
      <c r="F5" s="24" t="s">
        <v>75</v>
      </c>
      <c r="G5" s="24" t="s">
        <v>101</v>
      </c>
      <c r="H5" s="24" t="s">
        <v>141</v>
      </c>
      <c r="I5" s="5" t="s">
        <v>142</v>
      </c>
    </row>
    <row r="6" spans="1:12">
      <c r="A6" s="5" t="s">
        <v>185</v>
      </c>
      <c r="B6" s="5">
        <v>0</v>
      </c>
      <c r="C6" s="5">
        <v>1</v>
      </c>
      <c r="D6" s="26">
        <v>-7.1914600000000002</v>
      </c>
      <c r="E6" s="26">
        <v>4.5408299999999997</v>
      </c>
      <c r="F6" s="26">
        <v>0.41712900000000003</v>
      </c>
      <c r="G6" s="26">
        <v>15.9511</v>
      </c>
      <c r="H6" s="26">
        <v>4.7051999999999996</v>
      </c>
      <c r="I6" s="5">
        <v>0</v>
      </c>
      <c r="L6" s="25"/>
    </row>
    <row r="7" spans="1:12">
      <c r="A7" s="5" t="s">
        <v>185</v>
      </c>
      <c r="B7" s="5">
        <v>0</v>
      </c>
      <c r="C7" s="5">
        <v>2</v>
      </c>
      <c r="D7" s="26">
        <v>-6.6330499999999999</v>
      </c>
      <c r="E7" s="26">
        <v>5.6415199999999999</v>
      </c>
      <c r="F7" s="26">
        <v>0.50774699999999995</v>
      </c>
      <c r="G7" s="26">
        <v>15.8515</v>
      </c>
      <c r="H7" s="26">
        <v>4.4962499999999999</v>
      </c>
      <c r="I7" s="5">
        <v>0</v>
      </c>
    </row>
    <row r="8" spans="1:12">
      <c r="A8" s="5" t="s">
        <v>185</v>
      </c>
      <c r="B8" s="5">
        <v>0</v>
      </c>
      <c r="C8" s="5">
        <v>3</v>
      </c>
      <c r="D8" s="26">
        <v>-5.1768900000000002</v>
      </c>
      <c r="E8" s="26">
        <v>7.3690199999999999</v>
      </c>
      <c r="F8" s="26">
        <v>0.57003499999999996</v>
      </c>
      <c r="G8" s="26">
        <v>13.724399999999999</v>
      </c>
      <c r="H8" s="26">
        <v>4.1067099999999996</v>
      </c>
      <c r="I8" s="5">
        <v>0</v>
      </c>
    </row>
    <row r="9" spans="1:12">
      <c r="A9" s="5" t="s">
        <v>185</v>
      </c>
      <c r="B9" s="5">
        <v>0</v>
      </c>
      <c r="C9" s="5">
        <v>4</v>
      </c>
      <c r="D9" s="26">
        <v>-3.3448000000000002</v>
      </c>
      <c r="E9" s="26">
        <v>10.449199999999999</v>
      </c>
      <c r="F9" s="26">
        <v>0.70276400000000006</v>
      </c>
      <c r="G9" s="26">
        <v>5.67232</v>
      </c>
      <c r="H9" s="26">
        <v>2.1091600000000001</v>
      </c>
      <c r="I9" s="5">
        <v>0</v>
      </c>
    </row>
    <row r="10" spans="1:12">
      <c r="A10" s="5" t="s">
        <v>185</v>
      </c>
      <c r="B10" s="5">
        <v>0</v>
      </c>
      <c r="C10" s="5">
        <v>5</v>
      </c>
      <c r="D10" s="26">
        <v>0.117858</v>
      </c>
      <c r="E10" s="26">
        <v>15.1066</v>
      </c>
      <c r="F10" s="26">
        <v>0.66668499999999997</v>
      </c>
      <c r="G10" s="26">
        <v>3.79304</v>
      </c>
      <c r="H10" s="26">
        <v>1.0949800000000001</v>
      </c>
      <c r="I10" s="5">
        <v>0</v>
      </c>
    </row>
    <row r="11" spans="1:12">
      <c r="A11" s="5" t="s">
        <v>185</v>
      </c>
      <c r="B11" s="5">
        <v>0</v>
      </c>
      <c r="C11" s="5">
        <v>6</v>
      </c>
      <c r="D11" s="26">
        <v>3.8656100000000002</v>
      </c>
      <c r="E11" s="26">
        <v>20.372599999999998</v>
      </c>
      <c r="F11" s="26">
        <v>0.575546</v>
      </c>
      <c r="G11" s="26">
        <v>2.1186500000000001</v>
      </c>
      <c r="H11" s="26">
        <v>0.43659999999999999</v>
      </c>
      <c r="I11" s="5">
        <v>0</v>
      </c>
    </row>
    <row r="12" spans="1:12">
      <c r="A12" s="5" t="s">
        <v>185</v>
      </c>
      <c r="B12" s="5">
        <v>0</v>
      </c>
      <c r="C12" s="5">
        <v>7</v>
      </c>
      <c r="D12" s="26">
        <v>7.0309400000000002</v>
      </c>
      <c r="E12" s="26">
        <v>24.723099999999999</v>
      </c>
      <c r="F12" s="26">
        <v>0.42743599999999998</v>
      </c>
      <c r="G12" s="26">
        <v>0.91150900000000001</v>
      </c>
      <c r="H12" s="26">
        <v>0.16065499999999999</v>
      </c>
      <c r="I12" s="5">
        <v>0</v>
      </c>
    </row>
    <row r="13" spans="1:12">
      <c r="A13" s="5" t="s">
        <v>185</v>
      </c>
      <c r="B13" s="5">
        <v>0</v>
      </c>
      <c r="C13" s="5">
        <v>8</v>
      </c>
      <c r="D13" s="26">
        <v>6.9584200000000003</v>
      </c>
      <c r="E13" s="26">
        <v>24.436199999999999</v>
      </c>
      <c r="F13" s="26">
        <v>0.43431799999999998</v>
      </c>
      <c r="G13" s="26">
        <v>1.38574</v>
      </c>
      <c r="H13" s="26">
        <v>0.25568299999999999</v>
      </c>
      <c r="I13" s="5">
        <v>0</v>
      </c>
    </row>
    <row r="14" spans="1:12">
      <c r="A14" s="5" t="s">
        <v>185</v>
      </c>
      <c r="B14" s="5">
        <v>0</v>
      </c>
      <c r="C14" s="5">
        <v>9</v>
      </c>
      <c r="D14" s="26">
        <v>4.1715900000000001</v>
      </c>
      <c r="E14" s="26">
        <v>20.773900000000001</v>
      </c>
      <c r="F14" s="26">
        <v>0.40197500000000003</v>
      </c>
      <c r="G14" s="26">
        <v>2.7105000000000001</v>
      </c>
      <c r="H14" s="26">
        <v>0.66625400000000001</v>
      </c>
      <c r="I14" s="5">
        <v>0</v>
      </c>
    </row>
    <row r="15" spans="1:12">
      <c r="A15" s="5" t="s">
        <v>185</v>
      </c>
      <c r="B15" s="5">
        <v>0</v>
      </c>
      <c r="C15" s="5">
        <v>10</v>
      </c>
      <c r="D15" s="26">
        <v>5.3378799999999997E-2</v>
      </c>
      <c r="E15" s="26">
        <v>14.9026</v>
      </c>
      <c r="F15" s="26">
        <v>0.42274099999999998</v>
      </c>
      <c r="G15" s="26">
        <v>5.7808900000000003</v>
      </c>
      <c r="H15" s="26">
        <v>1.6595200000000001</v>
      </c>
      <c r="I15" s="5">
        <v>0</v>
      </c>
    </row>
    <row r="16" spans="1:12">
      <c r="A16" s="5" t="s">
        <v>185</v>
      </c>
      <c r="B16" s="5">
        <v>0</v>
      </c>
      <c r="C16" s="5">
        <v>11</v>
      </c>
      <c r="D16" s="26">
        <v>-4.0489800000000002</v>
      </c>
      <c r="E16" s="26">
        <v>8.0427599999999995</v>
      </c>
      <c r="F16" s="26">
        <v>0.483954</v>
      </c>
      <c r="G16" s="26">
        <v>11.920500000000001</v>
      </c>
      <c r="H16" s="26">
        <v>4.0944099999999999</v>
      </c>
      <c r="I16" s="5">
        <v>0</v>
      </c>
    </row>
    <row r="17" spans="1:9">
      <c r="A17" s="5" t="s">
        <v>185</v>
      </c>
      <c r="B17" s="5">
        <v>0</v>
      </c>
      <c r="C17" s="5">
        <v>12</v>
      </c>
      <c r="D17" s="26">
        <v>-6.9921699999999998</v>
      </c>
      <c r="E17" s="26">
        <v>4.7434500000000002</v>
      </c>
      <c r="F17" s="26">
        <v>0.407414</v>
      </c>
      <c r="G17" s="26">
        <v>13.363899999999999</v>
      </c>
      <c r="H17" s="26">
        <v>3.9260299999999999</v>
      </c>
      <c r="I17" s="5">
        <v>0</v>
      </c>
    </row>
    <row r="18" spans="1:9">
      <c r="A18" s="5" t="s">
        <v>186</v>
      </c>
      <c r="B18" s="5">
        <v>0</v>
      </c>
      <c r="C18" s="5">
        <v>1</v>
      </c>
      <c r="D18" s="26">
        <v>-7.3540599999999996</v>
      </c>
      <c r="E18" s="26">
        <v>3.0934499999999998</v>
      </c>
      <c r="F18" s="26">
        <v>0.69037000000000004</v>
      </c>
      <c r="G18" s="26">
        <v>18.4651</v>
      </c>
      <c r="H18" s="26">
        <v>4.5747200000000001</v>
      </c>
      <c r="I18" s="5">
        <v>0</v>
      </c>
    </row>
    <row r="19" spans="1:9">
      <c r="A19" s="5" t="s">
        <v>186</v>
      </c>
      <c r="B19" s="5">
        <v>0</v>
      </c>
      <c r="C19" s="5">
        <v>2</v>
      </c>
      <c r="D19" s="26">
        <v>-7.1940999999999997</v>
      </c>
      <c r="E19" s="26">
        <v>3.93377</v>
      </c>
      <c r="F19" s="26">
        <v>0.77258000000000004</v>
      </c>
      <c r="G19" s="26">
        <v>18.193300000000001</v>
      </c>
      <c r="H19" s="26">
        <v>4.3920700000000004</v>
      </c>
      <c r="I19" s="5">
        <v>0</v>
      </c>
    </row>
    <row r="20" spans="1:9">
      <c r="A20" s="5" t="s">
        <v>186</v>
      </c>
      <c r="B20" s="5">
        <v>0</v>
      </c>
      <c r="C20" s="5">
        <v>3</v>
      </c>
      <c r="D20" s="26">
        <v>-6.0051800000000002</v>
      </c>
      <c r="E20" s="26">
        <v>5.5964600000000004</v>
      </c>
      <c r="F20" s="26">
        <v>0.80700400000000005</v>
      </c>
      <c r="G20" s="26">
        <v>16.397400000000001</v>
      </c>
      <c r="H20" s="26">
        <v>4.17727</v>
      </c>
      <c r="I20" s="5">
        <v>0</v>
      </c>
    </row>
    <row r="21" spans="1:9">
      <c r="A21" s="5" t="s">
        <v>186</v>
      </c>
      <c r="B21" s="5">
        <v>0</v>
      </c>
      <c r="C21" s="5">
        <v>4</v>
      </c>
      <c r="D21" s="26">
        <v>-4.0859399999999999</v>
      </c>
      <c r="E21" s="26">
        <v>8.3590999999999998</v>
      </c>
      <c r="F21" s="26">
        <v>0.88986600000000005</v>
      </c>
      <c r="G21" s="26">
        <v>7.2753399999999999</v>
      </c>
      <c r="H21" s="26">
        <v>2.0901399999999999</v>
      </c>
      <c r="I21" s="5">
        <v>0</v>
      </c>
    </row>
    <row r="22" spans="1:9">
      <c r="A22" s="5" t="s">
        <v>186</v>
      </c>
      <c r="B22" s="5">
        <v>0</v>
      </c>
      <c r="C22" s="5">
        <v>5</v>
      </c>
      <c r="D22" s="26">
        <v>-0.26930500000000002</v>
      </c>
      <c r="E22" s="26">
        <v>12.7135</v>
      </c>
      <c r="F22" s="26">
        <v>0.87156699999999998</v>
      </c>
      <c r="G22" s="26">
        <v>4.9605899999999998</v>
      </c>
      <c r="H22" s="26">
        <v>1.11799</v>
      </c>
      <c r="I22" s="5">
        <v>0</v>
      </c>
    </row>
    <row r="23" spans="1:9">
      <c r="A23" s="5" t="s">
        <v>186</v>
      </c>
      <c r="B23" s="5">
        <v>0</v>
      </c>
      <c r="C23" s="5">
        <v>6</v>
      </c>
      <c r="D23" s="26">
        <v>4.1703200000000002</v>
      </c>
      <c r="E23" s="26">
        <v>17.936399999999999</v>
      </c>
      <c r="F23" s="26">
        <v>0.84402699999999997</v>
      </c>
      <c r="G23" s="26">
        <v>2.5336400000000001</v>
      </c>
      <c r="H23" s="26">
        <v>0.59396099999999996</v>
      </c>
      <c r="I23" s="5">
        <v>0</v>
      </c>
    </row>
    <row r="24" spans="1:9">
      <c r="A24" s="5" t="s">
        <v>186</v>
      </c>
      <c r="B24" s="5">
        <v>0</v>
      </c>
      <c r="C24" s="5">
        <v>7</v>
      </c>
      <c r="D24" s="26">
        <v>7.8952</v>
      </c>
      <c r="E24" s="26">
        <v>22.187100000000001</v>
      </c>
      <c r="F24" s="26">
        <v>0.86017600000000005</v>
      </c>
      <c r="G24" s="26">
        <v>1.3057399999999999</v>
      </c>
      <c r="H24" s="26">
        <v>0.48172199999999998</v>
      </c>
      <c r="I24" s="5">
        <v>0</v>
      </c>
    </row>
    <row r="25" spans="1:9">
      <c r="A25" s="5" t="s">
        <v>186</v>
      </c>
      <c r="B25" s="5">
        <v>0</v>
      </c>
      <c r="C25" s="5">
        <v>8</v>
      </c>
      <c r="D25" s="26">
        <v>7.8110400000000002</v>
      </c>
      <c r="E25" s="26">
        <v>21.972000000000001</v>
      </c>
      <c r="F25" s="26">
        <v>0.85641599999999996</v>
      </c>
      <c r="G25" s="26">
        <v>1.85328</v>
      </c>
      <c r="H25" s="26">
        <v>0.67871099999999995</v>
      </c>
      <c r="I25" s="5">
        <v>0</v>
      </c>
    </row>
    <row r="26" spans="1:9">
      <c r="A26" s="5" t="s">
        <v>186</v>
      </c>
      <c r="B26" s="5">
        <v>0</v>
      </c>
      <c r="C26" s="5">
        <v>9</v>
      </c>
      <c r="D26" s="26">
        <v>4.9670300000000003</v>
      </c>
      <c r="E26" s="26">
        <v>18.432500000000001</v>
      </c>
      <c r="F26" s="26">
        <v>0.80219499999999999</v>
      </c>
      <c r="G26" s="26">
        <v>3.4484300000000001</v>
      </c>
      <c r="H26" s="26">
        <v>0.90449000000000002</v>
      </c>
      <c r="I26" s="5">
        <v>0</v>
      </c>
    </row>
    <row r="27" spans="1:9">
      <c r="A27" s="5" t="s">
        <v>186</v>
      </c>
      <c r="B27" s="5">
        <v>0</v>
      </c>
      <c r="C27" s="5">
        <v>10</v>
      </c>
      <c r="D27" s="26">
        <v>0.61776200000000003</v>
      </c>
      <c r="E27" s="26">
        <v>12.825200000000001</v>
      </c>
      <c r="F27" s="26">
        <v>0.74754900000000002</v>
      </c>
      <c r="G27" s="26">
        <v>6.6408699999999996</v>
      </c>
      <c r="H27" s="26">
        <v>1.8236300000000001</v>
      </c>
      <c r="I27" s="5">
        <v>0</v>
      </c>
    </row>
    <row r="28" spans="1:9">
      <c r="A28" s="5" t="s">
        <v>186</v>
      </c>
      <c r="B28" s="5">
        <v>0</v>
      </c>
      <c r="C28" s="5">
        <v>11</v>
      </c>
      <c r="D28" s="26">
        <v>-4.1222300000000001</v>
      </c>
      <c r="E28" s="26">
        <v>6.2813299999999996</v>
      </c>
      <c r="F28" s="26">
        <v>0.66172299999999995</v>
      </c>
      <c r="G28" s="26">
        <v>13.657400000000001</v>
      </c>
      <c r="H28" s="26">
        <v>4.4272600000000004</v>
      </c>
      <c r="I28" s="5">
        <v>0</v>
      </c>
    </row>
    <row r="29" spans="1:9">
      <c r="A29" s="5" t="s">
        <v>186</v>
      </c>
      <c r="B29" s="5">
        <v>0</v>
      </c>
      <c r="C29" s="5">
        <v>12</v>
      </c>
      <c r="D29" s="26">
        <v>-6.9783200000000001</v>
      </c>
      <c r="E29" s="26">
        <v>3.4047999999999998</v>
      </c>
      <c r="F29" s="26">
        <v>0.61856599999999995</v>
      </c>
      <c r="G29" s="26">
        <v>15.3994</v>
      </c>
      <c r="H29" s="26">
        <v>4.14968</v>
      </c>
      <c r="I29" s="5">
        <v>0</v>
      </c>
    </row>
    <row r="30" spans="1:9">
      <c r="A30" s="5" t="s">
        <v>187</v>
      </c>
      <c r="B30" s="5">
        <v>0</v>
      </c>
      <c r="C30" s="5">
        <v>1</v>
      </c>
      <c r="D30" s="26">
        <v>-8.1974999999999998</v>
      </c>
      <c r="E30" s="26">
        <v>2.4171</v>
      </c>
      <c r="F30" s="26">
        <v>0.87109300000000001</v>
      </c>
      <c r="G30" s="26">
        <v>19.493500000000001</v>
      </c>
      <c r="H30" s="26">
        <v>4.4448499999999997</v>
      </c>
      <c r="I30" s="5">
        <v>0</v>
      </c>
    </row>
    <row r="31" spans="1:9">
      <c r="A31" s="5" t="s">
        <v>187</v>
      </c>
      <c r="B31" s="5">
        <v>0</v>
      </c>
      <c r="C31" s="5">
        <v>2</v>
      </c>
      <c r="D31" s="26">
        <v>-8.1499400000000009</v>
      </c>
      <c r="E31" s="26">
        <v>3.15151</v>
      </c>
      <c r="F31" s="26">
        <v>0.96334500000000001</v>
      </c>
      <c r="G31" s="26">
        <v>19.3979</v>
      </c>
      <c r="H31" s="26">
        <v>4.4142099999999997</v>
      </c>
      <c r="I31" s="5">
        <v>0</v>
      </c>
    </row>
    <row r="32" spans="1:9">
      <c r="A32" s="5" t="s">
        <v>187</v>
      </c>
      <c r="B32" s="5">
        <v>0</v>
      </c>
      <c r="C32" s="5">
        <v>3</v>
      </c>
      <c r="D32" s="26">
        <v>-7.0675999999999997</v>
      </c>
      <c r="E32" s="26">
        <v>4.7325900000000001</v>
      </c>
      <c r="F32" s="26">
        <v>1.1012</v>
      </c>
      <c r="G32" s="26">
        <v>17.500599999999999</v>
      </c>
      <c r="H32" s="26">
        <v>3.9689000000000001</v>
      </c>
      <c r="I32" s="5">
        <v>0</v>
      </c>
    </row>
    <row r="33" spans="1:9">
      <c r="A33" s="5" t="s">
        <v>187</v>
      </c>
      <c r="B33" s="5">
        <v>0</v>
      </c>
      <c r="C33" s="5">
        <v>4</v>
      </c>
      <c r="D33" s="26">
        <v>-5.2404200000000003</v>
      </c>
      <c r="E33" s="26">
        <v>7.1882700000000002</v>
      </c>
      <c r="F33" s="26">
        <v>1.1643300000000001</v>
      </c>
      <c r="G33" s="26">
        <v>7.9547100000000004</v>
      </c>
      <c r="H33" s="26">
        <v>1.8255699999999999</v>
      </c>
      <c r="I33" s="5">
        <v>0</v>
      </c>
    </row>
    <row r="34" spans="1:9">
      <c r="A34" s="5" t="s">
        <v>187</v>
      </c>
      <c r="B34" s="5">
        <v>0</v>
      </c>
      <c r="C34" s="5">
        <v>5</v>
      </c>
      <c r="D34" s="26">
        <v>-1.26996</v>
      </c>
      <c r="E34" s="26">
        <v>11.404299999999999</v>
      </c>
      <c r="F34" s="26">
        <v>1.11633</v>
      </c>
      <c r="G34" s="26">
        <v>5.5045900000000003</v>
      </c>
      <c r="H34" s="26">
        <v>0.87364399999999998</v>
      </c>
      <c r="I34" s="5">
        <v>0</v>
      </c>
    </row>
    <row r="35" spans="1:9">
      <c r="A35" s="5" t="s">
        <v>187</v>
      </c>
      <c r="B35" s="5">
        <v>0</v>
      </c>
      <c r="C35" s="5">
        <v>6</v>
      </c>
      <c r="D35" s="26">
        <v>3.31297</v>
      </c>
      <c r="E35" s="26">
        <v>16.470199999999998</v>
      </c>
      <c r="F35" s="26">
        <v>1.1187800000000001</v>
      </c>
      <c r="G35" s="26">
        <v>2.69293</v>
      </c>
      <c r="H35" s="26">
        <v>0.45957100000000001</v>
      </c>
      <c r="I35" s="5">
        <v>0</v>
      </c>
    </row>
    <row r="36" spans="1:9">
      <c r="A36" s="5" t="s">
        <v>187</v>
      </c>
      <c r="B36" s="5">
        <v>0</v>
      </c>
      <c r="C36" s="5">
        <v>7</v>
      </c>
      <c r="D36" s="26">
        <v>7.02705</v>
      </c>
      <c r="E36" s="26">
        <v>20.639099999999999</v>
      </c>
      <c r="F36" s="26">
        <v>1.0991200000000001</v>
      </c>
      <c r="G36" s="26">
        <v>1.6073</v>
      </c>
      <c r="H36" s="26">
        <v>0.47032099999999999</v>
      </c>
      <c r="I36" s="5">
        <v>0</v>
      </c>
    </row>
    <row r="37" spans="1:9">
      <c r="A37" s="5" t="s">
        <v>187</v>
      </c>
      <c r="B37" s="5">
        <v>0</v>
      </c>
      <c r="C37" s="5">
        <v>8</v>
      </c>
      <c r="D37" s="26">
        <v>6.8963000000000001</v>
      </c>
      <c r="E37" s="26">
        <v>20.4511</v>
      </c>
      <c r="F37" s="26">
        <v>1.0946100000000001</v>
      </c>
      <c r="G37" s="26">
        <v>2.0390700000000002</v>
      </c>
      <c r="H37" s="26">
        <v>0.56234300000000004</v>
      </c>
      <c r="I37" s="5">
        <v>0</v>
      </c>
    </row>
    <row r="38" spans="1:9">
      <c r="A38" s="5" t="s">
        <v>187</v>
      </c>
      <c r="B38" s="5">
        <v>0</v>
      </c>
      <c r="C38" s="5">
        <v>9</v>
      </c>
      <c r="D38" s="26">
        <v>4.0246599999999999</v>
      </c>
      <c r="E38" s="26">
        <v>17.108699999999999</v>
      </c>
      <c r="F38" s="26">
        <v>1.06856</v>
      </c>
      <c r="G38" s="26">
        <v>3.5667300000000002</v>
      </c>
      <c r="H38" s="26">
        <v>0.92321200000000003</v>
      </c>
      <c r="I38" s="5">
        <v>0</v>
      </c>
    </row>
    <row r="39" spans="1:9">
      <c r="A39" s="5" t="s">
        <v>187</v>
      </c>
      <c r="B39" s="5">
        <v>0</v>
      </c>
      <c r="C39" s="5">
        <v>10</v>
      </c>
      <c r="D39" s="26">
        <v>-0.28200999999999998</v>
      </c>
      <c r="E39" s="26">
        <v>11.6952</v>
      </c>
      <c r="F39" s="26">
        <v>1.0108299999999999</v>
      </c>
      <c r="G39" s="26">
        <v>6.8352599999999999</v>
      </c>
      <c r="H39" s="26">
        <v>1.5987800000000001</v>
      </c>
      <c r="I39" s="5">
        <v>0</v>
      </c>
    </row>
    <row r="40" spans="1:9">
      <c r="A40" s="5" t="s">
        <v>187</v>
      </c>
      <c r="B40" s="5">
        <v>0</v>
      </c>
      <c r="C40" s="5">
        <v>11</v>
      </c>
      <c r="D40" s="26">
        <v>-5.01614</v>
      </c>
      <c r="E40" s="26">
        <v>5.5744800000000003</v>
      </c>
      <c r="F40" s="26">
        <v>0.94538999999999995</v>
      </c>
      <c r="G40" s="26">
        <v>14.6386</v>
      </c>
      <c r="H40" s="26">
        <v>4.2237900000000002</v>
      </c>
      <c r="I40" s="5">
        <v>0</v>
      </c>
    </row>
    <row r="41" spans="1:9">
      <c r="A41" s="5" t="s">
        <v>187</v>
      </c>
      <c r="B41" s="5">
        <v>0</v>
      </c>
      <c r="C41" s="5">
        <v>12</v>
      </c>
      <c r="D41" s="26">
        <v>-7.7926200000000003</v>
      </c>
      <c r="E41" s="26">
        <v>2.9126099999999999</v>
      </c>
      <c r="F41" s="26">
        <v>0.85275800000000002</v>
      </c>
      <c r="G41" s="26">
        <v>16.6632</v>
      </c>
      <c r="H41" s="26">
        <v>4.3977000000000004</v>
      </c>
      <c r="I41" s="5">
        <v>0</v>
      </c>
    </row>
    <row r="42" spans="1:9">
      <c r="A42" s="5" t="s">
        <v>188</v>
      </c>
      <c r="B42" s="5">
        <v>0</v>
      </c>
      <c r="C42" s="5">
        <v>1</v>
      </c>
      <c r="D42" s="26">
        <v>-7.4603299999999999</v>
      </c>
      <c r="E42" s="26">
        <v>2.9889100000000002</v>
      </c>
      <c r="F42" s="26">
        <v>0.92871899999999996</v>
      </c>
      <c r="G42" s="26">
        <v>21.188800000000001</v>
      </c>
      <c r="H42" s="26">
        <v>4.4628899999999998</v>
      </c>
      <c r="I42" s="5">
        <v>0</v>
      </c>
    </row>
    <row r="43" spans="1:9">
      <c r="A43" s="5" t="s">
        <v>188</v>
      </c>
      <c r="B43" s="5">
        <v>0</v>
      </c>
      <c r="C43" s="5">
        <v>2</v>
      </c>
      <c r="D43" s="26">
        <v>-7.3086900000000004</v>
      </c>
      <c r="E43" s="26">
        <v>3.8146200000000001</v>
      </c>
      <c r="F43" s="26">
        <v>1.0748899999999999</v>
      </c>
      <c r="G43" s="26">
        <v>20.6328</v>
      </c>
      <c r="H43" s="26">
        <v>4.20296</v>
      </c>
      <c r="I43" s="5">
        <v>0</v>
      </c>
    </row>
    <row r="44" spans="1:9">
      <c r="A44" s="5" t="s">
        <v>188</v>
      </c>
      <c r="B44" s="5">
        <v>0</v>
      </c>
      <c r="C44" s="5">
        <v>3</v>
      </c>
      <c r="D44" s="26">
        <v>-6.1522899999999998</v>
      </c>
      <c r="E44" s="26">
        <v>5.4414400000000001</v>
      </c>
      <c r="F44" s="26">
        <v>1.15307</v>
      </c>
      <c r="G44" s="26">
        <v>18.286999999999999</v>
      </c>
      <c r="H44" s="26">
        <v>3.97553</v>
      </c>
      <c r="I44" s="5">
        <v>0</v>
      </c>
    </row>
    <row r="45" spans="1:9">
      <c r="A45" s="5" t="s">
        <v>188</v>
      </c>
      <c r="B45" s="5">
        <v>0</v>
      </c>
      <c r="C45" s="5">
        <v>4</v>
      </c>
      <c r="D45" s="26">
        <v>-4.3462699999999996</v>
      </c>
      <c r="E45" s="26">
        <v>8.0515100000000004</v>
      </c>
      <c r="F45" s="26">
        <v>1.28226</v>
      </c>
      <c r="G45" s="26">
        <v>8.2682699999999993</v>
      </c>
      <c r="H45" s="26">
        <v>1.9468300000000001</v>
      </c>
      <c r="I45" s="5">
        <v>0</v>
      </c>
    </row>
    <row r="46" spans="1:9">
      <c r="A46" s="5" t="s">
        <v>188</v>
      </c>
      <c r="B46" s="5">
        <v>0</v>
      </c>
      <c r="C46" s="5">
        <v>5</v>
      </c>
      <c r="D46" s="26">
        <v>-0.50404000000000004</v>
      </c>
      <c r="E46" s="26">
        <v>12.3521</v>
      </c>
      <c r="F46" s="26">
        <v>1.21305</v>
      </c>
      <c r="G46" s="26">
        <v>5.2144399999999997</v>
      </c>
      <c r="H46" s="26">
        <v>0.99441299999999999</v>
      </c>
      <c r="I46" s="5">
        <v>0</v>
      </c>
    </row>
    <row r="47" spans="1:9">
      <c r="A47" s="5" t="s">
        <v>188</v>
      </c>
      <c r="B47" s="5">
        <v>0</v>
      </c>
      <c r="C47" s="5">
        <v>6</v>
      </c>
      <c r="D47" s="26">
        <v>3.9184800000000002</v>
      </c>
      <c r="E47" s="26">
        <v>17.6083</v>
      </c>
      <c r="F47" s="26">
        <v>1.0636699999999999</v>
      </c>
      <c r="G47" s="26">
        <v>2.5493000000000001</v>
      </c>
      <c r="H47" s="26">
        <v>0.492477</v>
      </c>
      <c r="I47" s="5">
        <v>0</v>
      </c>
    </row>
    <row r="48" spans="1:9">
      <c r="A48" s="5" t="s">
        <v>188</v>
      </c>
      <c r="B48" s="5">
        <v>0</v>
      </c>
      <c r="C48" s="5">
        <v>7</v>
      </c>
      <c r="D48" s="26">
        <v>7.6141800000000002</v>
      </c>
      <c r="E48" s="26">
        <v>21.814</v>
      </c>
      <c r="F48" s="26">
        <v>0.94312700000000005</v>
      </c>
      <c r="G48" s="26">
        <v>1.34659</v>
      </c>
      <c r="H48" s="26">
        <v>0.40351399999999998</v>
      </c>
      <c r="I48" s="5">
        <v>0</v>
      </c>
    </row>
    <row r="49" spans="1:9">
      <c r="A49" s="5" t="s">
        <v>188</v>
      </c>
      <c r="B49" s="5">
        <v>0</v>
      </c>
      <c r="C49" s="5">
        <v>8</v>
      </c>
      <c r="D49" s="26">
        <v>7.5239200000000004</v>
      </c>
      <c r="E49" s="26">
        <v>21.574400000000001</v>
      </c>
      <c r="F49" s="26">
        <v>0.96340800000000004</v>
      </c>
      <c r="G49" s="26">
        <v>1.81708</v>
      </c>
      <c r="H49" s="26">
        <v>0.52216700000000005</v>
      </c>
      <c r="I49" s="5">
        <v>0</v>
      </c>
    </row>
    <row r="50" spans="1:9">
      <c r="A50" s="5" t="s">
        <v>188</v>
      </c>
      <c r="B50" s="5">
        <v>0</v>
      </c>
      <c r="C50" s="5">
        <v>9</v>
      </c>
      <c r="D50" s="26">
        <v>4.6111800000000001</v>
      </c>
      <c r="E50" s="26">
        <v>18.106300000000001</v>
      </c>
      <c r="F50" s="26">
        <v>0.99804000000000004</v>
      </c>
      <c r="G50" s="26">
        <v>3.61103</v>
      </c>
      <c r="H50" s="26">
        <v>0.81486400000000003</v>
      </c>
      <c r="I50" s="5">
        <v>0</v>
      </c>
    </row>
    <row r="51" spans="1:9">
      <c r="A51" s="5" t="s">
        <v>188</v>
      </c>
      <c r="B51" s="5">
        <v>0</v>
      </c>
      <c r="C51" s="5">
        <v>10</v>
      </c>
      <c r="D51" s="26">
        <v>0.34135100000000002</v>
      </c>
      <c r="E51" s="26">
        <v>12.5428</v>
      </c>
      <c r="F51" s="26">
        <v>0.98549699999999996</v>
      </c>
      <c r="G51" s="26">
        <v>7.2584299999999997</v>
      </c>
      <c r="H51" s="26">
        <v>1.77745</v>
      </c>
      <c r="I51" s="5">
        <v>0</v>
      </c>
    </row>
    <row r="52" spans="1:9">
      <c r="A52" s="5" t="s">
        <v>188</v>
      </c>
      <c r="B52" s="5">
        <v>0</v>
      </c>
      <c r="C52" s="5">
        <v>11</v>
      </c>
      <c r="D52" s="26">
        <v>-4.3434100000000004</v>
      </c>
      <c r="E52" s="26">
        <v>6.2121899999999997</v>
      </c>
      <c r="F52" s="26">
        <v>0.96966600000000003</v>
      </c>
      <c r="G52" s="26">
        <v>16.0947</v>
      </c>
      <c r="H52" s="26">
        <v>4.4709099999999999</v>
      </c>
      <c r="I52" s="5">
        <v>0</v>
      </c>
    </row>
    <row r="53" spans="1:9">
      <c r="A53" s="5" t="s">
        <v>188</v>
      </c>
      <c r="B53" s="5">
        <v>0</v>
      </c>
      <c r="C53" s="5">
        <v>12</v>
      </c>
      <c r="D53" s="26">
        <v>-7.1212600000000004</v>
      </c>
      <c r="E53" s="26">
        <v>3.40883</v>
      </c>
      <c r="F53" s="26">
        <v>0.86871600000000004</v>
      </c>
      <c r="G53" s="26">
        <v>18.393799999999999</v>
      </c>
      <c r="H53" s="26">
        <v>4.1227999999999998</v>
      </c>
      <c r="I53" s="5">
        <v>0</v>
      </c>
    </row>
    <row r="54" spans="1:9">
      <c r="A54" s="5" t="s">
        <v>189</v>
      </c>
      <c r="B54" s="5">
        <v>0</v>
      </c>
      <c r="C54" s="5">
        <v>1</v>
      </c>
      <c r="D54" s="26">
        <v>-7.4924999999999997</v>
      </c>
      <c r="E54" s="26">
        <v>4.1215400000000004</v>
      </c>
      <c r="F54" s="26">
        <v>0.66717899999999997</v>
      </c>
      <c r="G54" s="26">
        <v>16.780899999999999</v>
      </c>
      <c r="H54" s="26">
        <v>4.2674399999999997</v>
      </c>
      <c r="I54" s="5">
        <v>0</v>
      </c>
    </row>
    <row r="55" spans="1:9">
      <c r="A55" s="5" t="s">
        <v>189</v>
      </c>
      <c r="B55" s="5">
        <v>0</v>
      </c>
      <c r="C55" s="5">
        <v>2</v>
      </c>
      <c r="D55" s="26">
        <v>-7.03268</v>
      </c>
      <c r="E55" s="26">
        <v>5.1323400000000001</v>
      </c>
      <c r="F55" s="26">
        <v>0.86207</v>
      </c>
      <c r="G55" s="26">
        <v>16.4573</v>
      </c>
      <c r="H55" s="26">
        <v>3.7932700000000001</v>
      </c>
      <c r="I55" s="5">
        <v>0</v>
      </c>
    </row>
    <row r="56" spans="1:9">
      <c r="A56" s="5" t="s">
        <v>189</v>
      </c>
      <c r="B56" s="5">
        <v>0</v>
      </c>
      <c r="C56" s="5">
        <v>3</v>
      </c>
      <c r="D56" s="26">
        <v>-5.6005700000000003</v>
      </c>
      <c r="E56" s="26">
        <v>6.8297999999999996</v>
      </c>
      <c r="F56" s="26">
        <v>0.98045099999999996</v>
      </c>
      <c r="G56" s="26">
        <v>14.313700000000001</v>
      </c>
      <c r="H56" s="26">
        <v>3.6777899999999999</v>
      </c>
      <c r="I56" s="5">
        <v>0</v>
      </c>
    </row>
    <row r="57" spans="1:9">
      <c r="A57" s="5" t="s">
        <v>189</v>
      </c>
      <c r="B57" s="5">
        <v>0</v>
      </c>
      <c r="C57" s="5">
        <v>4</v>
      </c>
      <c r="D57" s="26">
        <v>-3.6908799999999999</v>
      </c>
      <c r="E57" s="26">
        <v>9.8803599999999996</v>
      </c>
      <c r="F57" s="26">
        <v>1.13473</v>
      </c>
      <c r="G57" s="26">
        <v>6.0593700000000004</v>
      </c>
      <c r="H57" s="26">
        <v>2.0167099999999998</v>
      </c>
      <c r="I57" s="5">
        <v>0</v>
      </c>
    </row>
    <row r="58" spans="1:9">
      <c r="A58" s="5" t="s">
        <v>189</v>
      </c>
      <c r="B58" s="5">
        <v>0</v>
      </c>
      <c r="C58" s="5">
        <v>5</v>
      </c>
      <c r="D58" s="26">
        <v>-0.14172599999999999</v>
      </c>
      <c r="E58" s="26">
        <v>14.43</v>
      </c>
      <c r="F58" s="26">
        <v>1.1231100000000001</v>
      </c>
      <c r="G58" s="26">
        <v>4.1214000000000004</v>
      </c>
      <c r="H58" s="26">
        <v>1.1860200000000001</v>
      </c>
      <c r="I58" s="5">
        <v>0</v>
      </c>
    </row>
    <row r="59" spans="1:9">
      <c r="A59" s="5" t="s">
        <v>189</v>
      </c>
      <c r="B59" s="5">
        <v>0</v>
      </c>
      <c r="C59" s="5">
        <v>6</v>
      </c>
      <c r="D59" s="26">
        <v>3.7112400000000001</v>
      </c>
      <c r="E59" s="26">
        <v>19.691199999999998</v>
      </c>
      <c r="F59" s="26">
        <v>0.95942799999999995</v>
      </c>
      <c r="G59" s="26">
        <v>2.18974</v>
      </c>
      <c r="H59" s="26">
        <v>0.50042799999999998</v>
      </c>
      <c r="I59" s="5">
        <v>0</v>
      </c>
    </row>
    <row r="60" spans="1:9">
      <c r="A60" s="5" t="s">
        <v>189</v>
      </c>
      <c r="B60" s="5">
        <v>0</v>
      </c>
      <c r="C60" s="5">
        <v>7</v>
      </c>
      <c r="D60" s="26">
        <v>6.9574400000000001</v>
      </c>
      <c r="E60" s="26">
        <v>23.966799999999999</v>
      </c>
      <c r="F60" s="26">
        <v>0.84192</v>
      </c>
      <c r="G60" s="26">
        <v>1.11389</v>
      </c>
      <c r="H60" s="26">
        <v>0.42824000000000001</v>
      </c>
      <c r="I60" s="5">
        <v>0</v>
      </c>
    </row>
    <row r="61" spans="1:9">
      <c r="A61" s="5" t="s">
        <v>189</v>
      </c>
      <c r="B61" s="5">
        <v>0</v>
      </c>
      <c r="C61" s="5">
        <v>8</v>
      </c>
      <c r="D61" s="26">
        <v>6.8772000000000002</v>
      </c>
      <c r="E61" s="26">
        <v>23.696400000000001</v>
      </c>
      <c r="F61" s="26">
        <v>0.81624600000000003</v>
      </c>
      <c r="G61" s="26">
        <v>1.6070599999999999</v>
      </c>
      <c r="H61" s="26">
        <v>0.50074200000000002</v>
      </c>
      <c r="I61" s="5">
        <v>0</v>
      </c>
    </row>
    <row r="62" spans="1:9">
      <c r="A62" s="5" t="s">
        <v>189</v>
      </c>
      <c r="B62" s="5">
        <v>0</v>
      </c>
      <c r="C62" s="5">
        <v>9</v>
      </c>
      <c r="D62" s="26">
        <v>4.0503999999999998</v>
      </c>
      <c r="E62" s="26">
        <v>20.085100000000001</v>
      </c>
      <c r="F62" s="26">
        <v>0.74717599999999995</v>
      </c>
      <c r="G62" s="26">
        <v>2.8690000000000002</v>
      </c>
      <c r="H62" s="26">
        <v>0.68904600000000005</v>
      </c>
      <c r="I62" s="5">
        <v>0</v>
      </c>
    </row>
    <row r="63" spans="1:9">
      <c r="A63" s="5" t="s">
        <v>189</v>
      </c>
      <c r="B63" s="5">
        <v>0</v>
      </c>
      <c r="C63" s="5">
        <v>10</v>
      </c>
      <c r="D63" s="26">
        <v>-8.7073899999999996E-2</v>
      </c>
      <c r="E63" s="26">
        <v>14.3424</v>
      </c>
      <c r="F63" s="26">
        <v>0.71510700000000005</v>
      </c>
      <c r="G63" s="26">
        <v>5.9729200000000002</v>
      </c>
      <c r="H63" s="26">
        <v>1.6417200000000001</v>
      </c>
      <c r="I63" s="5">
        <v>0</v>
      </c>
    </row>
    <row r="64" spans="1:9">
      <c r="A64" s="5" t="s">
        <v>189</v>
      </c>
      <c r="B64" s="5">
        <v>0</v>
      </c>
      <c r="C64" s="5">
        <v>11</v>
      </c>
      <c r="D64" s="26">
        <v>-4.2920999999999996</v>
      </c>
      <c r="E64" s="26">
        <v>7.6528700000000001</v>
      </c>
      <c r="F64" s="26">
        <v>0.74914599999999998</v>
      </c>
      <c r="G64" s="26">
        <v>12.1106</v>
      </c>
      <c r="H64" s="26">
        <v>3.6633399999999998</v>
      </c>
      <c r="I64" s="5">
        <v>0</v>
      </c>
    </row>
    <row r="65" spans="1:9">
      <c r="A65" s="5" t="s">
        <v>189</v>
      </c>
      <c r="B65" s="5">
        <v>0</v>
      </c>
      <c r="C65" s="5">
        <v>12</v>
      </c>
      <c r="D65" s="26">
        <v>-7.2645</v>
      </c>
      <c r="E65" s="26">
        <v>4.4546999999999999</v>
      </c>
      <c r="F65" s="26">
        <v>0.59258299999999997</v>
      </c>
      <c r="G65" s="26">
        <v>14.078200000000001</v>
      </c>
      <c r="H65" s="26">
        <v>3.6775600000000002</v>
      </c>
      <c r="I65" s="5">
        <v>0</v>
      </c>
    </row>
    <row r="66" spans="1:9">
      <c r="A66" s="5"/>
      <c r="B66" s="5"/>
      <c r="C66" s="5"/>
      <c r="D66" s="24"/>
      <c r="E66" s="24"/>
      <c r="F66" s="24"/>
      <c r="G66" s="26"/>
      <c r="H66" s="26"/>
      <c r="I66" s="5"/>
    </row>
    <row r="67" spans="1:9">
      <c r="A67" s="5"/>
      <c r="B67" s="5"/>
      <c r="C67" s="5"/>
      <c r="D67" s="24"/>
      <c r="E67" s="24"/>
      <c r="F67" s="24"/>
      <c r="G67" s="26"/>
      <c r="H67" s="26"/>
      <c r="I67" s="5"/>
    </row>
    <row r="68" spans="1:9">
      <c r="A68" s="5"/>
      <c r="B68" s="5"/>
      <c r="C68" s="5"/>
      <c r="D68" s="24"/>
      <c r="E68" s="24"/>
      <c r="F68" s="24"/>
      <c r="G68" s="26"/>
      <c r="H68" s="26"/>
      <c r="I68" s="5"/>
    </row>
    <row r="69" spans="1:9">
      <c r="A69" s="5"/>
      <c r="B69" s="5"/>
      <c r="C69" s="5"/>
      <c r="D69" s="24"/>
      <c r="E69" s="24"/>
      <c r="F69" s="24"/>
      <c r="G69" s="26"/>
      <c r="H69" s="26"/>
      <c r="I69" s="5"/>
    </row>
    <row r="70" spans="1:9">
      <c r="A70" s="5"/>
      <c r="B70" s="5"/>
      <c r="C70" s="5"/>
      <c r="D70" s="24"/>
      <c r="E70" s="24"/>
      <c r="F70" s="24"/>
      <c r="G70" s="26"/>
      <c r="H70" s="26"/>
      <c r="I70" s="5"/>
    </row>
    <row r="71" spans="1:9">
      <c r="A71" s="5"/>
      <c r="B71" s="5"/>
      <c r="C71" s="5"/>
      <c r="D71" s="24"/>
      <c r="E71" s="24"/>
      <c r="F71" s="24"/>
      <c r="G71" s="26"/>
      <c r="H71" s="26"/>
      <c r="I71" s="5"/>
    </row>
    <row r="72" spans="1:9">
      <c r="A72" s="5"/>
      <c r="B72" s="5"/>
      <c r="C72" s="5"/>
      <c r="D72" s="24"/>
      <c r="E72" s="24"/>
      <c r="F72" s="24"/>
      <c r="G72" s="26"/>
      <c r="H72" s="26"/>
      <c r="I72" s="5"/>
    </row>
    <row r="73" spans="1:9">
      <c r="A73" s="5"/>
      <c r="B73" s="5"/>
      <c r="C73" s="5"/>
      <c r="D73" s="24"/>
      <c r="E73" s="24"/>
      <c r="F73" s="24"/>
      <c r="G73" s="26"/>
      <c r="H73" s="26"/>
      <c r="I73" s="5"/>
    </row>
    <row r="74" spans="1:9">
      <c r="A74" s="5"/>
      <c r="B74" s="5"/>
      <c r="C74" s="5"/>
      <c r="D74" s="24"/>
      <c r="E74" s="24"/>
      <c r="F74" s="24"/>
      <c r="G74" s="26"/>
      <c r="H74" s="26"/>
      <c r="I74" s="5"/>
    </row>
    <row r="75" spans="1:9">
      <c r="A75" s="5"/>
      <c r="B75" s="5"/>
      <c r="C75" s="5"/>
      <c r="D75" s="24"/>
      <c r="E75" s="24"/>
      <c r="F75" s="24"/>
      <c r="G75" s="26"/>
      <c r="H75" s="26"/>
      <c r="I75" s="5"/>
    </row>
    <row r="76" spans="1:9">
      <c r="A76" s="5"/>
      <c r="B76" s="5"/>
      <c r="C76" s="5"/>
      <c r="D76" s="24"/>
      <c r="E76" s="24"/>
      <c r="F76" s="24"/>
      <c r="G76" s="26"/>
      <c r="H76" s="26"/>
      <c r="I76" s="5"/>
    </row>
    <row r="77" spans="1:9">
      <c r="A77" s="5"/>
      <c r="B77" s="5"/>
      <c r="C77" s="5"/>
      <c r="D77" s="24"/>
      <c r="E77" s="24"/>
      <c r="F77" s="24"/>
      <c r="G77" s="26"/>
      <c r="H77" s="26"/>
      <c r="I77" s="5"/>
    </row>
    <row r="78" spans="1:9">
      <c r="A78" s="5"/>
      <c r="B78" s="5"/>
      <c r="C78" s="5"/>
      <c r="D78" s="24"/>
      <c r="E78" s="24"/>
      <c r="F78" s="24"/>
      <c r="G78" s="26"/>
      <c r="H78" s="26"/>
      <c r="I78" s="5"/>
    </row>
    <row r="79" spans="1:9">
      <c r="A79" s="5"/>
      <c r="B79" s="5"/>
      <c r="C79" s="5"/>
      <c r="D79" s="24"/>
      <c r="E79" s="24"/>
      <c r="F79" s="24"/>
      <c r="G79" s="26"/>
      <c r="H79" s="26"/>
      <c r="I79" s="5"/>
    </row>
    <row r="80" spans="1:9">
      <c r="A80" s="5"/>
      <c r="B80" s="5"/>
      <c r="C80" s="5"/>
      <c r="D80" s="24"/>
      <c r="E80" s="24"/>
      <c r="F80" s="24"/>
      <c r="G80" s="26"/>
      <c r="H80" s="26"/>
      <c r="I80" s="5"/>
    </row>
    <row r="81" spans="1:9">
      <c r="A81" s="5"/>
      <c r="B81" s="5"/>
      <c r="C81" s="5"/>
      <c r="D81" s="24"/>
      <c r="E81" s="24"/>
      <c r="F81" s="24"/>
      <c r="G81" s="26"/>
      <c r="H81" s="26"/>
      <c r="I81" s="5"/>
    </row>
    <row r="82" spans="1:9">
      <c r="A82" s="5"/>
      <c r="B82" s="5"/>
      <c r="C82" s="5"/>
      <c r="D82" s="24"/>
      <c r="E82" s="24"/>
      <c r="F82" s="24"/>
      <c r="G82" s="26"/>
      <c r="H82" s="26"/>
      <c r="I82" s="5"/>
    </row>
    <row r="83" spans="1:9">
      <c r="A83" s="5"/>
      <c r="B83" s="5"/>
      <c r="C83" s="5"/>
      <c r="D83" s="24"/>
      <c r="E83" s="24"/>
      <c r="F83" s="24"/>
      <c r="G83" s="26"/>
      <c r="H83" s="26"/>
      <c r="I83" s="5"/>
    </row>
    <row r="84" spans="1:9">
      <c r="A84" s="5"/>
      <c r="B84" s="5"/>
      <c r="C84" s="5"/>
      <c r="D84" s="24"/>
      <c r="E84" s="24"/>
      <c r="F84" s="24"/>
      <c r="G84" s="26"/>
      <c r="H84" s="26"/>
      <c r="I84" s="5"/>
    </row>
    <row r="85" spans="1:9">
      <c r="A85" s="5"/>
      <c r="B85" s="5"/>
      <c r="C85" s="5"/>
      <c r="D85" s="24"/>
      <c r="E85" s="24"/>
      <c r="F85" s="24"/>
      <c r="G85" s="26"/>
      <c r="H85" s="26"/>
      <c r="I85" s="5"/>
    </row>
    <row r="86" spans="1:9">
      <c r="A86" s="5"/>
      <c r="B86" s="5"/>
      <c r="C86" s="5"/>
      <c r="D86" s="24"/>
      <c r="E86" s="24"/>
      <c r="F86" s="24"/>
      <c r="G86" s="26"/>
      <c r="H86" s="26"/>
      <c r="I86" s="5"/>
    </row>
    <row r="87" spans="1:9">
      <c r="A87" s="5"/>
      <c r="B87" s="5"/>
      <c r="C87" s="5"/>
      <c r="D87" s="24"/>
      <c r="E87" s="24"/>
      <c r="F87" s="24"/>
      <c r="G87" s="26"/>
      <c r="H87" s="26"/>
      <c r="I87" s="5"/>
    </row>
    <row r="88" spans="1:9">
      <c r="A88" s="5"/>
      <c r="B88" s="5"/>
      <c r="C88" s="5"/>
      <c r="D88" s="24"/>
      <c r="E88" s="24"/>
      <c r="F88" s="24"/>
      <c r="G88" s="26"/>
      <c r="H88" s="26"/>
      <c r="I88" s="5"/>
    </row>
    <row r="89" spans="1:9">
      <c r="A89" s="5"/>
      <c r="B89" s="5"/>
      <c r="C89" s="5"/>
      <c r="D89" s="24"/>
      <c r="E89" s="24"/>
      <c r="F89" s="24"/>
      <c r="G89" s="26"/>
      <c r="H89" s="26"/>
      <c r="I89" s="5"/>
    </row>
    <row r="90" spans="1:9">
      <c r="A90" s="5"/>
      <c r="B90" s="5"/>
      <c r="C90" s="5"/>
      <c r="D90" s="24"/>
      <c r="E90" s="24"/>
      <c r="F90" s="24"/>
      <c r="G90" s="26"/>
      <c r="H90" s="26"/>
      <c r="I90" s="5"/>
    </row>
    <row r="91" spans="1:9">
      <c r="A91" s="5"/>
      <c r="B91" s="5"/>
      <c r="C91" s="5"/>
      <c r="D91" s="24"/>
      <c r="E91" s="24"/>
      <c r="F91" s="24"/>
      <c r="G91" s="26"/>
      <c r="H91" s="26"/>
      <c r="I91" s="5"/>
    </row>
    <row r="92" spans="1:9">
      <c r="A92" s="5"/>
      <c r="B92" s="5"/>
      <c r="C92" s="5"/>
      <c r="D92" s="24"/>
      <c r="E92" s="24"/>
      <c r="F92" s="24"/>
      <c r="G92" s="26"/>
      <c r="H92" s="26"/>
      <c r="I92" s="5"/>
    </row>
    <row r="93" spans="1:9">
      <c r="A93" s="5"/>
      <c r="B93" s="5"/>
      <c r="C93" s="5"/>
      <c r="D93" s="24"/>
      <c r="E93" s="24"/>
      <c r="F93" s="24"/>
      <c r="G93" s="26"/>
      <c r="H93" s="26"/>
      <c r="I93" s="5"/>
    </row>
    <row r="94" spans="1:9">
      <c r="A94" s="5"/>
      <c r="B94" s="5"/>
      <c r="C94" s="5"/>
      <c r="D94" s="24"/>
      <c r="E94" s="24"/>
      <c r="F94" s="24"/>
      <c r="G94" s="26"/>
      <c r="H94" s="26"/>
      <c r="I94" s="5"/>
    </row>
    <row r="95" spans="1:9">
      <c r="A95" s="5"/>
      <c r="B95" s="5"/>
      <c r="C95" s="5"/>
      <c r="D95" s="24"/>
      <c r="E95" s="24"/>
      <c r="F95" s="24"/>
      <c r="G95" s="26"/>
      <c r="H95" s="26"/>
      <c r="I95" s="5"/>
    </row>
    <row r="96" spans="1:9">
      <c r="A96" s="5"/>
      <c r="B96" s="5"/>
      <c r="C96" s="5"/>
      <c r="D96" s="24"/>
      <c r="E96" s="24"/>
      <c r="F96" s="24"/>
      <c r="G96" s="26"/>
      <c r="H96" s="26"/>
      <c r="I96" s="5"/>
    </row>
    <row r="97" spans="1:9">
      <c r="A97" s="5"/>
      <c r="B97" s="5"/>
      <c r="C97" s="5"/>
      <c r="D97" s="24"/>
      <c r="E97" s="24"/>
      <c r="F97" s="24"/>
      <c r="G97" s="26"/>
      <c r="H97" s="26"/>
      <c r="I97" s="5"/>
    </row>
    <row r="98" spans="1:9">
      <c r="A98" s="5"/>
      <c r="B98" s="5"/>
      <c r="C98" s="5"/>
      <c r="D98" s="24"/>
      <c r="E98" s="24"/>
      <c r="F98" s="24"/>
      <c r="G98" s="26"/>
      <c r="H98" s="26"/>
      <c r="I98" s="5"/>
    </row>
    <row r="99" spans="1:9">
      <c r="A99" s="5"/>
      <c r="B99" s="5"/>
      <c r="C99" s="5"/>
      <c r="D99" s="24"/>
      <c r="E99" s="24"/>
      <c r="F99" s="24"/>
      <c r="G99" s="26"/>
      <c r="H99" s="26"/>
      <c r="I99" s="5"/>
    </row>
    <row r="100" spans="1:9">
      <c r="A100" s="5"/>
      <c r="B100" s="5"/>
      <c r="C100" s="5"/>
      <c r="D100" s="24"/>
      <c r="E100" s="24"/>
      <c r="F100" s="24"/>
      <c r="G100" s="26"/>
      <c r="H100" s="26"/>
      <c r="I100" s="5"/>
    </row>
    <row r="101" spans="1:9">
      <c r="A101" s="5"/>
      <c r="B101" s="5"/>
      <c r="C101" s="5"/>
      <c r="D101" s="24"/>
      <c r="E101" s="24"/>
      <c r="F101" s="24"/>
      <c r="G101" s="26"/>
      <c r="H101" s="26"/>
      <c r="I101" s="5"/>
    </row>
    <row r="102" spans="1:9">
      <c r="A102" s="5"/>
      <c r="B102" s="5"/>
      <c r="C102" s="5"/>
      <c r="D102" s="24"/>
      <c r="E102" s="24"/>
      <c r="F102" s="24"/>
      <c r="G102" s="26"/>
      <c r="H102" s="26"/>
      <c r="I102" s="5"/>
    </row>
    <row r="103" spans="1:9">
      <c r="A103" s="5"/>
      <c r="B103" s="5"/>
      <c r="C103" s="5"/>
      <c r="D103" s="24"/>
      <c r="E103" s="24"/>
      <c r="F103" s="24"/>
      <c r="G103" s="26"/>
      <c r="H103" s="26"/>
      <c r="I103" s="5"/>
    </row>
    <row r="104" spans="1:9">
      <c r="A104" s="5"/>
      <c r="B104" s="5"/>
      <c r="C104" s="5"/>
      <c r="D104" s="24"/>
      <c r="E104" s="24"/>
      <c r="F104" s="24"/>
      <c r="G104" s="26"/>
      <c r="H104" s="26"/>
      <c r="I104" s="5"/>
    </row>
    <row r="105" spans="1:9">
      <c r="A105" s="5"/>
      <c r="B105" s="5"/>
      <c r="C105" s="5"/>
      <c r="D105" s="24"/>
      <c r="E105" s="24"/>
      <c r="F105" s="24"/>
      <c r="G105" s="26"/>
      <c r="H105" s="26"/>
      <c r="I105" s="5"/>
    </row>
    <row r="106" spans="1:9">
      <c r="A106" s="5"/>
      <c r="B106" s="5"/>
      <c r="C106" s="5"/>
      <c r="D106" s="24"/>
      <c r="E106" s="24"/>
      <c r="F106" s="24"/>
      <c r="G106" s="26"/>
      <c r="H106" s="26"/>
      <c r="I106" s="5"/>
    </row>
    <row r="107" spans="1:9">
      <c r="A107" s="5"/>
      <c r="B107" s="5"/>
      <c r="C107" s="5"/>
      <c r="D107" s="24"/>
      <c r="E107" s="24"/>
      <c r="F107" s="24"/>
      <c r="G107" s="26"/>
      <c r="H107" s="26"/>
      <c r="I107" s="5"/>
    </row>
    <row r="108" spans="1:9">
      <c r="A108" s="5"/>
      <c r="B108" s="5"/>
      <c r="C108" s="5"/>
      <c r="D108" s="24"/>
      <c r="E108" s="24"/>
      <c r="F108" s="24"/>
      <c r="G108" s="26"/>
      <c r="H108" s="26"/>
      <c r="I108" s="5"/>
    </row>
    <row r="109" spans="1:9">
      <c r="A109" s="5"/>
      <c r="B109" s="5"/>
      <c r="C109" s="5"/>
      <c r="D109" s="24"/>
      <c r="E109" s="24"/>
      <c r="F109" s="24"/>
      <c r="G109" s="26"/>
      <c r="H109" s="26"/>
      <c r="I109" s="5"/>
    </row>
    <row r="110" spans="1:9">
      <c r="A110" s="5"/>
      <c r="B110" s="5"/>
      <c r="C110" s="5"/>
      <c r="D110" s="24"/>
      <c r="E110" s="24"/>
      <c r="F110" s="24"/>
      <c r="G110" s="26"/>
      <c r="H110" s="26"/>
      <c r="I110" s="5"/>
    </row>
    <row r="111" spans="1:9">
      <c r="A111" s="5"/>
      <c r="B111" s="5"/>
      <c r="C111" s="5"/>
      <c r="D111" s="24"/>
      <c r="E111" s="24"/>
      <c r="F111" s="24"/>
      <c r="G111" s="26"/>
      <c r="H111" s="26"/>
      <c r="I111" s="5"/>
    </row>
    <row r="112" spans="1:9">
      <c r="A112" s="5"/>
      <c r="B112" s="5"/>
      <c r="C112" s="5"/>
      <c r="D112" s="24"/>
      <c r="E112" s="24"/>
      <c r="F112" s="24"/>
      <c r="G112" s="26"/>
      <c r="H112" s="26"/>
      <c r="I112" s="5"/>
    </row>
    <row r="113" spans="1:9">
      <c r="A113" s="5"/>
      <c r="B113" s="5"/>
      <c r="C113" s="5"/>
      <c r="D113" s="24"/>
      <c r="E113" s="24"/>
      <c r="F113" s="24"/>
      <c r="G113" s="26"/>
      <c r="H113" s="26"/>
      <c r="I113" s="5"/>
    </row>
    <row r="114" spans="1:9">
      <c r="A114" s="5"/>
      <c r="B114" s="5"/>
      <c r="C114" s="5"/>
      <c r="D114" s="24"/>
      <c r="E114" s="24"/>
      <c r="F114" s="24"/>
      <c r="G114" s="26"/>
      <c r="H114" s="26"/>
      <c r="I114" s="5"/>
    </row>
    <row r="115" spans="1:9">
      <c r="A115" s="5"/>
      <c r="B115" s="5"/>
      <c r="C115" s="5"/>
      <c r="D115" s="24"/>
      <c r="E115" s="24"/>
      <c r="F115" s="24"/>
      <c r="G115" s="26"/>
      <c r="H115" s="26"/>
      <c r="I115" s="5"/>
    </row>
    <row r="116" spans="1:9">
      <c r="A116" s="5"/>
      <c r="B116" s="5"/>
      <c r="C116" s="5"/>
      <c r="D116" s="24"/>
      <c r="E116" s="24"/>
      <c r="F116" s="24"/>
      <c r="G116" s="26"/>
      <c r="H116" s="26"/>
      <c r="I116" s="5"/>
    </row>
    <row r="117" spans="1:9">
      <c r="A117" s="5"/>
      <c r="B117" s="5"/>
      <c r="C117" s="5"/>
      <c r="D117" s="24"/>
      <c r="E117" s="24"/>
      <c r="F117" s="24"/>
      <c r="G117" s="26"/>
      <c r="H117" s="26"/>
      <c r="I117" s="5"/>
    </row>
    <row r="118" spans="1:9">
      <c r="A118" s="5"/>
      <c r="B118" s="5"/>
      <c r="C118" s="5"/>
      <c r="D118" s="24"/>
      <c r="E118" s="24"/>
      <c r="F118" s="24"/>
      <c r="G118" s="26"/>
      <c r="H118" s="26"/>
      <c r="I118" s="5"/>
    </row>
    <row r="119" spans="1:9">
      <c r="A119" s="5"/>
      <c r="B119" s="5"/>
      <c r="C119" s="5"/>
      <c r="D119" s="24"/>
      <c r="E119" s="24"/>
      <c r="F119" s="24"/>
      <c r="G119" s="26"/>
      <c r="H119" s="26"/>
      <c r="I119" s="5"/>
    </row>
    <row r="120" spans="1:9">
      <c r="A120" s="5"/>
      <c r="B120" s="5"/>
      <c r="C120" s="5"/>
      <c r="D120" s="24"/>
      <c r="E120" s="24"/>
      <c r="F120" s="24"/>
      <c r="G120" s="26"/>
      <c r="H120" s="26"/>
      <c r="I120" s="5"/>
    </row>
    <row r="121" spans="1:9">
      <c r="A121" s="5"/>
      <c r="B121" s="5"/>
      <c r="C121" s="5"/>
      <c r="D121" s="24"/>
      <c r="E121" s="24"/>
      <c r="F121" s="24"/>
      <c r="G121" s="26"/>
      <c r="H121" s="26"/>
      <c r="I121" s="5"/>
    </row>
    <row r="122" spans="1:9">
      <c r="A122" s="5"/>
      <c r="B122" s="5"/>
      <c r="C122" s="5"/>
      <c r="D122" s="24"/>
      <c r="E122" s="24"/>
      <c r="F122" s="24"/>
      <c r="G122" s="26"/>
      <c r="H122" s="26"/>
      <c r="I122" s="5"/>
    </row>
    <row r="123" spans="1:9">
      <c r="A123" s="5"/>
      <c r="B123" s="5"/>
      <c r="C123" s="5"/>
      <c r="D123" s="24"/>
      <c r="E123" s="24"/>
      <c r="F123" s="24"/>
      <c r="G123" s="26"/>
      <c r="H123" s="26"/>
      <c r="I123" s="5"/>
    </row>
    <row r="124" spans="1:9">
      <c r="A124" s="5"/>
      <c r="B124" s="5"/>
      <c r="C124" s="5"/>
      <c r="D124" s="24"/>
      <c r="E124" s="24"/>
      <c r="F124" s="24"/>
      <c r="G124" s="26"/>
      <c r="H124" s="26"/>
      <c r="I124" s="5"/>
    </row>
    <row r="125" spans="1:9">
      <c r="A125" s="5"/>
      <c r="B125" s="5"/>
      <c r="C125" s="5"/>
      <c r="D125" s="24"/>
      <c r="E125" s="24"/>
      <c r="F125" s="24"/>
      <c r="G125" s="26"/>
      <c r="H125" s="26"/>
      <c r="I125" s="5"/>
    </row>
    <row r="126" spans="1:9">
      <c r="A126" s="5"/>
      <c r="B126" s="5"/>
      <c r="C126" s="5"/>
      <c r="D126" s="24"/>
      <c r="E126" s="24"/>
      <c r="F126" s="24"/>
      <c r="G126" s="26"/>
      <c r="H126" s="26"/>
      <c r="I126" s="5"/>
    </row>
    <row r="127" spans="1:9">
      <c r="A127" s="5"/>
      <c r="B127" s="5"/>
      <c r="C127" s="5"/>
      <c r="D127" s="24"/>
      <c r="E127" s="24"/>
      <c r="F127" s="24"/>
      <c r="G127" s="26"/>
      <c r="H127" s="26"/>
      <c r="I127" s="5"/>
    </row>
    <row r="128" spans="1:9">
      <c r="A128" s="5"/>
      <c r="B128" s="5"/>
      <c r="C128" s="5"/>
      <c r="D128" s="24"/>
      <c r="E128" s="24"/>
      <c r="F128" s="24"/>
      <c r="G128" s="26"/>
      <c r="H128" s="26"/>
      <c r="I128" s="5"/>
    </row>
    <row r="129" spans="1:9">
      <c r="A129" s="5"/>
      <c r="B129" s="5"/>
      <c r="C129" s="5"/>
      <c r="D129" s="24"/>
      <c r="E129" s="24"/>
      <c r="F129" s="24"/>
      <c r="G129" s="26"/>
      <c r="H129" s="26"/>
      <c r="I129" s="5"/>
    </row>
    <row r="130" spans="1:9">
      <c r="A130" s="5"/>
      <c r="B130" s="5"/>
      <c r="C130" s="5"/>
      <c r="D130" s="24"/>
      <c r="E130" s="24"/>
      <c r="F130" s="24"/>
      <c r="G130" s="26"/>
      <c r="H130" s="26"/>
      <c r="I130" s="5"/>
    </row>
    <row r="131" spans="1:9">
      <c r="A131" s="5"/>
      <c r="B131" s="5"/>
      <c r="C131" s="5"/>
      <c r="D131" s="24"/>
      <c r="E131" s="24"/>
      <c r="F131" s="24"/>
      <c r="G131" s="26"/>
      <c r="H131" s="26"/>
      <c r="I131" s="5"/>
    </row>
    <row r="132" spans="1:9">
      <c r="A132" s="5"/>
      <c r="B132" s="5"/>
      <c r="C132" s="5"/>
      <c r="D132" s="24"/>
      <c r="E132" s="24"/>
      <c r="F132" s="24"/>
      <c r="G132" s="26"/>
      <c r="H132" s="26"/>
      <c r="I132" s="5"/>
    </row>
    <row r="133" spans="1:9">
      <c r="A133" s="5"/>
      <c r="B133" s="5"/>
      <c r="C133" s="5"/>
      <c r="D133" s="24"/>
      <c r="E133" s="24"/>
      <c r="F133" s="24"/>
      <c r="G133" s="26"/>
      <c r="H133" s="26"/>
      <c r="I133" s="5"/>
    </row>
    <row r="134" spans="1:9">
      <c r="A134" s="5"/>
      <c r="B134" s="5"/>
      <c r="C134" s="5"/>
      <c r="D134" s="24"/>
      <c r="E134" s="24"/>
      <c r="F134" s="24"/>
      <c r="G134" s="26"/>
      <c r="H134" s="26"/>
      <c r="I134" s="5"/>
    </row>
    <row r="135" spans="1:9">
      <c r="A135" s="5"/>
      <c r="B135" s="5"/>
      <c r="C135" s="5"/>
      <c r="D135" s="24"/>
      <c r="E135" s="24"/>
      <c r="F135" s="24"/>
      <c r="G135" s="26"/>
      <c r="H135" s="26"/>
      <c r="I135" s="5"/>
    </row>
    <row r="136" spans="1:9">
      <c r="A136" s="5"/>
      <c r="B136" s="5"/>
      <c r="C136" s="5"/>
      <c r="D136" s="24"/>
      <c r="E136" s="24"/>
      <c r="F136" s="24"/>
      <c r="G136" s="26"/>
      <c r="H136" s="26"/>
      <c r="I136" s="5"/>
    </row>
    <row r="137" spans="1:9">
      <c r="A137" s="5"/>
      <c r="B137" s="5"/>
      <c r="C137" s="5"/>
      <c r="D137" s="24"/>
      <c r="E137" s="24"/>
      <c r="F137" s="24"/>
      <c r="G137" s="26"/>
      <c r="H137" s="26"/>
      <c r="I137" s="5"/>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dimension ref="A2:I21"/>
  <sheetViews>
    <sheetView workbookViewId="0">
      <selection activeCell="E13" sqref="E13"/>
    </sheetView>
  </sheetViews>
  <sheetFormatPr defaultRowHeight="15"/>
  <cols>
    <col min="1" max="1" width="13.5703125" customWidth="1"/>
    <col min="2" max="2" width="14.28515625" customWidth="1"/>
    <col min="3" max="3" width="14.140625" bestFit="1" customWidth="1"/>
    <col min="4" max="4" width="12" customWidth="1"/>
    <col min="5" max="5" width="26.28515625" bestFit="1" customWidth="1"/>
  </cols>
  <sheetData>
    <row r="2" spans="1:9">
      <c r="A2" s="32" t="s">
        <v>184</v>
      </c>
      <c r="B2" s="32" t="s">
        <v>240</v>
      </c>
      <c r="C2" s="32" t="s">
        <v>241</v>
      </c>
      <c r="D2" s="32" t="s">
        <v>242</v>
      </c>
      <c r="E2" s="22" t="s">
        <v>243</v>
      </c>
      <c r="F2" s="22" t="s">
        <v>244</v>
      </c>
      <c r="G2" s="33" t="s">
        <v>245</v>
      </c>
      <c r="H2" s="33" t="s">
        <v>246</v>
      </c>
      <c r="I2" s="22" t="s">
        <v>218</v>
      </c>
    </row>
    <row r="3" spans="1:9">
      <c r="A3" s="34" t="s">
        <v>0</v>
      </c>
      <c r="B3" s="34" t="s">
        <v>247</v>
      </c>
      <c r="C3" s="34" t="s">
        <v>185</v>
      </c>
      <c r="D3" s="34" t="s">
        <v>248</v>
      </c>
      <c r="E3" t="s">
        <v>249</v>
      </c>
      <c r="F3" t="s">
        <v>185</v>
      </c>
      <c r="G3" s="35">
        <v>34346</v>
      </c>
      <c r="H3" s="36">
        <f>G3/G$8</f>
        <v>0.49740767559739318</v>
      </c>
      <c r="I3" t="s">
        <v>250</v>
      </c>
    </row>
    <row r="4" spans="1:9">
      <c r="A4" s="34" t="s">
        <v>1</v>
      </c>
      <c r="B4" s="34" t="s">
        <v>251</v>
      </c>
      <c r="C4" s="34" t="s">
        <v>186</v>
      </c>
      <c r="D4" s="34" t="s">
        <v>252</v>
      </c>
      <c r="E4" t="s">
        <v>253</v>
      </c>
      <c r="F4" t="s">
        <v>186</v>
      </c>
      <c r="G4" s="35">
        <v>21854</v>
      </c>
      <c r="H4" s="36">
        <f t="shared" ref="H4:H7" si="0">G4/G$8</f>
        <v>0.31649529326574943</v>
      </c>
      <c r="I4" t="s">
        <v>254</v>
      </c>
    </row>
    <row r="5" spans="1:9">
      <c r="A5" s="34" t="s">
        <v>2</v>
      </c>
      <c r="B5" s="34" t="s">
        <v>255</v>
      </c>
      <c r="C5" s="34" t="s">
        <v>187</v>
      </c>
      <c r="D5" s="34" t="s">
        <v>256</v>
      </c>
      <c r="E5" t="s">
        <v>257</v>
      </c>
      <c r="F5" t="s">
        <v>187</v>
      </c>
      <c r="G5" s="35">
        <v>6292</v>
      </c>
      <c r="H5" s="36">
        <f t="shared" si="0"/>
        <v>9.1122375090514116E-2</v>
      </c>
      <c r="I5" t="s">
        <v>258</v>
      </c>
    </row>
    <row r="6" spans="1:9">
      <c r="A6" s="34" t="s">
        <v>3</v>
      </c>
      <c r="B6" s="34" t="s">
        <v>259</v>
      </c>
      <c r="C6" s="34" t="s">
        <v>188</v>
      </c>
      <c r="D6" s="34" t="s">
        <v>260</v>
      </c>
      <c r="E6" t="s">
        <v>261</v>
      </c>
      <c r="F6" t="s">
        <v>188</v>
      </c>
      <c r="G6" s="35">
        <v>3541</v>
      </c>
      <c r="H6" s="36">
        <f t="shared" si="0"/>
        <v>5.1281679942070967E-2</v>
      </c>
      <c r="I6" t="s">
        <v>262</v>
      </c>
    </row>
    <row r="7" spans="1:9">
      <c r="A7" s="34" t="s">
        <v>4</v>
      </c>
      <c r="B7" s="34" t="s">
        <v>263</v>
      </c>
      <c r="C7" s="34" t="s">
        <v>189</v>
      </c>
      <c r="D7" s="34" t="s">
        <v>264</v>
      </c>
      <c r="E7" t="s">
        <v>265</v>
      </c>
      <c r="F7" t="s">
        <v>189</v>
      </c>
      <c r="G7" s="35">
        <v>3017</v>
      </c>
      <c r="H7" s="36">
        <f t="shared" si="0"/>
        <v>4.3692976104272266E-2</v>
      </c>
      <c r="I7" t="s">
        <v>266</v>
      </c>
    </row>
    <row r="8" spans="1:9">
      <c r="G8">
        <f>SUM(G3:G7)</f>
        <v>69050</v>
      </c>
    </row>
    <row r="18" spans="1:3">
      <c r="A18" s="28" t="s">
        <v>221</v>
      </c>
      <c r="C18" t="s">
        <v>222</v>
      </c>
    </row>
    <row r="21" spans="1:3">
      <c r="A21" t="s">
        <v>225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J7"/>
  <sheetViews>
    <sheetView workbookViewId="0">
      <selection activeCell="H7" sqref="B3:H7"/>
    </sheetView>
  </sheetViews>
  <sheetFormatPr defaultRowHeight="15"/>
  <sheetData>
    <row r="1" spans="2:10">
      <c r="B1" t="s">
        <v>8</v>
      </c>
      <c r="C1" t="s">
        <v>9</v>
      </c>
      <c r="J1" s="3" t="s">
        <v>236</v>
      </c>
    </row>
    <row r="2" spans="2:10">
      <c r="C2">
        <v>0</v>
      </c>
      <c r="D2">
        <v>1</v>
      </c>
      <c r="E2">
        <v>2</v>
      </c>
      <c r="F2">
        <v>3</v>
      </c>
      <c r="G2">
        <v>4</v>
      </c>
      <c r="H2">
        <v>5</v>
      </c>
    </row>
    <row r="3" spans="2:10">
      <c r="B3">
        <v>1</v>
      </c>
      <c r="C3" s="16">
        <v>1</v>
      </c>
      <c r="D3" s="16">
        <v>0</v>
      </c>
      <c r="E3" s="16">
        <v>0</v>
      </c>
      <c r="F3" s="16">
        <v>0</v>
      </c>
      <c r="G3" s="16">
        <v>0</v>
      </c>
      <c r="H3" s="16">
        <v>0</v>
      </c>
    </row>
    <row r="4" spans="2:10">
      <c r="B4">
        <v>2</v>
      </c>
      <c r="C4" s="16">
        <v>1</v>
      </c>
      <c r="D4" s="16">
        <v>1</v>
      </c>
      <c r="E4" s="16">
        <v>0</v>
      </c>
      <c r="F4" s="16">
        <v>0</v>
      </c>
      <c r="G4" s="16">
        <v>0</v>
      </c>
      <c r="H4" s="16">
        <v>0</v>
      </c>
    </row>
    <row r="5" spans="2:10">
      <c r="B5">
        <v>3</v>
      </c>
      <c r="C5" s="16">
        <v>1</v>
      </c>
      <c r="D5" s="16">
        <v>1</v>
      </c>
      <c r="E5" s="16">
        <v>1</v>
      </c>
      <c r="F5" s="16">
        <v>0</v>
      </c>
      <c r="G5" s="16">
        <v>0</v>
      </c>
      <c r="H5" s="16">
        <v>0</v>
      </c>
    </row>
    <row r="6" spans="2:10">
      <c r="B6">
        <v>4</v>
      </c>
      <c r="C6" s="16">
        <v>1</v>
      </c>
      <c r="D6" s="16">
        <v>1</v>
      </c>
      <c r="E6" s="16">
        <v>1</v>
      </c>
      <c r="F6" s="16">
        <v>1</v>
      </c>
      <c r="G6" s="16">
        <v>0</v>
      </c>
      <c r="H6" s="16">
        <v>0</v>
      </c>
    </row>
    <row r="7" spans="2:10">
      <c r="B7">
        <v>5</v>
      </c>
      <c r="C7" s="16">
        <v>0</v>
      </c>
      <c r="D7" s="16">
        <v>0</v>
      </c>
      <c r="E7" s="16">
        <v>1</v>
      </c>
      <c r="F7" s="16">
        <v>1</v>
      </c>
      <c r="G7" s="16">
        <v>1</v>
      </c>
      <c r="H7" s="1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Q65"/>
  <sheetViews>
    <sheetView tabSelected="1" zoomScaleNormal="100" workbookViewId="0">
      <selection activeCell="I18" sqref="I18"/>
    </sheetView>
  </sheetViews>
  <sheetFormatPr defaultRowHeight="15"/>
  <cols>
    <col min="1" max="1" width="12.28515625" customWidth="1"/>
    <col min="2" max="2" width="14.5703125" bestFit="1" customWidth="1"/>
    <col min="3" max="3" width="11" bestFit="1" customWidth="1"/>
    <col min="4" max="4" width="8.7109375" style="5" bestFit="1" customWidth="1"/>
    <col min="5" max="5" width="9" style="5" bestFit="1" customWidth="1"/>
    <col min="6" max="7" width="12.28515625" bestFit="1" customWidth="1"/>
    <col min="8" max="8" width="13.85546875" bestFit="1" customWidth="1"/>
    <col min="9" max="9" width="20.5703125" bestFit="1" customWidth="1"/>
    <col min="10" max="10" width="12.140625" bestFit="1" customWidth="1"/>
    <col min="11" max="11" width="16.5703125" bestFit="1" customWidth="1"/>
    <col min="12" max="12" width="13.5703125" bestFit="1" customWidth="1"/>
    <col min="13" max="13" width="13.42578125" bestFit="1" customWidth="1"/>
    <col min="14" max="14" width="7.42578125" bestFit="1" customWidth="1"/>
    <col min="15" max="15" width="11.7109375" bestFit="1" customWidth="1"/>
    <col min="16" max="16" width="9" bestFit="1" customWidth="1"/>
    <col min="17" max="17" width="8.85546875" bestFit="1" customWidth="1"/>
    <col min="18" max="18" width="14.28515625" customWidth="1"/>
    <col min="19" max="19" width="13.42578125" customWidth="1"/>
  </cols>
  <sheetData>
    <row r="1" spans="1:43" s="3" customFormat="1">
      <c r="A1" s="3" t="s">
        <v>102</v>
      </c>
      <c r="B1" s="3" t="s">
        <v>235</v>
      </c>
      <c r="C1" s="3" t="s">
        <v>42</v>
      </c>
      <c r="D1" s="29" t="s">
        <v>27</v>
      </c>
      <c r="E1" s="29" t="s">
        <v>28</v>
      </c>
      <c r="F1" s="3" t="s">
        <v>29</v>
      </c>
      <c r="G1" s="3" t="s">
        <v>30</v>
      </c>
      <c r="H1" s="3" t="s">
        <v>31</v>
      </c>
      <c r="I1" s="3" t="s">
        <v>32</v>
      </c>
      <c r="J1" s="3" t="s">
        <v>33</v>
      </c>
      <c r="K1" s="3" t="s">
        <v>34</v>
      </c>
      <c r="L1" s="3" t="s">
        <v>35</v>
      </c>
      <c r="M1" s="3" t="s">
        <v>36</v>
      </c>
      <c r="N1" s="3" t="s">
        <v>37</v>
      </c>
      <c r="O1" s="3" t="s">
        <v>38</v>
      </c>
      <c r="P1" s="3" t="s">
        <v>39</v>
      </c>
      <c r="Q1" s="3" t="s">
        <v>40</v>
      </c>
      <c r="R1" s="3" t="s">
        <v>41</v>
      </c>
      <c r="X1" s="3" t="s">
        <v>167</v>
      </c>
    </row>
    <row r="2" spans="1:43">
      <c r="A2" t="s">
        <v>200</v>
      </c>
      <c r="B2">
        <v>1</v>
      </c>
      <c r="C2">
        <v>3</v>
      </c>
      <c r="D2" s="41">
        <v>555</v>
      </c>
      <c r="E2" s="41">
        <v>2149</v>
      </c>
      <c r="F2">
        <v>-39</v>
      </c>
      <c r="G2" s="23">
        <v>0.94</v>
      </c>
      <c r="H2" s="23">
        <v>6</v>
      </c>
      <c r="I2" s="7" t="s">
        <v>76</v>
      </c>
      <c r="J2">
        <v>0.28000000000000003</v>
      </c>
      <c r="K2" s="6">
        <v>0.2</v>
      </c>
      <c r="L2" s="6">
        <v>0.25</v>
      </c>
      <c r="M2" s="6">
        <v>0.25</v>
      </c>
      <c r="N2" s="10">
        <v>48</v>
      </c>
      <c r="O2" s="4">
        <v>48</v>
      </c>
      <c r="P2" s="4">
        <v>250</v>
      </c>
      <c r="Q2" s="8">
        <v>166.66666666666666</v>
      </c>
      <c r="R2" s="10">
        <v>100</v>
      </c>
      <c r="X2" t="s">
        <v>153</v>
      </c>
    </row>
    <row r="3" spans="1:43">
      <c r="A3" t="s">
        <v>201</v>
      </c>
      <c r="B3">
        <v>1</v>
      </c>
      <c r="C3">
        <v>3</v>
      </c>
      <c r="D3" s="5">
        <v>815</v>
      </c>
      <c r="E3" s="5">
        <v>2866</v>
      </c>
      <c r="F3">
        <v>-33</v>
      </c>
      <c r="G3" s="23">
        <v>0.9</v>
      </c>
      <c r="H3" s="23">
        <v>2.5</v>
      </c>
      <c r="I3" s="7" t="s">
        <v>76</v>
      </c>
      <c r="J3">
        <v>0.17</v>
      </c>
      <c r="K3" s="6">
        <v>0.2</v>
      </c>
      <c r="L3" s="6">
        <v>0.25</v>
      </c>
      <c r="M3" s="6">
        <v>0.25</v>
      </c>
      <c r="N3" s="10">
        <v>53.333333333333336</v>
      </c>
      <c r="O3" s="4">
        <v>53.333333333333336</v>
      </c>
      <c r="P3" s="4">
        <v>277.77777777777777</v>
      </c>
      <c r="Q3" s="8">
        <v>185.18518518518519</v>
      </c>
      <c r="R3" s="10">
        <v>100</v>
      </c>
      <c r="X3" t="s">
        <v>68</v>
      </c>
      <c r="Y3" t="s">
        <v>102</v>
      </c>
      <c r="Z3" t="s">
        <v>59</v>
      </c>
      <c r="AA3" t="s">
        <v>154</v>
      </c>
      <c r="AB3" t="s">
        <v>66</v>
      </c>
      <c r="AC3" t="s">
        <v>59</v>
      </c>
      <c r="AD3" t="s">
        <v>155</v>
      </c>
      <c r="AE3" t="s">
        <v>59</v>
      </c>
      <c r="AF3" t="s">
        <v>59</v>
      </c>
      <c r="AG3" t="s">
        <v>59</v>
      </c>
      <c r="AH3" t="s">
        <v>156</v>
      </c>
      <c r="AI3" t="s">
        <v>156</v>
      </c>
      <c r="AJ3" t="s">
        <v>156</v>
      </c>
      <c r="AK3" t="s">
        <v>56</v>
      </c>
      <c r="AL3" t="s">
        <v>56</v>
      </c>
      <c r="AM3" t="s">
        <v>56</v>
      </c>
      <c r="AN3" t="s">
        <v>157</v>
      </c>
      <c r="AO3" t="s">
        <v>157</v>
      </c>
      <c r="AP3" t="s">
        <v>157</v>
      </c>
    </row>
    <row r="4" spans="1:43">
      <c r="A4" t="s">
        <v>202</v>
      </c>
      <c r="B4">
        <v>1</v>
      </c>
      <c r="C4">
        <v>2</v>
      </c>
      <c r="D4" s="5">
        <v>837</v>
      </c>
      <c r="E4" s="5">
        <v>2938</v>
      </c>
      <c r="F4">
        <v>-36</v>
      </c>
      <c r="G4" s="23">
        <v>1</v>
      </c>
      <c r="H4" s="23">
        <v>4</v>
      </c>
      <c r="I4" s="7" t="s">
        <v>76</v>
      </c>
      <c r="J4">
        <v>0.1</v>
      </c>
      <c r="K4" s="6">
        <v>0.2</v>
      </c>
      <c r="L4" s="6">
        <v>0.25</v>
      </c>
      <c r="M4" s="6">
        <v>0.25</v>
      </c>
      <c r="N4" s="10">
        <v>48</v>
      </c>
      <c r="O4" s="4">
        <v>48</v>
      </c>
      <c r="P4" s="4">
        <v>500</v>
      </c>
      <c r="Q4" s="8">
        <v>333.33333333333331</v>
      </c>
      <c r="R4" s="10">
        <v>100</v>
      </c>
      <c r="X4" t="s">
        <v>68</v>
      </c>
      <c r="Z4" t="s">
        <v>158</v>
      </c>
      <c r="AA4" t="s">
        <v>159</v>
      </c>
      <c r="AB4" t="s">
        <v>69</v>
      </c>
      <c r="AC4" t="s">
        <v>160</v>
      </c>
      <c r="AD4" t="s">
        <v>161</v>
      </c>
      <c r="AE4" t="s">
        <v>75</v>
      </c>
      <c r="AF4" t="s">
        <v>76</v>
      </c>
      <c r="AG4" t="s">
        <v>162</v>
      </c>
      <c r="AH4" t="s">
        <v>75</v>
      </c>
      <c r="AI4" t="s">
        <v>76</v>
      </c>
      <c r="AJ4" t="s">
        <v>162</v>
      </c>
      <c r="AK4" t="s">
        <v>75</v>
      </c>
      <c r="AL4" t="s">
        <v>76</v>
      </c>
      <c r="AM4" t="s">
        <v>162</v>
      </c>
      <c r="AN4" t="s">
        <v>163</v>
      </c>
      <c r="AO4" t="s">
        <v>164</v>
      </c>
      <c r="AP4" t="s">
        <v>165</v>
      </c>
    </row>
    <row r="5" spans="1:43">
      <c r="A5" t="s">
        <v>203</v>
      </c>
      <c r="B5">
        <v>1</v>
      </c>
      <c r="C5">
        <v>2</v>
      </c>
      <c r="D5" s="5">
        <v>540</v>
      </c>
      <c r="E5" s="5">
        <v>2670</v>
      </c>
      <c r="F5">
        <v>-39</v>
      </c>
      <c r="G5" s="23">
        <v>0.93</v>
      </c>
      <c r="H5" s="23">
        <v>8</v>
      </c>
      <c r="I5" s="7" t="s">
        <v>76</v>
      </c>
      <c r="J5">
        <v>0.17</v>
      </c>
      <c r="K5" s="6">
        <v>0.2</v>
      </c>
      <c r="L5" s="6">
        <v>0.25</v>
      </c>
      <c r="M5" s="6">
        <v>0.25</v>
      </c>
      <c r="N5" s="10">
        <v>30</v>
      </c>
      <c r="O5" s="4">
        <v>30</v>
      </c>
      <c r="P5" s="4">
        <v>333.33333333333331</v>
      </c>
      <c r="Q5" s="8">
        <v>222.2222222222222</v>
      </c>
      <c r="R5" s="10">
        <v>100</v>
      </c>
      <c r="X5" t="s">
        <v>68</v>
      </c>
      <c r="Y5" t="s">
        <v>166</v>
      </c>
      <c r="Z5" t="s">
        <v>166</v>
      </c>
      <c r="AA5" t="s">
        <v>166</v>
      </c>
      <c r="AB5" t="s">
        <v>166</v>
      </c>
      <c r="AC5" t="s">
        <v>166</v>
      </c>
      <c r="AD5" t="s">
        <v>166</v>
      </c>
      <c r="AE5" t="s">
        <v>166</v>
      </c>
      <c r="AF5" t="s">
        <v>166</v>
      </c>
      <c r="AG5" t="s">
        <v>166</v>
      </c>
      <c r="AH5" t="s">
        <v>166</v>
      </c>
      <c r="AI5" t="s">
        <v>166</v>
      </c>
      <c r="AJ5" t="s">
        <v>166</v>
      </c>
      <c r="AK5" t="s">
        <v>166</v>
      </c>
      <c r="AL5" t="s">
        <v>166</v>
      </c>
      <c r="AM5" t="s">
        <v>166</v>
      </c>
      <c r="AN5" t="s">
        <v>166</v>
      </c>
      <c r="AO5" t="s">
        <v>166</v>
      </c>
      <c r="AP5" t="s">
        <v>166</v>
      </c>
    </row>
    <row r="6" spans="1:43">
      <c r="A6" t="s">
        <v>204</v>
      </c>
      <c r="B6">
        <v>1</v>
      </c>
      <c r="C6">
        <v>3</v>
      </c>
      <c r="D6" s="5">
        <v>483</v>
      </c>
      <c r="E6" s="5">
        <v>1257</v>
      </c>
      <c r="F6">
        <v>-31</v>
      </c>
      <c r="G6" s="23">
        <v>0.87</v>
      </c>
      <c r="H6" s="23">
        <v>8</v>
      </c>
      <c r="I6" s="7" t="s">
        <v>76</v>
      </c>
      <c r="J6">
        <v>0.17</v>
      </c>
      <c r="K6" s="6">
        <v>0.2</v>
      </c>
      <c r="L6" s="6">
        <v>0.25</v>
      </c>
      <c r="M6" s="6">
        <v>0.25</v>
      </c>
      <c r="N6" s="10">
        <v>30</v>
      </c>
      <c r="O6" s="4">
        <v>30</v>
      </c>
      <c r="P6" s="4">
        <v>250</v>
      </c>
      <c r="Q6" s="8">
        <v>166.66666666666666</v>
      </c>
      <c r="R6" s="10">
        <v>100</v>
      </c>
      <c r="Y6" t="s">
        <v>10</v>
      </c>
      <c r="Z6">
        <v>6</v>
      </c>
      <c r="AA6">
        <v>0.02</v>
      </c>
      <c r="AB6">
        <v>10</v>
      </c>
      <c r="AC6">
        <v>0.28000000000000003</v>
      </c>
      <c r="AD6">
        <v>3</v>
      </c>
      <c r="AE6">
        <v>0.5</v>
      </c>
      <c r="AF6">
        <v>8.9999999999999993E-3</v>
      </c>
      <c r="AG6">
        <v>8.0000000000000004E-4</v>
      </c>
      <c r="AH6">
        <v>0.5</v>
      </c>
      <c r="AI6">
        <v>7.4999999999999997E-3</v>
      </c>
      <c r="AJ6">
        <v>8.0000000000000004E-4</v>
      </c>
      <c r="AK6">
        <v>0.5</v>
      </c>
      <c r="AL6">
        <v>2E-3</v>
      </c>
      <c r="AM6">
        <v>8.0000000000000007E-5</v>
      </c>
      <c r="AN6">
        <v>0.48</v>
      </c>
      <c r="AO6">
        <v>0.01</v>
      </c>
      <c r="AP6">
        <v>2.0000000000000001E-4</v>
      </c>
      <c r="AQ6">
        <f>AE6/AF6</f>
        <v>55.555555555555557</v>
      </c>
    </row>
    <row r="7" spans="1:43">
      <c r="A7" t="s">
        <v>205</v>
      </c>
      <c r="B7">
        <v>1</v>
      </c>
      <c r="C7">
        <v>2</v>
      </c>
      <c r="D7" s="5">
        <v>276</v>
      </c>
      <c r="E7" s="41">
        <v>1230</v>
      </c>
      <c r="F7">
        <v>-57</v>
      </c>
      <c r="G7" s="23">
        <v>0.87</v>
      </c>
      <c r="H7" s="23">
        <v>3.5</v>
      </c>
      <c r="I7" s="7" t="s">
        <v>76</v>
      </c>
      <c r="J7">
        <v>0.25</v>
      </c>
      <c r="K7" s="6">
        <v>0.2</v>
      </c>
      <c r="L7" s="6">
        <v>0.25</v>
      </c>
      <c r="M7" s="6">
        <v>0.25</v>
      </c>
      <c r="N7" s="10">
        <v>48</v>
      </c>
      <c r="O7" s="4">
        <v>48</v>
      </c>
      <c r="P7" s="10">
        <v>500</v>
      </c>
      <c r="Q7" s="8">
        <v>333</v>
      </c>
      <c r="R7" s="10">
        <v>100</v>
      </c>
      <c r="T7" t="s">
        <v>135</v>
      </c>
      <c r="Y7" t="s">
        <v>11</v>
      </c>
      <c r="Z7">
        <v>2.5</v>
      </c>
      <c r="AA7">
        <v>0.02</v>
      </c>
      <c r="AB7">
        <v>10</v>
      </c>
      <c r="AC7">
        <v>0.17</v>
      </c>
      <c r="AD7">
        <v>3</v>
      </c>
      <c r="AE7">
        <v>0.5</v>
      </c>
      <c r="AF7">
        <v>8.9999999999999993E-3</v>
      </c>
      <c r="AG7">
        <v>8.9999999999999998E-4</v>
      </c>
      <c r="AH7">
        <v>0.5</v>
      </c>
      <c r="AI7">
        <v>7.1999999999999998E-3</v>
      </c>
      <c r="AJ7">
        <v>8.9999999999999998E-4</v>
      </c>
      <c r="AK7">
        <v>0.5</v>
      </c>
      <c r="AL7">
        <v>1.8E-3</v>
      </c>
      <c r="AM7">
        <v>8.0000000000000007E-5</v>
      </c>
      <c r="AN7">
        <v>0.48</v>
      </c>
      <c r="AO7">
        <v>8.9999999999999993E-3</v>
      </c>
      <c r="AP7">
        <v>2.0000000000000001E-4</v>
      </c>
      <c r="AQ7">
        <f t="shared" ref="AQ7:AQ20" si="0">AE7/AF7</f>
        <v>55.555555555555557</v>
      </c>
    </row>
    <row r="8" spans="1:43">
      <c r="A8" t="s">
        <v>206</v>
      </c>
      <c r="B8">
        <v>1</v>
      </c>
      <c r="C8">
        <v>2</v>
      </c>
      <c r="D8" s="5">
        <v>155</v>
      </c>
      <c r="E8" s="41">
        <v>1220</v>
      </c>
      <c r="F8">
        <v>-36</v>
      </c>
      <c r="G8" s="23">
        <v>0.82</v>
      </c>
      <c r="H8" s="23">
        <v>7</v>
      </c>
      <c r="I8" s="7" t="s">
        <v>76</v>
      </c>
      <c r="J8">
        <v>0.31</v>
      </c>
      <c r="K8" s="6">
        <v>0.2</v>
      </c>
      <c r="L8" s="6">
        <v>0.25</v>
      </c>
      <c r="M8" s="6">
        <v>0.25</v>
      </c>
      <c r="N8" s="10">
        <v>36.923076923076927</v>
      </c>
      <c r="O8" s="4">
        <v>36.923076923076927</v>
      </c>
      <c r="P8" s="10">
        <v>500</v>
      </c>
      <c r="Q8" s="8">
        <v>333</v>
      </c>
      <c r="R8" s="10">
        <v>100</v>
      </c>
      <c r="Y8" t="s">
        <v>12</v>
      </c>
      <c r="Z8">
        <v>4</v>
      </c>
      <c r="AA8">
        <v>0.02</v>
      </c>
      <c r="AB8">
        <v>10</v>
      </c>
      <c r="AC8">
        <v>0.1</v>
      </c>
      <c r="AD8">
        <v>2</v>
      </c>
      <c r="AE8">
        <v>0.5</v>
      </c>
      <c r="AF8">
        <v>8.0000000000000002E-3</v>
      </c>
      <c r="AG8">
        <v>6.9999999999999999E-4</v>
      </c>
      <c r="AH8">
        <v>0.5</v>
      </c>
      <c r="AI8">
        <v>6.1999999999999998E-3</v>
      </c>
      <c r="AJ8">
        <v>6.9999999999999999E-4</v>
      </c>
      <c r="AK8">
        <v>0.5</v>
      </c>
      <c r="AL8">
        <v>1E-3</v>
      </c>
      <c r="AM8">
        <v>8.0000000000000007E-5</v>
      </c>
      <c r="AN8">
        <v>0.48</v>
      </c>
      <c r="AO8">
        <v>0.01</v>
      </c>
      <c r="AP8">
        <v>2.0000000000000001E-4</v>
      </c>
      <c r="AQ8">
        <f t="shared" si="0"/>
        <v>62.5</v>
      </c>
    </row>
    <row r="9" spans="1:43">
      <c r="A9" t="s">
        <v>207</v>
      </c>
      <c r="B9">
        <v>1</v>
      </c>
      <c r="C9">
        <v>2</v>
      </c>
      <c r="D9" s="5">
        <v>235</v>
      </c>
      <c r="E9" s="41">
        <v>1200</v>
      </c>
      <c r="F9">
        <v>-28</v>
      </c>
      <c r="G9" s="23">
        <v>0.8</v>
      </c>
      <c r="H9" s="23">
        <v>4.5</v>
      </c>
      <c r="I9" s="7" t="s">
        <v>112</v>
      </c>
      <c r="J9">
        <v>0.24</v>
      </c>
      <c r="K9" s="6">
        <v>0.2</v>
      </c>
      <c r="L9" s="6">
        <v>0.25</v>
      </c>
      <c r="M9" s="6">
        <v>0.25</v>
      </c>
      <c r="N9" s="10">
        <v>80</v>
      </c>
      <c r="O9" s="4">
        <v>80</v>
      </c>
      <c r="P9" s="4">
        <v>333.33333333333331</v>
      </c>
      <c r="Q9" s="8">
        <v>222.2222222222222</v>
      </c>
      <c r="R9" s="10">
        <v>100</v>
      </c>
      <c r="Y9" t="s">
        <v>13</v>
      </c>
      <c r="Z9">
        <v>8</v>
      </c>
      <c r="AA9">
        <v>0.03</v>
      </c>
      <c r="AB9">
        <v>10</v>
      </c>
      <c r="AC9">
        <v>0.17</v>
      </c>
      <c r="AD9">
        <v>2</v>
      </c>
      <c r="AE9">
        <v>0.5</v>
      </c>
      <c r="AF9">
        <v>8.9999999999999993E-3</v>
      </c>
      <c r="AG9">
        <v>8.0000000000000004E-4</v>
      </c>
      <c r="AH9">
        <v>0.5</v>
      </c>
      <c r="AI9">
        <v>7.1999999999999998E-3</v>
      </c>
      <c r="AJ9">
        <v>8.0000000000000004E-4</v>
      </c>
      <c r="AK9">
        <v>0.5</v>
      </c>
      <c r="AL9">
        <v>1.5E-3</v>
      </c>
      <c r="AM9">
        <v>8.0000000000000007E-5</v>
      </c>
      <c r="AN9">
        <v>0.48</v>
      </c>
      <c r="AO9">
        <v>1.6E-2</v>
      </c>
      <c r="AP9">
        <v>2.0000000000000001E-4</v>
      </c>
      <c r="AQ9">
        <f t="shared" si="0"/>
        <v>55.555555555555557</v>
      </c>
    </row>
    <row r="10" spans="1:43">
      <c r="A10" t="s">
        <v>208</v>
      </c>
      <c r="B10">
        <v>1</v>
      </c>
      <c r="C10">
        <v>3</v>
      </c>
      <c r="D10" s="5">
        <v>230</v>
      </c>
      <c r="E10" s="41">
        <v>1205</v>
      </c>
      <c r="F10">
        <v>-50</v>
      </c>
      <c r="G10" s="23">
        <v>0.9</v>
      </c>
      <c r="H10" s="23">
        <v>5.5</v>
      </c>
      <c r="I10" s="7" t="s">
        <v>112</v>
      </c>
      <c r="J10">
        <v>0.27</v>
      </c>
      <c r="K10" s="6">
        <v>0.2</v>
      </c>
      <c r="L10" s="6">
        <v>0.25</v>
      </c>
      <c r="M10" s="6">
        <v>0.25</v>
      </c>
      <c r="N10" s="10">
        <v>80</v>
      </c>
      <c r="O10" s="4">
        <v>80</v>
      </c>
      <c r="P10" s="4">
        <v>333.33333333333331</v>
      </c>
      <c r="Q10" s="8">
        <v>222.2222222222222</v>
      </c>
      <c r="R10" s="10">
        <v>100</v>
      </c>
      <c r="Y10" t="s">
        <v>14</v>
      </c>
      <c r="Z10">
        <v>8</v>
      </c>
      <c r="AA10">
        <v>0.03</v>
      </c>
      <c r="AB10">
        <v>10</v>
      </c>
      <c r="AC10">
        <v>0.17</v>
      </c>
      <c r="AD10">
        <v>3</v>
      </c>
      <c r="AE10">
        <v>0.5</v>
      </c>
      <c r="AF10">
        <v>0.01</v>
      </c>
      <c r="AG10">
        <v>8.9999999999999998E-4</v>
      </c>
      <c r="AH10">
        <v>0.5</v>
      </c>
      <c r="AI10">
        <v>8.0000000000000002E-3</v>
      </c>
      <c r="AJ10">
        <v>8.9999999999999998E-4</v>
      </c>
      <c r="AK10">
        <v>0.5</v>
      </c>
      <c r="AL10">
        <v>2E-3</v>
      </c>
      <c r="AM10">
        <v>8.0000000000000007E-5</v>
      </c>
      <c r="AN10">
        <v>0.48</v>
      </c>
      <c r="AO10">
        <v>1.6E-2</v>
      </c>
      <c r="AP10">
        <v>2.0000000000000001E-4</v>
      </c>
      <c r="AQ10">
        <f t="shared" si="0"/>
        <v>50</v>
      </c>
    </row>
    <row r="11" spans="1:43">
      <c r="A11" t="s">
        <v>209</v>
      </c>
      <c r="B11">
        <v>2</v>
      </c>
      <c r="C11">
        <v>2</v>
      </c>
      <c r="D11" s="5">
        <v>600</v>
      </c>
      <c r="E11" s="5">
        <v>3000</v>
      </c>
      <c r="F11">
        <v>-39</v>
      </c>
      <c r="G11" s="23">
        <v>0.82</v>
      </c>
      <c r="H11" s="23">
        <v>1</v>
      </c>
      <c r="I11" s="7" t="s">
        <v>112</v>
      </c>
      <c r="J11">
        <v>0.18</v>
      </c>
      <c r="K11" s="6">
        <v>0.2</v>
      </c>
      <c r="L11" s="6">
        <v>0.25</v>
      </c>
      <c r="M11" s="6">
        <v>0.25</v>
      </c>
      <c r="N11" s="10">
        <v>62.33766233766233</v>
      </c>
      <c r="O11" s="4">
        <v>62.33766233766233</v>
      </c>
      <c r="P11" s="4">
        <v>333.33333333333331</v>
      </c>
      <c r="Q11" s="8">
        <v>222.2222222222222</v>
      </c>
      <c r="R11" s="10">
        <v>100</v>
      </c>
      <c r="Y11" t="s">
        <v>16</v>
      </c>
      <c r="Z11">
        <v>3.5</v>
      </c>
      <c r="AA11">
        <v>0.02</v>
      </c>
      <c r="AB11">
        <v>10</v>
      </c>
      <c r="AC11">
        <v>0.25</v>
      </c>
      <c r="AD11">
        <v>2</v>
      </c>
      <c r="AE11">
        <v>0.5</v>
      </c>
      <c r="AF11">
        <v>6.0000000000000001E-3</v>
      </c>
      <c r="AG11">
        <v>5.9999999999999995E-4</v>
      </c>
      <c r="AH11">
        <v>0.5</v>
      </c>
      <c r="AI11">
        <v>4.4999999999999997E-3</v>
      </c>
      <c r="AJ11">
        <v>5.9999999999999995E-4</v>
      </c>
      <c r="AK11">
        <v>0.5</v>
      </c>
      <c r="AL11">
        <v>6.9999999999999999E-4</v>
      </c>
      <c r="AM11">
        <v>8.0000000000000007E-5</v>
      </c>
      <c r="AN11">
        <v>0.48</v>
      </c>
      <c r="AO11">
        <v>0.01</v>
      </c>
      <c r="AP11">
        <v>2.0000000000000001E-4</v>
      </c>
      <c r="AQ11">
        <f t="shared" si="0"/>
        <v>83.333333333333329</v>
      </c>
    </row>
    <row r="12" spans="1:43">
      <c r="A12" t="s">
        <v>210</v>
      </c>
      <c r="B12">
        <v>2</v>
      </c>
      <c r="C12" s="9">
        <v>4</v>
      </c>
      <c r="D12" s="5">
        <v>600</v>
      </c>
      <c r="E12" s="5">
        <v>2700</v>
      </c>
      <c r="F12">
        <v>-39</v>
      </c>
      <c r="G12" s="23">
        <v>0.82</v>
      </c>
      <c r="H12" s="23">
        <v>1</v>
      </c>
      <c r="I12" s="7" t="s">
        <v>112</v>
      </c>
      <c r="J12">
        <v>0.16</v>
      </c>
      <c r="K12" s="6">
        <v>0.2</v>
      </c>
      <c r="L12" s="6">
        <v>0.25</v>
      </c>
      <c r="M12" s="6">
        <v>0.25</v>
      </c>
      <c r="N12" s="10">
        <v>20</v>
      </c>
      <c r="O12" s="4">
        <v>26.666666666666668</v>
      </c>
      <c r="P12" s="4">
        <v>333.33333333333331</v>
      </c>
      <c r="Q12" s="8">
        <v>222.2222222222222</v>
      </c>
      <c r="R12" s="10">
        <v>50</v>
      </c>
      <c r="S12" t="s">
        <v>136</v>
      </c>
      <c r="Y12" t="s">
        <v>18</v>
      </c>
      <c r="Z12">
        <v>5.5</v>
      </c>
      <c r="AA12">
        <v>0.02</v>
      </c>
      <c r="AB12">
        <v>10</v>
      </c>
      <c r="AC12">
        <v>0.27</v>
      </c>
      <c r="AD12">
        <v>3</v>
      </c>
      <c r="AE12">
        <v>0.5</v>
      </c>
      <c r="AF12">
        <v>7.0000000000000001E-3</v>
      </c>
      <c r="AG12">
        <v>5.9999999999999995E-4</v>
      </c>
      <c r="AH12">
        <v>0.5</v>
      </c>
      <c r="AI12">
        <v>4.8999999999999998E-3</v>
      </c>
      <c r="AJ12">
        <v>5.9999999999999995E-4</v>
      </c>
      <c r="AK12">
        <v>0.5</v>
      </c>
      <c r="AL12">
        <v>1.5E-3</v>
      </c>
      <c r="AM12">
        <v>8.0000000000000007E-5</v>
      </c>
      <c r="AN12">
        <v>0.48</v>
      </c>
      <c r="AO12">
        <v>6.0000000000000001E-3</v>
      </c>
      <c r="AP12">
        <v>2.0000000000000001E-4</v>
      </c>
      <c r="AQ12">
        <f t="shared" si="0"/>
        <v>71.428571428571431</v>
      </c>
    </row>
    <row r="13" spans="1:43">
      <c r="A13" t="s">
        <v>211</v>
      </c>
      <c r="B13">
        <v>3</v>
      </c>
      <c r="C13">
        <v>2</v>
      </c>
      <c r="D13" s="5">
        <v>400</v>
      </c>
      <c r="E13" s="5">
        <v>4000</v>
      </c>
      <c r="F13">
        <v>-33</v>
      </c>
      <c r="G13" s="23">
        <v>1</v>
      </c>
      <c r="H13" s="23">
        <v>1.5</v>
      </c>
      <c r="I13" s="7" t="s">
        <v>112</v>
      </c>
      <c r="J13">
        <v>0.25</v>
      </c>
      <c r="K13" s="6">
        <v>0.2</v>
      </c>
      <c r="L13" s="6">
        <v>0.25</v>
      </c>
      <c r="M13" s="6">
        <v>0.25</v>
      </c>
      <c r="N13" s="10">
        <v>56</v>
      </c>
      <c r="O13" s="4">
        <v>56.470588235294109</v>
      </c>
      <c r="P13" s="4">
        <v>333.33333333333331</v>
      </c>
      <c r="Q13" s="8">
        <v>222.2222222222222</v>
      </c>
      <c r="R13" s="10">
        <v>100</v>
      </c>
      <c r="Y13" t="s">
        <v>19</v>
      </c>
      <c r="Z13">
        <v>1</v>
      </c>
      <c r="AA13">
        <v>0.06</v>
      </c>
      <c r="AB13">
        <v>10</v>
      </c>
      <c r="AC13">
        <v>0.18</v>
      </c>
      <c r="AD13">
        <v>2</v>
      </c>
      <c r="AE13">
        <v>0.5</v>
      </c>
      <c r="AF13">
        <v>8.0000000000000002E-3</v>
      </c>
      <c r="AG13">
        <v>1.1999999999999999E-3</v>
      </c>
      <c r="AH13">
        <v>0.5</v>
      </c>
      <c r="AI13">
        <v>6.0000000000000001E-3</v>
      </c>
      <c r="AJ13">
        <v>1.1999999999999999E-3</v>
      </c>
      <c r="AK13">
        <v>0.5</v>
      </c>
      <c r="AL13">
        <v>1.5E-3</v>
      </c>
      <c r="AM13">
        <v>8.0000000000000007E-5</v>
      </c>
      <c r="AN13">
        <v>0.48</v>
      </c>
      <c r="AO13">
        <v>7.7000000000000002E-3</v>
      </c>
      <c r="AP13">
        <v>2.0000000000000001E-4</v>
      </c>
      <c r="AQ13">
        <f t="shared" si="0"/>
        <v>62.5</v>
      </c>
    </row>
    <row r="14" spans="1:43">
      <c r="A14" t="s">
        <v>212</v>
      </c>
      <c r="B14">
        <v>3</v>
      </c>
      <c r="C14">
        <v>3</v>
      </c>
      <c r="D14" s="5">
        <v>400</v>
      </c>
      <c r="E14" s="5">
        <v>4000</v>
      </c>
      <c r="F14">
        <v>-33</v>
      </c>
      <c r="G14" s="23">
        <v>0.97</v>
      </c>
      <c r="H14" s="23">
        <v>1.5</v>
      </c>
      <c r="I14" s="7" t="s">
        <v>76</v>
      </c>
      <c r="J14">
        <v>0.25</v>
      </c>
      <c r="K14" s="6">
        <v>0.2</v>
      </c>
      <c r="L14" s="6">
        <v>0.25</v>
      </c>
      <c r="M14" s="6">
        <v>0.25</v>
      </c>
      <c r="N14" s="10">
        <v>59</v>
      </c>
      <c r="O14" s="4">
        <v>58.536585365853654</v>
      </c>
      <c r="P14" s="4">
        <v>333.33333333333331</v>
      </c>
      <c r="Q14" s="8">
        <v>222.2222222222222</v>
      </c>
      <c r="R14" s="10">
        <v>100</v>
      </c>
      <c r="Y14" t="s">
        <v>20</v>
      </c>
      <c r="Z14">
        <v>1.5</v>
      </c>
      <c r="AA14">
        <v>0.03</v>
      </c>
      <c r="AB14">
        <v>10</v>
      </c>
      <c r="AC14">
        <v>0.15</v>
      </c>
      <c r="AD14">
        <v>3</v>
      </c>
      <c r="AE14">
        <v>0.5</v>
      </c>
      <c r="AF14">
        <v>7.0000000000000001E-3</v>
      </c>
      <c r="AG14">
        <v>1.2999999999999999E-3</v>
      </c>
      <c r="AH14">
        <v>0.5</v>
      </c>
      <c r="AI14">
        <v>5.1000000000000004E-3</v>
      </c>
      <c r="AJ14">
        <v>1.2999999999999999E-3</v>
      </c>
      <c r="AK14">
        <v>0.5</v>
      </c>
      <c r="AL14">
        <v>1.5E-3</v>
      </c>
      <c r="AM14">
        <v>8.0000000000000007E-5</v>
      </c>
      <c r="AN14">
        <v>0.48</v>
      </c>
      <c r="AO14">
        <v>6.3E-3</v>
      </c>
      <c r="AP14">
        <v>2.0000000000000001E-4</v>
      </c>
      <c r="AQ14">
        <f t="shared" si="0"/>
        <v>71.428571428571431</v>
      </c>
    </row>
    <row r="15" spans="1:43">
      <c r="A15" t="s">
        <v>213</v>
      </c>
      <c r="B15">
        <v>3</v>
      </c>
      <c r="C15" s="9">
        <v>4</v>
      </c>
      <c r="D15" s="5">
        <v>400</v>
      </c>
      <c r="E15" s="5">
        <v>4000</v>
      </c>
      <c r="F15">
        <v>-31</v>
      </c>
      <c r="G15" s="23">
        <v>0.97</v>
      </c>
      <c r="H15" s="23">
        <v>1.5</v>
      </c>
      <c r="I15" s="7" t="s">
        <v>112</v>
      </c>
      <c r="J15">
        <v>0.25</v>
      </c>
      <c r="K15" s="6">
        <v>0.2</v>
      </c>
      <c r="L15" s="6">
        <v>0.25</v>
      </c>
      <c r="M15" s="6">
        <v>0.25</v>
      </c>
      <c r="N15" s="10">
        <v>20</v>
      </c>
      <c r="O15" s="4">
        <v>28.235294117647054</v>
      </c>
      <c r="P15" s="4">
        <v>333.33333333333331</v>
      </c>
      <c r="Q15" s="8">
        <v>222.2222222222222</v>
      </c>
      <c r="R15" s="10">
        <v>50</v>
      </c>
      <c r="Y15" t="s">
        <v>21</v>
      </c>
      <c r="Z15">
        <v>1</v>
      </c>
      <c r="AA15">
        <v>0.06</v>
      </c>
      <c r="AB15">
        <v>10</v>
      </c>
      <c r="AC15">
        <v>0.18</v>
      </c>
      <c r="AD15">
        <v>2</v>
      </c>
      <c r="AE15">
        <v>0.5</v>
      </c>
      <c r="AF15">
        <v>8.0000000000000002E-3</v>
      </c>
      <c r="AG15">
        <v>1E-3</v>
      </c>
      <c r="AH15">
        <v>0.5</v>
      </c>
      <c r="AI15">
        <v>6.0000000000000001E-3</v>
      </c>
      <c r="AJ15">
        <v>1E-3</v>
      </c>
      <c r="AK15">
        <v>0.5</v>
      </c>
      <c r="AL15">
        <v>1.5E-3</v>
      </c>
      <c r="AM15">
        <v>8.0000000000000007E-5</v>
      </c>
      <c r="AN15">
        <v>0.48</v>
      </c>
      <c r="AO15">
        <v>8.0000000000000002E-3</v>
      </c>
      <c r="AP15">
        <v>2.0000000000000001E-4</v>
      </c>
      <c r="AQ15">
        <f t="shared" si="0"/>
        <v>62.5</v>
      </c>
    </row>
    <row r="16" spans="1:43">
      <c r="A16" t="s">
        <v>214</v>
      </c>
      <c r="B16">
        <v>3</v>
      </c>
      <c r="C16">
        <v>4</v>
      </c>
      <c r="D16" s="5">
        <v>400</v>
      </c>
      <c r="E16" s="5">
        <v>4000</v>
      </c>
      <c r="F16">
        <v>-36</v>
      </c>
      <c r="G16" s="23">
        <v>1</v>
      </c>
      <c r="H16" s="23">
        <v>1.5</v>
      </c>
      <c r="I16" s="7" t="s">
        <v>76</v>
      </c>
      <c r="J16">
        <v>0.25</v>
      </c>
      <c r="K16" s="6">
        <v>0.2</v>
      </c>
      <c r="L16" s="6">
        <v>0.25</v>
      </c>
      <c r="M16" s="6">
        <v>0.25</v>
      </c>
      <c r="N16" s="10">
        <v>20</v>
      </c>
      <c r="O16" s="4">
        <v>30</v>
      </c>
      <c r="P16" s="4">
        <v>333.33333333333331</v>
      </c>
      <c r="Q16" s="8">
        <v>222.2222222222222</v>
      </c>
      <c r="R16" s="10">
        <v>50</v>
      </c>
      <c r="Y16" t="s">
        <v>22</v>
      </c>
      <c r="Z16">
        <v>1</v>
      </c>
      <c r="AA16">
        <v>0.08</v>
      </c>
      <c r="AB16">
        <v>10</v>
      </c>
      <c r="AC16">
        <v>0.16</v>
      </c>
      <c r="AD16">
        <v>6</v>
      </c>
      <c r="AE16">
        <v>0.5</v>
      </c>
      <c r="AF16">
        <v>5.0000000000000001E-3</v>
      </c>
      <c r="AG16">
        <v>1E-3</v>
      </c>
      <c r="AH16">
        <v>0.5</v>
      </c>
      <c r="AI16">
        <v>3.0000000000000001E-3</v>
      </c>
      <c r="AJ16">
        <v>1E-3</v>
      </c>
      <c r="AK16">
        <v>0.5</v>
      </c>
      <c r="AL16">
        <v>1.5E-3</v>
      </c>
      <c r="AM16">
        <v>8.0000000000000007E-5</v>
      </c>
      <c r="AN16">
        <v>0.48</v>
      </c>
      <c r="AO16">
        <v>1.7999999999999999E-2</v>
      </c>
      <c r="AP16">
        <v>2.0000000000000001E-4</v>
      </c>
      <c r="AQ16">
        <f t="shared" si="0"/>
        <v>100</v>
      </c>
    </row>
    <row r="17" spans="1:43">
      <c r="Y17" t="s">
        <v>23</v>
      </c>
      <c r="Z17">
        <v>1.5</v>
      </c>
      <c r="AA17">
        <v>0.03</v>
      </c>
      <c r="AB17">
        <v>10</v>
      </c>
      <c r="AC17">
        <v>0.25</v>
      </c>
      <c r="AD17">
        <v>2</v>
      </c>
      <c r="AE17">
        <v>0.5</v>
      </c>
      <c r="AF17">
        <v>8.0000000000000002E-3</v>
      </c>
      <c r="AG17">
        <v>8.0000000000000004E-4</v>
      </c>
      <c r="AH17">
        <v>0.5</v>
      </c>
      <c r="AI17">
        <v>6.0000000000000001E-3</v>
      </c>
      <c r="AJ17">
        <v>8.0000000000000004E-4</v>
      </c>
      <c r="AK17">
        <v>0.5</v>
      </c>
      <c r="AL17">
        <v>1.5E-3</v>
      </c>
      <c r="AM17">
        <v>8.0000000000000007E-5</v>
      </c>
      <c r="AN17">
        <v>0.48</v>
      </c>
      <c r="AO17">
        <v>8.5000000000000006E-3</v>
      </c>
      <c r="AP17">
        <v>2.0000000000000001E-4</v>
      </c>
      <c r="AQ17">
        <f t="shared" si="0"/>
        <v>62.5</v>
      </c>
    </row>
    <row r="18" spans="1:43">
      <c r="P18" t="s">
        <v>43</v>
      </c>
      <c r="Y18" t="s">
        <v>24</v>
      </c>
      <c r="Z18">
        <v>1.5</v>
      </c>
      <c r="AA18">
        <v>0.03</v>
      </c>
      <c r="AB18">
        <v>10</v>
      </c>
      <c r="AC18">
        <v>0.25</v>
      </c>
      <c r="AD18">
        <v>3</v>
      </c>
      <c r="AE18">
        <v>0.5</v>
      </c>
      <c r="AF18">
        <v>8.0000000000000002E-3</v>
      </c>
      <c r="AG18">
        <v>8.0000000000000004E-4</v>
      </c>
      <c r="AH18">
        <v>0.5</v>
      </c>
      <c r="AI18">
        <v>6.0000000000000001E-3</v>
      </c>
      <c r="AJ18">
        <v>8.0000000000000004E-4</v>
      </c>
      <c r="AK18">
        <v>0.5</v>
      </c>
      <c r="AL18">
        <v>1.5E-3</v>
      </c>
      <c r="AM18">
        <v>8.0000000000000007E-5</v>
      </c>
      <c r="AN18">
        <v>0.48</v>
      </c>
      <c r="AO18">
        <v>8.2000000000000007E-3</v>
      </c>
      <c r="AP18">
        <v>2.0000000000000001E-4</v>
      </c>
      <c r="AQ18">
        <f t="shared" si="0"/>
        <v>62.5</v>
      </c>
    </row>
    <row r="19" spans="1:43">
      <c r="A19" t="s">
        <v>350</v>
      </c>
      <c r="Q19" t="s">
        <v>114</v>
      </c>
      <c r="Y19" t="s">
        <v>25</v>
      </c>
      <c r="Z19">
        <v>1.5</v>
      </c>
      <c r="AA19">
        <v>0.06</v>
      </c>
      <c r="AB19">
        <v>10</v>
      </c>
      <c r="AC19">
        <v>0.25</v>
      </c>
      <c r="AD19">
        <v>5</v>
      </c>
      <c r="AE19">
        <v>0.5</v>
      </c>
      <c r="AF19">
        <v>1.2E-2</v>
      </c>
      <c r="AG19">
        <v>8.0000000000000004E-4</v>
      </c>
      <c r="AH19">
        <v>0.5</v>
      </c>
      <c r="AI19">
        <v>1.0999999999999999E-2</v>
      </c>
      <c r="AJ19">
        <v>8.0000000000000004E-4</v>
      </c>
      <c r="AK19">
        <v>0.5</v>
      </c>
      <c r="AL19">
        <v>1.5E-3</v>
      </c>
      <c r="AM19">
        <v>8.0000000000000007E-5</v>
      </c>
      <c r="AN19">
        <v>0.48</v>
      </c>
      <c r="AO19">
        <v>1.7000000000000001E-2</v>
      </c>
      <c r="AP19">
        <v>2.0000000000000001E-4</v>
      </c>
      <c r="AQ19">
        <f t="shared" si="0"/>
        <v>41.666666666666664</v>
      </c>
    </row>
    <row r="20" spans="1:43">
      <c r="A20" s="5" t="s">
        <v>111</v>
      </c>
      <c r="Y20" t="s">
        <v>26</v>
      </c>
      <c r="Z20">
        <v>1.5</v>
      </c>
      <c r="AA20">
        <v>0.06</v>
      </c>
      <c r="AB20">
        <v>10</v>
      </c>
      <c r="AC20">
        <v>0.25</v>
      </c>
      <c r="AD20">
        <v>4</v>
      </c>
      <c r="AE20">
        <v>0.5</v>
      </c>
      <c r="AF20">
        <v>0.01</v>
      </c>
      <c r="AG20">
        <v>8.0000000000000004E-4</v>
      </c>
      <c r="AH20">
        <v>0.5</v>
      </c>
      <c r="AI20">
        <v>8.0000000000000002E-3</v>
      </c>
      <c r="AJ20">
        <v>8.0000000000000004E-4</v>
      </c>
      <c r="AK20">
        <v>0.5</v>
      </c>
      <c r="AL20">
        <v>1.5E-3</v>
      </c>
      <c r="AM20">
        <v>8.0000000000000007E-5</v>
      </c>
      <c r="AN20">
        <v>0.48</v>
      </c>
      <c r="AO20">
        <v>1.6E-2</v>
      </c>
      <c r="AP20">
        <v>2.0000000000000001E-4</v>
      </c>
      <c r="AQ20">
        <f t="shared" si="0"/>
        <v>50</v>
      </c>
    </row>
    <row r="21" spans="1:43">
      <c r="A21" t="s">
        <v>182</v>
      </c>
    </row>
    <row r="22" spans="1:43">
      <c r="A22" t="s">
        <v>113</v>
      </c>
      <c r="M22" s="39" t="s">
        <v>347</v>
      </c>
      <c r="N22" s="39" t="s">
        <v>348</v>
      </c>
    </row>
    <row r="23" spans="1:43">
      <c r="C23" t="s">
        <v>169</v>
      </c>
      <c r="J23" s="3" t="s">
        <v>102</v>
      </c>
      <c r="K23" s="3" t="s">
        <v>27</v>
      </c>
      <c r="L23" s="3" t="s">
        <v>28</v>
      </c>
      <c r="M23" s="39" t="s">
        <v>346</v>
      </c>
      <c r="N23" s="39" t="s">
        <v>346</v>
      </c>
      <c r="O23" s="3" t="s">
        <v>349</v>
      </c>
    </row>
    <row r="24" spans="1:43">
      <c r="C24" t="s">
        <v>170</v>
      </c>
      <c r="D24" s="5" t="s">
        <v>171</v>
      </c>
      <c r="E24" s="5" t="s">
        <v>172</v>
      </c>
      <c r="G24" t="s">
        <v>173</v>
      </c>
      <c r="H24" t="s">
        <v>174</v>
      </c>
      <c r="J24" t="s">
        <v>200</v>
      </c>
      <c r="K24">
        <v>555</v>
      </c>
      <c r="L24">
        <v>2149</v>
      </c>
      <c r="M24" s="40">
        <f>((L24-K24)/2)-10</f>
        <v>787</v>
      </c>
      <c r="N24" s="40">
        <v>669</v>
      </c>
    </row>
    <row r="25" spans="1:43">
      <c r="A25" t="s">
        <v>183</v>
      </c>
      <c r="C25" t="s">
        <v>175</v>
      </c>
      <c r="D25" s="5" t="s">
        <v>176</v>
      </c>
      <c r="E25" s="5" t="s">
        <v>177</v>
      </c>
      <c r="F25" t="s">
        <v>178</v>
      </c>
      <c r="G25" t="s">
        <v>179</v>
      </c>
      <c r="H25" t="s">
        <v>180</v>
      </c>
      <c r="J25" t="s">
        <v>201</v>
      </c>
      <c r="K25">
        <v>815</v>
      </c>
      <c r="L25">
        <v>2866</v>
      </c>
      <c r="M25" s="40">
        <f t="shared" ref="M25:M38" si="1">((L25-K25)/2)-10</f>
        <v>1015.5</v>
      </c>
      <c r="N25" s="40">
        <v>1015.5</v>
      </c>
    </row>
    <row r="26" spans="1:43">
      <c r="C26" t="s">
        <v>68</v>
      </c>
      <c r="D26" s="5" t="s">
        <v>181</v>
      </c>
      <c r="J26" t="s">
        <v>202</v>
      </c>
      <c r="K26">
        <v>837</v>
      </c>
      <c r="L26">
        <v>2938</v>
      </c>
      <c r="M26" s="40">
        <f t="shared" si="1"/>
        <v>1040.5</v>
      </c>
      <c r="N26" s="40">
        <v>1040.5</v>
      </c>
    </row>
    <row r="27" spans="1:43">
      <c r="C27" t="s">
        <v>10</v>
      </c>
      <c r="D27" s="5">
        <v>0.94</v>
      </c>
      <c r="E27" s="5">
        <v>570</v>
      </c>
      <c r="F27">
        <v>1928</v>
      </c>
      <c r="G27">
        <v>-39</v>
      </c>
      <c r="H27">
        <v>3</v>
      </c>
      <c r="J27" t="s">
        <v>203</v>
      </c>
      <c r="K27">
        <v>540</v>
      </c>
      <c r="L27">
        <v>2670</v>
      </c>
      <c r="M27" s="40">
        <f t="shared" si="1"/>
        <v>1055</v>
      </c>
      <c r="N27" s="40">
        <v>1055</v>
      </c>
    </row>
    <row r="28" spans="1:43">
      <c r="C28" t="s">
        <v>11</v>
      </c>
      <c r="D28" s="5">
        <v>0.9</v>
      </c>
      <c r="E28" s="5">
        <v>815</v>
      </c>
      <c r="F28">
        <v>2866</v>
      </c>
      <c r="G28">
        <v>-33</v>
      </c>
      <c r="H28">
        <v>3</v>
      </c>
      <c r="I28" t="s">
        <v>168</v>
      </c>
      <c r="J28" t="s">
        <v>204</v>
      </c>
      <c r="K28">
        <v>483</v>
      </c>
      <c r="L28">
        <v>1257</v>
      </c>
      <c r="M28" s="40">
        <f t="shared" si="1"/>
        <v>377</v>
      </c>
      <c r="N28" s="40">
        <v>377</v>
      </c>
    </row>
    <row r="29" spans="1:43">
      <c r="C29" t="s">
        <v>12</v>
      </c>
      <c r="D29" s="5">
        <v>1</v>
      </c>
      <c r="E29" s="5">
        <v>837</v>
      </c>
      <c r="F29">
        <v>2938</v>
      </c>
      <c r="G29">
        <v>-36</v>
      </c>
      <c r="H29">
        <v>2</v>
      </c>
      <c r="I29" t="s">
        <v>168</v>
      </c>
      <c r="J29" t="s">
        <v>205</v>
      </c>
      <c r="K29">
        <v>276</v>
      </c>
      <c r="L29">
        <v>1230</v>
      </c>
      <c r="M29" s="40">
        <f t="shared" si="1"/>
        <v>467</v>
      </c>
      <c r="N29" s="40">
        <v>379</v>
      </c>
    </row>
    <row r="30" spans="1:43">
      <c r="C30" t="s">
        <v>13</v>
      </c>
      <c r="D30" s="5">
        <v>0.93</v>
      </c>
      <c r="E30" s="5">
        <v>540</v>
      </c>
      <c r="F30">
        <v>2670</v>
      </c>
      <c r="G30">
        <v>-39</v>
      </c>
      <c r="H30">
        <v>2</v>
      </c>
      <c r="I30" t="s">
        <v>168</v>
      </c>
      <c r="J30" t="s">
        <v>206</v>
      </c>
      <c r="K30">
        <v>155</v>
      </c>
      <c r="L30">
        <v>1220</v>
      </c>
      <c r="M30" s="40">
        <f t="shared" si="1"/>
        <v>522.5</v>
      </c>
      <c r="N30" s="40">
        <v>420.5</v>
      </c>
    </row>
    <row r="31" spans="1:43">
      <c r="C31" t="s">
        <v>14</v>
      </c>
      <c r="D31" s="5">
        <v>0.87</v>
      </c>
      <c r="E31" s="5">
        <v>265</v>
      </c>
      <c r="F31">
        <v>1144</v>
      </c>
      <c r="G31">
        <v>-31</v>
      </c>
      <c r="H31">
        <v>3</v>
      </c>
      <c r="J31" t="s">
        <v>207</v>
      </c>
      <c r="K31">
        <v>235</v>
      </c>
      <c r="L31">
        <v>1200</v>
      </c>
      <c r="M31" s="40">
        <f t="shared" si="1"/>
        <v>472.5</v>
      </c>
      <c r="N31" s="40">
        <v>319.5</v>
      </c>
    </row>
    <row r="32" spans="1:43">
      <c r="C32" t="s">
        <v>15</v>
      </c>
      <c r="D32" s="5">
        <v>0.87</v>
      </c>
      <c r="E32" s="5">
        <v>285</v>
      </c>
      <c r="F32">
        <v>993</v>
      </c>
      <c r="G32">
        <v>-57</v>
      </c>
      <c r="H32">
        <v>2</v>
      </c>
      <c r="I32" t="s">
        <v>168</v>
      </c>
      <c r="J32" t="s">
        <v>208</v>
      </c>
      <c r="K32">
        <v>230</v>
      </c>
      <c r="L32">
        <v>1205</v>
      </c>
      <c r="M32" s="40">
        <f t="shared" si="1"/>
        <v>477.5</v>
      </c>
      <c r="N32" s="40">
        <v>350</v>
      </c>
    </row>
    <row r="33" spans="3:14">
      <c r="C33" t="s">
        <v>16</v>
      </c>
      <c r="D33" s="5">
        <v>0.82</v>
      </c>
      <c r="E33" s="5">
        <v>155</v>
      </c>
      <c r="F33">
        <v>1016</v>
      </c>
      <c r="G33">
        <v>-36</v>
      </c>
      <c r="H33">
        <v>3</v>
      </c>
      <c r="I33" t="s">
        <v>168</v>
      </c>
      <c r="J33" t="s">
        <v>209</v>
      </c>
      <c r="K33">
        <v>600</v>
      </c>
      <c r="L33">
        <v>3000</v>
      </c>
      <c r="M33" s="40">
        <f t="shared" si="1"/>
        <v>1190</v>
      </c>
      <c r="N33" s="40">
        <v>1190</v>
      </c>
    </row>
    <row r="34" spans="3:14">
      <c r="C34" t="s">
        <v>17</v>
      </c>
      <c r="D34" s="5">
        <v>0.8</v>
      </c>
      <c r="E34" s="5">
        <v>235</v>
      </c>
      <c r="F34">
        <v>894</v>
      </c>
      <c r="G34">
        <v>-28</v>
      </c>
      <c r="H34">
        <v>2</v>
      </c>
      <c r="I34" t="s">
        <v>168</v>
      </c>
      <c r="J34" t="s">
        <v>210</v>
      </c>
      <c r="K34">
        <v>600</v>
      </c>
      <c r="L34">
        <v>2700</v>
      </c>
      <c r="M34" s="40">
        <f t="shared" si="1"/>
        <v>1040</v>
      </c>
      <c r="N34" s="40">
        <v>1040</v>
      </c>
    </row>
    <row r="35" spans="3:14">
      <c r="C35" t="s">
        <v>18</v>
      </c>
      <c r="D35" s="5">
        <v>0.9</v>
      </c>
      <c r="E35" s="5">
        <v>230</v>
      </c>
      <c r="F35">
        <v>950</v>
      </c>
      <c r="G35">
        <v>-50</v>
      </c>
      <c r="H35">
        <v>3</v>
      </c>
      <c r="I35" t="s">
        <v>168</v>
      </c>
      <c r="J35" t="s">
        <v>211</v>
      </c>
      <c r="K35">
        <v>400</v>
      </c>
      <c r="L35">
        <v>4000</v>
      </c>
      <c r="M35" s="40">
        <f t="shared" si="1"/>
        <v>1790</v>
      </c>
      <c r="N35" s="40">
        <v>1790</v>
      </c>
    </row>
    <row r="36" spans="3:14">
      <c r="C36" t="s">
        <v>19</v>
      </c>
      <c r="D36" s="5">
        <v>0.82</v>
      </c>
      <c r="E36" s="5">
        <v>600</v>
      </c>
      <c r="F36">
        <v>3000</v>
      </c>
      <c r="G36">
        <v>-39</v>
      </c>
      <c r="H36">
        <v>2</v>
      </c>
      <c r="I36" t="s">
        <v>168</v>
      </c>
      <c r="J36" t="s">
        <v>212</v>
      </c>
      <c r="K36">
        <v>400</v>
      </c>
      <c r="L36">
        <v>4000</v>
      </c>
      <c r="M36" s="40">
        <f t="shared" si="1"/>
        <v>1790</v>
      </c>
      <c r="N36" s="40">
        <v>1790</v>
      </c>
    </row>
    <row r="37" spans="3:14">
      <c r="C37" t="s">
        <v>20</v>
      </c>
      <c r="D37" s="5">
        <v>1</v>
      </c>
      <c r="E37" s="5">
        <v>400</v>
      </c>
      <c r="F37">
        <v>4500</v>
      </c>
      <c r="G37">
        <v>-36</v>
      </c>
      <c r="H37">
        <v>3</v>
      </c>
      <c r="I37" t="s">
        <v>168</v>
      </c>
      <c r="J37" t="s">
        <v>213</v>
      </c>
      <c r="K37">
        <v>400</v>
      </c>
      <c r="L37">
        <v>4000</v>
      </c>
      <c r="M37" s="40">
        <f t="shared" si="1"/>
        <v>1790</v>
      </c>
      <c r="N37" s="40">
        <v>1790</v>
      </c>
    </row>
    <row r="38" spans="3:14">
      <c r="C38" t="s">
        <v>21</v>
      </c>
      <c r="D38" s="5">
        <v>0.82</v>
      </c>
      <c r="E38" s="5">
        <v>600</v>
      </c>
      <c r="F38">
        <v>2900</v>
      </c>
      <c r="G38">
        <v>-39</v>
      </c>
      <c r="H38">
        <v>2</v>
      </c>
      <c r="I38" t="s">
        <v>168</v>
      </c>
      <c r="J38" t="s">
        <v>214</v>
      </c>
      <c r="K38">
        <v>400</v>
      </c>
      <c r="L38">
        <v>4000</v>
      </c>
      <c r="M38" s="40">
        <f t="shared" si="1"/>
        <v>1790</v>
      </c>
      <c r="N38" s="40">
        <v>1790</v>
      </c>
    </row>
    <row r="39" spans="3:14">
      <c r="C39" t="s">
        <v>22</v>
      </c>
      <c r="D39" s="5">
        <v>0.82</v>
      </c>
      <c r="E39" s="5">
        <v>600</v>
      </c>
      <c r="F39">
        <v>2700</v>
      </c>
      <c r="G39">
        <v>-39</v>
      </c>
      <c r="H39">
        <v>3</v>
      </c>
      <c r="I39" t="s">
        <v>168</v>
      </c>
    </row>
    <row r="40" spans="3:14">
      <c r="C40" t="s">
        <v>23</v>
      </c>
      <c r="D40" s="5">
        <v>1</v>
      </c>
      <c r="E40" s="5">
        <v>400</v>
      </c>
      <c r="F40">
        <v>4000</v>
      </c>
      <c r="G40">
        <v>-33</v>
      </c>
      <c r="H40">
        <v>3</v>
      </c>
    </row>
    <row r="41" spans="3:14">
      <c r="C41" t="s">
        <v>24</v>
      </c>
      <c r="D41" s="5">
        <v>0.97</v>
      </c>
      <c r="E41" s="5">
        <v>400</v>
      </c>
      <c r="F41">
        <v>4000</v>
      </c>
      <c r="G41">
        <v>-33</v>
      </c>
      <c r="H41">
        <v>3</v>
      </c>
    </row>
    <row r="42" spans="3:14">
      <c r="C42" t="s">
        <v>25</v>
      </c>
      <c r="D42" s="5">
        <v>0.97</v>
      </c>
      <c r="E42" s="5">
        <v>400</v>
      </c>
      <c r="F42">
        <v>4000</v>
      </c>
      <c r="G42">
        <v>-31</v>
      </c>
      <c r="H42">
        <v>3</v>
      </c>
    </row>
    <row r="43" spans="3:14">
      <c r="C43" t="s">
        <v>26</v>
      </c>
      <c r="D43" s="5">
        <v>1</v>
      </c>
      <c r="E43" s="5">
        <v>400</v>
      </c>
      <c r="F43">
        <v>4000</v>
      </c>
      <c r="G43">
        <v>-36</v>
      </c>
      <c r="H43">
        <v>3</v>
      </c>
    </row>
    <row r="49" spans="1:18">
      <c r="A49" t="s">
        <v>219</v>
      </c>
    </row>
    <row r="50" spans="1:18">
      <c r="A50" s="3" t="s">
        <v>102</v>
      </c>
      <c r="B50" s="3" t="s">
        <v>235</v>
      </c>
      <c r="C50" s="3" t="s">
        <v>42</v>
      </c>
      <c r="D50" s="29" t="s">
        <v>27</v>
      </c>
      <c r="E50" s="29" t="s">
        <v>28</v>
      </c>
      <c r="F50" s="3" t="s">
        <v>29</v>
      </c>
      <c r="G50" s="3" t="s">
        <v>30</v>
      </c>
      <c r="H50" s="3" t="s">
        <v>31</v>
      </c>
      <c r="I50" s="3" t="s">
        <v>32</v>
      </c>
      <c r="J50" s="3" t="s">
        <v>33</v>
      </c>
      <c r="K50" s="3" t="s">
        <v>34</v>
      </c>
      <c r="L50" s="3" t="s">
        <v>35</v>
      </c>
      <c r="M50" s="3" t="s">
        <v>36</v>
      </c>
      <c r="N50" s="3" t="s">
        <v>37</v>
      </c>
      <c r="O50" s="3" t="s">
        <v>38</v>
      </c>
      <c r="P50" s="3" t="s">
        <v>39</v>
      </c>
      <c r="Q50" s="3" t="s">
        <v>40</v>
      </c>
      <c r="R50" s="3" t="s">
        <v>41</v>
      </c>
    </row>
    <row r="51" spans="1:18">
      <c r="A51" t="s">
        <v>200</v>
      </c>
      <c r="B51">
        <v>1</v>
      </c>
      <c r="C51">
        <v>3</v>
      </c>
      <c r="D51" s="5">
        <v>570</v>
      </c>
      <c r="E51" s="5">
        <v>1928</v>
      </c>
      <c r="F51">
        <v>-5</v>
      </c>
      <c r="G51" s="23">
        <v>0.40200000000000002</v>
      </c>
      <c r="H51" s="23">
        <v>6</v>
      </c>
      <c r="I51" s="7" t="s">
        <v>76</v>
      </c>
      <c r="J51">
        <v>0.28000000000000003</v>
      </c>
      <c r="K51" s="6">
        <v>0.2</v>
      </c>
      <c r="L51" s="6">
        <v>0.25</v>
      </c>
      <c r="M51" s="6">
        <v>0.25</v>
      </c>
      <c r="N51" s="10">
        <v>48</v>
      </c>
      <c r="O51" s="4">
        <v>48</v>
      </c>
      <c r="P51" s="4">
        <v>250</v>
      </c>
      <c r="Q51" s="8">
        <v>166.66666666666666</v>
      </c>
      <c r="R51" s="10">
        <v>100</v>
      </c>
    </row>
    <row r="52" spans="1:18">
      <c r="A52" t="s">
        <v>201</v>
      </c>
      <c r="B52">
        <v>1</v>
      </c>
      <c r="C52">
        <v>3</v>
      </c>
      <c r="D52" s="5">
        <v>815</v>
      </c>
      <c r="E52" s="5">
        <v>2866</v>
      </c>
      <c r="F52">
        <v>-5</v>
      </c>
      <c r="G52" s="23">
        <v>0.35849999999999999</v>
      </c>
      <c r="H52" s="23">
        <v>2.5</v>
      </c>
      <c r="I52" s="7" t="s">
        <v>76</v>
      </c>
      <c r="J52">
        <v>0.17</v>
      </c>
      <c r="K52" s="6">
        <v>0.2</v>
      </c>
      <c r="L52" s="6">
        <v>0.25</v>
      </c>
      <c r="M52" s="6">
        <v>0.25</v>
      </c>
      <c r="N52" s="10">
        <v>53.333333333333336</v>
      </c>
      <c r="O52" s="4">
        <v>53.333333333333336</v>
      </c>
      <c r="P52" s="4">
        <v>277.77777777777777</v>
      </c>
      <c r="Q52" s="8">
        <v>185.18518518518519</v>
      </c>
      <c r="R52" s="10">
        <v>100</v>
      </c>
    </row>
    <row r="53" spans="1:18">
      <c r="A53" t="s">
        <v>202</v>
      </c>
      <c r="B53">
        <v>1</v>
      </c>
      <c r="C53">
        <v>2</v>
      </c>
      <c r="D53" s="5">
        <v>837</v>
      </c>
      <c r="E53" s="5">
        <v>2938</v>
      </c>
      <c r="F53">
        <v>-18</v>
      </c>
      <c r="G53" s="23">
        <v>0.4345</v>
      </c>
      <c r="H53" s="23">
        <v>4</v>
      </c>
      <c r="I53" s="7" t="s">
        <v>76</v>
      </c>
      <c r="J53">
        <v>0.1</v>
      </c>
      <c r="K53" s="6">
        <v>0.2</v>
      </c>
      <c r="L53" s="6">
        <v>0.25</v>
      </c>
      <c r="M53" s="6">
        <v>0.25</v>
      </c>
      <c r="N53" s="10">
        <v>48</v>
      </c>
      <c r="O53" s="4">
        <v>48</v>
      </c>
      <c r="P53" s="4">
        <v>500</v>
      </c>
      <c r="Q53" s="8">
        <v>333.33333333333331</v>
      </c>
      <c r="R53" s="10">
        <v>100</v>
      </c>
    </row>
    <row r="54" spans="1:18">
      <c r="A54" t="s">
        <v>203</v>
      </c>
      <c r="B54">
        <v>1</v>
      </c>
      <c r="C54">
        <v>2</v>
      </c>
      <c r="D54" s="5">
        <v>540</v>
      </c>
      <c r="E54" s="5">
        <v>2670</v>
      </c>
      <c r="F54">
        <v>-10</v>
      </c>
      <c r="G54" s="23">
        <v>0.3805</v>
      </c>
      <c r="H54" s="23">
        <v>8</v>
      </c>
      <c r="I54" s="7" t="s">
        <v>76</v>
      </c>
      <c r="J54">
        <v>0.17</v>
      </c>
      <c r="K54" s="6">
        <v>0.2</v>
      </c>
      <c r="L54" s="6">
        <v>0.25</v>
      </c>
      <c r="M54" s="6">
        <v>0.25</v>
      </c>
      <c r="N54" s="10">
        <v>30</v>
      </c>
      <c r="O54" s="4">
        <v>30</v>
      </c>
      <c r="P54" s="4">
        <v>333.33333333333331</v>
      </c>
      <c r="Q54" s="8">
        <v>222.2222222222222</v>
      </c>
      <c r="R54" s="10">
        <v>100</v>
      </c>
    </row>
    <row r="55" spans="1:18">
      <c r="A55" t="s">
        <v>204</v>
      </c>
      <c r="B55">
        <v>1</v>
      </c>
      <c r="C55">
        <v>3</v>
      </c>
      <c r="D55" s="5">
        <v>483</v>
      </c>
      <c r="E55" s="5">
        <v>1257</v>
      </c>
      <c r="F55">
        <v>-10</v>
      </c>
      <c r="G55" s="23">
        <v>0.32600000000000001</v>
      </c>
      <c r="H55" s="23">
        <v>8</v>
      </c>
      <c r="I55" s="7" t="s">
        <v>76</v>
      </c>
      <c r="J55">
        <v>0.17</v>
      </c>
      <c r="K55" s="6">
        <v>0.2</v>
      </c>
      <c r="L55" s="6">
        <v>0.25</v>
      </c>
      <c r="M55" s="6">
        <v>0.25</v>
      </c>
      <c r="N55" s="10">
        <v>30</v>
      </c>
      <c r="O55" s="4">
        <v>30</v>
      </c>
      <c r="P55" s="4">
        <v>250</v>
      </c>
      <c r="Q55" s="8">
        <v>166.66666666666666</v>
      </c>
      <c r="R55" s="10">
        <v>100</v>
      </c>
    </row>
    <row r="56" spans="1:18">
      <c r="A56" t="s">
        <v>205</v>
      </c>
      <c r="B56">
        <v>1</v>
      </c>
      <c r="C56">
        <v>2</v>
      </c>
      <c r="D56" s="5">
        <v>276</v>
      </c>
      <c r="E56" s="5">
        <v>1054</v>
      </c>
      <c r="F56">
        <v>-18</v>
      </c>
      <c r="G56" s="23">
        <v>0.32600000000000001</v>
      </c>
      <c r="H56" s="23">
        <v>3.5</v>
      </c>
      <c r="I56" s="7" t="s">
        <v>76</v>
      </c>
      <c r="J56">
        <v>0.25</v>
      </c>
      <c r="K56" s="6">
        <v>0.2</v>
      </c>
      <c r="L56" s="6">
        <v>0.25</v>
      </c>
      <c r="M56" s="6">
        <v>0.25</v>
      </c>
      <c r="N56" s="10">
        <v>48</v>
      </c>
      <c r="O56" s="4">
        <v>48</v>
      </c>
      <c r="P56" s="10">
        <v>500</v>
      </c>
      <c r="Q56" s="8">
        <v>333</v>
      </c>
      <c r="R56" s="10">
        <v>100</v>
      </c>
    </row>
    <row r="57" spans="1:18">
      <c r="A57" t="s">
        <v>206</v>
      </c>
      <c r="B57">
        <v>1</v>
      </c>
      <c r="C57">
        <v>2</v>
      </c>
      <c r="D57" s="5">
        <v>155</v>
      </c>
      <c r="E57" s="5">
        <v>1016</v>
      </c>
      <c r="F57">
        <v>-18</v>
      </c>
      <c r="G57" s="23">
        <v>0.29349999999999998</v>
      </c>
      <c r="H57" s="23">
        <v>7</v>
      </c>
      <c r="I57" s="7" t="s">
        <v>76</v>
      </c>
      <c r="J57">
        <v>0.31</v>
      </c>
      <c r="K57" s="6">
        <v>0.2</v>
      </c>
      <c r="L57" s="6">
        <v>0.25</v>
      </c>
      <c r="M57" s="6">
        <v>0.25</v>
      </c>
      <c r="N57" s="10">
        <v>36.923076923076927</v>
      </c>
      <c r="O57" s="4">
        <v>36.923076923076927</v>
      </c>
      <c r="P57" s="10">
        <v>500</v>
      </c>
      <c r="Q57" s="8">
        <v>333</v>
      </c>
      <c r="R57" s="10">
        <v>100</v>
      </c>
    </row>
    <row r="58" spans="1:18">
      <c r="A58" t="s">
        <v>207</v>
      </c>
      <c r="B58">
        <v>1</v>
      </c>
      <c r="C58">
        <v>2</v>
      </c>
      <c r="D58" s="5">
        <v>235</v>
      </c>
      <c r="E58" s="5">
        <v>894</v>
      </c>
      <c r="F58">
        <v>-18</v>
      </c>
      <c r="G58" s="23">
        <v>0.28249999999999997</v>
      </c>
      <c r="H58" s="23">
        <v>4.5</v>
      </c>
      <c r="I58" s="7" t="s">
        <v>112</v>
      </c>
      <c r="J58">
        <v>0.24</v>
      </c>
      <c r="K58" s="6">
        <v>0.2</v>
      </c>
      <c r="L58" s="6">
        <v>0.25</v>
      </c>
      <c r="M58" s="6">
        <v>0.25</v>
      </c>
      <c r="N58" s="10">
        <v>80</v>
      </c>
      <c r="O58" s="4">
        <v>80</v>
      </c>
      <c r="P58" s="4">
        <v>333.33333333333331</v>
      </c>
      <c r="Q58" s="8">
        <v>222.2222222222222</v>
      </c>
      <c r="R58" s="10">
        <v>100</v>
      </c>
    </row>
    <row r="59" spans="1:18">
      <c r="A59" t="s">
        <v>208</v>
      </c>
      <c r="B59">
        <v>1</v>
      </c>
      <c r="C59">
        <v>3</v>
      </c>
      <c r="D59" s="5">
        <v>230</v>
      </c>
      <c r="E59" s="5">
        <v>950</v>
      </c>
      <c r="F59">
        <v>-18</v>
      </c>
      <c r="G59" s="23">
        <v>0.4335</v>
      </c>
      <c r="H59" s="23">
        <v>5.5</v>
      </c>
      <c r="I59" s="7" t="s">
        <v>112</v>
      </c>
      <c r="J59">
        <v>0.27</v>
      </c>
      <c r="K59" s="6">
        <v>0.2</v>
      </c>
      <c r="L59" s="6">
        <v>0.25</v>
      </c>
      <c r="M59" s="6">
        <v>0.25</v>
      </c>
      <c r="N59" s="10">
        <v>80</v>
      </c>
      <c r="O59" s="4">
        <v>80</v>
      </c>
      <c r="P59" s="4">
        <v>333.33333333333331</v>
      </c>
      <c r="Q59" s="8">
        <v>222.2222222222222</v>
      </c>
      <c r="R59" s="10">
        <v>100</v>
      </c>
    </row>
    <row r="60" spans="1:18">
      <c r="A60" t="s">
        <v>209</v>
      </c>
      <c r="B60">
        <v>2</v>
      </c>
      <c r="C60">
        <v>2</v>
      </c>
      <c r="D60" s="5">
        <v>600</v>
      </c>
      <c r="E60" s="5">
        <v>3000</v>
      </c>
      <c r="F60">
        <v>-10</v>
      </c>
      <c r="G60" s="23">
        <v>0.28249999999999997</v>
      </c>
      <c r="H60" s="23">
        <v>1</v>
      </c>
      <c r="I60" s="7" t="s">
        <v>112</v>
      </c>
      <c r="J60">
        <v>0.18</v>
      </c>
      <c r="K60" s="6">
        <v>0.2</v>
      </c>
      <c r="L60" s="6">
        <v>0.25</v>
      </c>
      <c r="M60" s="6">
        <v>0.25</v>
      </c>
      <c r="N60" s="10">
        <v>62.33766233766233</v>
      </c>
      <c r="O60" s="4">
        <v>62.33766233766233</v>
      </c>
      <c r="P60" s="4">
        <v>333.33333333333331</v>
      </c>
      <c r="Q60" s="8">
        <v>222.2222222222222</v>
      </c>
      <c r="R60" s="10">
        <v>100</v>
      </c>
    </row>
    <row r="61" spans="1:18">
      <c r="A61" t="s">
        <v>210</v>
      </c>
      <c r="B61">
        <v>2</v>
      </c>
      <c r="C61" s="9">
        <v>4</v>
      </c>
      <c r="D61" s="5">
        <v>600</v>
      </c>
      <c r="E61" s="5">
        <v>2700</v>
      </c>
      <c r="F61">
        <v>-10</v>
      </c>
      <c r="G61" s="23">
        <v>0.41</v>
      </c>
      <c r="H61" s="23">
        <v>1</v>
      </c>
      <c r="I61" s="7" t="s">
        <v>112</v>
      </c>
      <c r="J61">
        <v>0.16</v>
      </c>
      <c r="K61" s="6">
        <v>0.2</v>
      </c>
      <c r="L61" s="6">
        <v>0.25</v>
      </c>
      <c r="M61" s="6">
        <v>0.25</v>
      </c>
      <c r="N61" s="10">
        <v>20</v>
      </c>
      <c r="O61" s="4">
        <v>26.666666666666668</v>
      </c>
      <c r="P61" s="4">
        <v>333.33333333333331</v>
      </c>
      <c r="Q61" s="8">
        <v>222.2222222222222</v>
      </c>
      <c r="R61" s="10">
        <v>50</v>
      </c>
    </row>
    <row r="62" spans="1:18">
      <c r="A62" t="s">
        <v>211</v>
      </c>
      <c r="B62">
        <v>3</v>
      </c>
      <c r="C62">
        <v>2</v>
      </c>
      <c r="D62" s="5">
        <v>400</v>
      </c>
      <c r="E62" s="5">
        <v>4000</v>
      </c>
      <c r="F62">
        <v>-10</v>
      </c>
      <c r="G62" s="23">
        <v>0.4335</v>
      </c>
      <c r="H62" s="23">
        <v>1.5</v>
      </c>
      <c r="I62" s="7" t="s">
        <v>112</v>
      </c>
      <c r="J62">
        <v>0.25</v>
      </c>
      <c r="K62" s="6">
        <v>0.2</v>
      </c>
      <c r="L62" s="6">
        <v>0.25</v>
      </c>
      <c r="M62" s="6">
        <v>0.25</v>
      </c>
      <c r="N62" s="10">
        <v>56</v>
      </c>
      <c r="O62" s="4">
        <v>56.470588235294109</v>
      </c>
      <c r="P62" s="4">
        <v>333.33333333333331</v>
      </c>
      <c r="Q62" s="8">
        <v>222.2222222222222</v>
      </c>
      <c r="R62" s="10">
        <v>100</v>
      </c>
    </row>
    <row r="63" spans="1:18">
      <c r="A63" t="s">
        <v>212</v>
      </c>
      <c r="B63">
        <v>3</v>
      </c>
      <c r="C63">
        <v>3</v>
      </c>
      <c r="D63" s="5">
        <v>400</v>
      </c>
      <c r="E63" s="5">
        <v>4000</v>
      </c>
      <c r="F63">
        <v>-10</v>
      </c>
      <c r="G63" s="23">
        <v>0.4335</v>
      </c>
      <c r="H63" s="23">
        <v>1.5</v>
      </c>
      <c r="I63" s="7" t="s">
        <v>76</v>
      </c>
      <c r="J63">
        <v>0.25</v>
      </c>
      <c r="K63" s="6">
        <v>0.2</v>
      </c>
      <c r="L63" s="6">
        <v>0.25</v>
      </c>
      <c r="M63" s="6">
        <v>0.25</v>
      </c>
      <c r="N63" s="10">
        <v>59</v>
      </c>
      <c r="O63" s="4">
        <v>58.536585365853654</v>
      </c>
      <c r="P63" s="4">
        <v>333.33333333333331</v>
      </c>
      <c r="Q63" s="8">
        <v>222.2222222222222</v>
      </c>
      <c r="R63" s="10">
        <v>100</v>
      </c>
    </row>
    <row r="64" spans="1:18">
      <c r="A64" t="s">
        <v>213</v>
      </c>
      <c r="B64">
        <v>3</v>
      </c>
      <c r="C64" s="9">
        <v>4</v>
      </c>
      <c r="D64" s="5">
        <v>400</v>
      </c>
      <c r="E64" s="5">
        <v>4000</v>
      </c>
      <c r="F64">
        <v>-10</v>
      </c>
      <c r="G64" s="23">
        <v>0.4335</v>
      </c>
      <c r="H64" s="23">
        <v>1.5</v>
      </c>
      <c r="I64" s="7" t="s">
        <v>112</v>
      </c>
      <c r="J64">
        <v>0.25</v>
      </c>
      <c r="K64" s="6">
        <v>0.2</v>
      </c>
      <c r="L64" s="6">
        <v>0.25</v>
      </c>
      <c r="M64" s="6">
        <v>0.25</v>
      </c>
      <c r="N64" s="10">
        <v>20</v>
      </c>
      <c r="O64" s="4">
        <v>28.235294117647054</v>
      </c>
      <c r="P64" s="4">
        <v>333.33333333333331</v>
      </c>
      <c r="Q64" s="8">
        <v>222.2222222222222</v>
      </c>
      <c r="R64" s="10">
        <v>50</v>
      </c>
    </row>
    <row r="65" spans="1:18">
      <c r="A65" t="s">
        <v>214</v>
      </c>
      <c r="B65">
        <v>3</v>
      </c>
      <c r="C65">
        <v>4</v>
      </c>
      <c r="D65" s="5">
        <v>400</v>
      </c>
      <c r="E65" s="5">
        <v>4000</v>
      </c>
      <c r="F65">
        <v>-10</v>
      </c>
      <c r="G65" s="23">
        <v>0.4335</v>
      </c>
      <c r="H65" s="23">
        <v>1.5</v>
      </c>
      <c r="I65" s="7" t="s">
        <v>76</v>
      </c>
      <c r="J65">
        <v>0.25</v>
      </c>
      <c r="K65" s="6">
        <v>0.2</v>
      </c>
      <c r="L65" s="6">
        <v>0.25</v>
      </c>
      <c r="M65" s="6">
        <v>0.25</v>
      </c>
      <c r="N65" s="10">
        <v>20</v>
      </c>
      <c r="O65" s="4">
        <v>30</v>
      </c>
      <c r="P65" s="4">
        <v>333.33333333333331</v>
      </c>
      <c r="Q65" s="8">
        <v>222.2222222222222</v>
      </c>
      <c r="R65" s="10">
        <v>50</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P32"/>
  <sheetViews>
    <sheetView workbookViewId="0">
      <selection activeCell="P6" sqref="A4:P6"/>
    </sheetView>
  </sheetViews>
  <sheetFormatPr defaultRowHeight="15"/>
  <cols>
    <col min="1" max="1" width="11.140625" customWidth="1"/>
  </cols>
  <sheetData>
    <row r="1" spans="1:16">
      <c r="A1" t="s">
        <v>45</v>
      </c>
      <c r="B1" t="s">
        <v>44</v>
      </c>
      <c r="C1" t="s">
        <v>46</v>
      </c>
      <c r="D1" t="s">
        <v>47</v>
      </c>
      <c r="E1" t="s">
        <v>48</v>
      </c>
      <c r="F1" t="s">
        <v>49</v>
      </c>
      <c r="G1" t="s">
        <v>50</v>
      </c>
      <c r="H1" t="s">
        <v>51</v>
      </c>
      <c r="I1" t="s">
        <v>52</v>
      </c>
      <c r="J1" t="s">
        <v>53</v>
      </c>
      <c r="K1" t="s">
        <v>54</v>
      </c>
      <c r="L1" t="s">
        <v>55</v>
      </c>
      <c r="M1" t="s">
        <v>56</v>
      </c>
      <c r="N1" t="s">
        <v>57</v>
      </c>
      <c r="O1" t="s">
        <v>58</v>
      </c>
      <c r="P1" t="s">
        <v>59</v>
      </c>
    </row>
    <row r="2" spans="1:16">
      <c r="A2" t="s">
        <v>60</v>
      </c>
      <c r="C2" t="s">
        <v>61</v>
      </c>
      <c r="D2" t="s">
        <v>62</v>
      </c>
      <c r="E2" t="s">
        <v>63</v>
      </c>
      <c r="F2" t="s">
        <v>63</v>
      </c>
      <c r="G2" t="s">
        <v>64</v>
      </c>
      <c r="M2" t="s">
        <v>65</v>
      </c>
      <c r="N2" t="s">
        <v>56</v>
      </c>
      <c r="O2" t="s">
        <v>66</v>
      </c>
      <c r="P2" t="s">
        <v>67</v>
      </c>
    </row>
    <row r="3" spans="1:16">
      <c r="A3" t="s">
        <v>68</v>
      </c>
      <c r="N3" t="s">
        <v>66</v>
      </c>
      <c r="O3" t="s">
        <v>69</v>
      </c>
      <c r="P3" t="s">
        <v>57</v>
      </c>
    </row>
    <row r="4" spans="1:16">
      <c r="A4" t="s">
        <v>109</v>
      </c>
      <c r="B4">
        <v>1</v>
      </c>
      <c r="C4" s="16">
        <v>23</v>
      </c>
      <c r="D4" s="16">
        <v>40</v>
      </c>
      <c r="E4" s="23">
        <v>0.05</v>
      </c>
      <c r="F4" s="16">
        <v>6</v>
      </c>
      <c r="G4" s="16">
        <v>0.2</v>
      </c>
      <c r="H4" s="19">
        <v>8.2299999999999995E-3</v>
      </c>
      <c r="I4" s="17">
        <v>5000</v>
      </c>
      <c r="J4" s="17">
        <v>10</v>
      </c>
      <c r="K4" s="16">
        <v>0.2</v>
      </c>
      <c r="L4" s="16">
        <v>0.1</v>
      </c>
      <c r="M4" s="16">
        <v>1</v>
      </c>
      <c r="N4" s="18">
        <v>2E-3</v>
      </c>
      <c r="O4" s="17">
        <v>10</v>
      </c>
      <c r="P4" s="17">
        <v>9</v>
      </c>
    </row>
    <row r="5" spans="1:16">
      <c r="A5" t="s">
        <v>110</v>
      </c>
      <c r="B5">
        <v>2</v>
      </c>
      <c r="C5" s="16">
        <v>23</v>
      </c>
      <c r="D5" s="16">
        <v>35</v>
      </c>
      <c r="E5" s="23">
        <v>0.05</v>
      </c>
      <c r="F5" s="16">
        <v>7</v>
      </c>
      <c r="G5" s="16">
        <v>0.3</v>
      </c>
      <c r="H5" s="19">
        <v>8.2299999999999995E-3</v>
      </c>
      <c r="I5" s="17">
        <v>5000</v>
      </c>
      <c r="J5" s="17">
        <v>20</v>
      </c>
      <c r="K5" s="16">
        <v>0.2</v>
      </c>
      <c r="L5" s="16">
        <v>0.1</v>
      </c>
      <c r="M5" s="16">
        <v>1</v>
      </c>
      <c r="N5" s="18">
        <v>2E-3</v>
      </c>
      <c r="O5" s="17">
        <v>10</v>
      </c>
      <c r="P5" s="17">
        <v>9</v>
      </c>
    </row>
    <row r="6" spans="1:16">
      <c r="A6" t="s">
        <v>70</v>
      </c>
      <c r="B6">
        <v>3</v>
      </c>
      <c r="C6" s="16">
        <v>23</v>
      </c>
      <c r="D6" s="16">
        <v>32</v>
      </c>
      <c r="E6" s="23">
        <v>0.05</v>
      </c>
      <c r="F6" s="16">
        <v>10</v>
      </c>
      <c r="G6" s="16">
        <v>0.3</v>
      </c>
      <c r="H6" s="19">
        <v>8.2299999999999995E-3</v>
      </c>
      <c r="I6" s="17">
        <v>500</v>
      </c>
      <c r="J6" s="17">
        <v>5</v>
      </c>
      <c r="K6" s="16">
        <v>0.2</v>
      </c>
      <c r="L6" s="16">
        <v>0.1</v>
      </c>
      <c r="M6" s="16">
        <v>1</v>
      </c>
      <c r="N6" s="18">
        <v>2E-3</v>
      </c>
      <c r="O6" s="17">
        <v>10</v>
      </c>
      <c r="P6" s="17">
        <v>9</v>
      </c>
    </row>
    <row r="8" spans="1:16">
      <c r="A8" s="3"/>
    </row>
    <row r="9" spans="1:16">
      <c r="A9" s="3" t="s">
        <v>108</v>
      </c>
    </row>
    <row r="11" spans="1:16" s="9" customFormat="1">
      <c r="A11" s="27" t="s">
        <v>196</v>
      </c>
    </row>
    <row r="12" spans="1:16" s="9" customFormat="1">
      <c r="A12" s="9" t="s">
        <v>109</v>
      </c>
      <c r="B12" s="9">
        <v>1</v>
      </c>
      <c r="C12" s="9">
        <v>22</v>
      </c>
      <c r="D12" s="9">
        <v>35</v>
      </c>
      <c r="E12" s="9">
        <v>1</v>
      </c>
      <c r="F12" s="9">
        <v>3</v>
      </c>
      <c r="G12" s="9">
        <v>0.6</v>
      </c>
      <c r="H12" s="9">
        <v>8.2299999999999995E-3</v>
      </c>
      <c r="I12" s="9">
        <v>1000</v>
      </c>
      <c r="J12" s="9">
        <v>10</v>
      </c>
      <c r="K12" s="9">
        <v>0.5</v>
      </c>
      <c r="L12" s="9">
        <v>0.5</v>
      </c>
      <c r="M12" s="9">
        <v>1</v>
      </c>
      <c r="N12" s="9">
        <v>2E-3</v>
      </c>
      <c r="O12" s="9">
        <v>10</v>
      </c>
      <c r="P12" s="9">
        <v>9</v>
      </c>
    </row>
    <row r="13" spans="1:16" s="9" customFormat="1">
      <c r="A13" s="9" t="s">
        <v>110</v>
      </c>
      <c r="B13" s="9">
        <v>2</v>
      </c>
      <c r="C13" s="9">
        <v>22</v>
      </c>
      <c r="D13" s="9">
        <v>30</v>
      </c>
      <c r="E13" s="9">
        <v>0.2</v>
      </c>
      <c r="F13" s="9">
        <v>10</v>
      </c>
      <c r="G13" s="9">
        <v>0.5</v>
      </c>
      <c r="H13" s="9">
        <v>8.2299999999999995E-3</v>
      </c>
      <c r="I13" s="9">
        <v>1000</v>
      </c>
      <c r="J13" s="9">
        <v>20</v>
      </c>
      <c r="K13" s="9">
        <v>1</v>
      </c>
      <c r="L13" s="9">
        <v>0.8</v>
      </c>
      <c r="M13" s="9">
        <v>1</v>
      </c>
      <c r="N13" s="9">
        <v>2E-3</v>
      </c>
      <c r="O13" s="9">
        <v>10</v>
      </c>
      <c r="P13" s="9">
        <v>9</v>
      </c>
    </row>
    <row r="14" spans="1:16" s="9" customFormat="1">
      <c r="A14" s="9" t="s">
        <v>70</v>
      </c>
      <c r="B14" s="9">
        <v>3</v>
      </c>
      <c r="C14" s="9">
        <v>11</v>
      </c>
      <c r="D14" s="9">
        <v>20</v>
      </c>
      <c r="E14" s="9">
        <v>0.2</v>
      </c>
      <c r="F14" s="9">
        <v>10</v>
      </c>
      <c r="G14" s="9">
        <v>0.5</v>
      </c>
      <c r="H14" s="9">
        <v>8.2299999999999995E-3</v>
      </c>
      <c r="I14" s="9">
        <v>1000</v>
      </c>
      <c r="J14" s="9">
        <v>20</v>
      </c>
      <c r="K14" s="9">
        <v>0.5</v>
      </c>
      <c r="L14" s="9">
        <v>0.5</v>
      </c>
      <c r="M14" s="9">
        <v>1</v>
      </c>
      <c r="N14" s="9">
        <v>2E-3</v>
      </c>
      <c r="O14" s="9">
        <v>10</v>
      </c>
      <c r="P14" s="9">
        <v>9</v>
      </c>
    </row>
    <row r="15" spans="1:16" s="5" customFormat="1"/>
    <row r="16" spans="1:16" s="5" customFormat="1">
      <c r="A16" s="29" t="s">
        <v>228</v>
      </c>
    </row>
    <row r="17" spans="1:2" s="5" customFormat="1">
      <c r="A17" s="5" t="s">
        <v>226</v>
      </c>
    </row>
    <row r="18" spans="1:2" s="5" customFormat="1">
      <c r="A18" s="5" t="s">
        <v>230</v>
      </c>
    </row>
    <row r="19" spans="1:2" s="5" customFormat="1"/>
    <row r="20" spans="1:2" s="5" customFormat="1"/>
    <row r="21" spans="1:2" s="5" customFormat="1"/>
    <row r="22" spans="1:2" s="5" customFormat="1"/>
    <row r="23" spans="1:2" s="5" customFormat="1"/>
    <row r="24" spans="1:2" s="5" customFormat="1">
      <c r="A24" s="5" t="s">
        <v>227</v>
      </c>
    </row>
    <row r="25" spans="1:2" s="5" customFormat="1" ht="15.75">
      <c r="A25" s="5" t="s">
        <v>51</v>
      </c>
      <c r="B25" s="30" t="s">
        <v>229</v>
      </c>
    </row>
    <row r="26" spans="1:2" s="5" customFormat="1" ht="15.75">
      <c r="A26" s="5" t="s">
        <v>52</v>
      </c>
      <c r="B26" s="30" t="s">
        <v>231</v>
      </c>
    </row>
    <row r="27" spans="1:2" s="5" customFormat="1" ht="15.75">
      <c r="A27" s="5" t="s">
        <v>53</v>
      </c>
      <c r="B27" s="30" t="s">
        <v>232</v>
      </c>
    </row>
    <row r="28" spans="1:2" s="5" customFormat="1"/>
    <row r="29" spans="1:2" s="5" customFormat="1"/>
    <row r="30" spans="1:2" s="5" customFormat="1"/>
    <row r="31" spans="1:2" s="5" customFormat="1"/>
    <row r="32" spans="1:2" s="5" customFormat="1"/>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AD22"/>
  <sheetViews>
    <sheetView workbookViewId="0">
      <selection activeCell="F26" sqref="F26"/>
    </sheetView>
  </sheetViews>
  <sheetFormatPr defaultRowHeight="15"/>
  <cols>
    <col min="2" max="2" width="3.42578125" customWidth="1"/>
    <col min="15" max="15" width="13.28515625" customWidth="1"/>
    <col min="17" max="17" width="29.28515625" style="4" customWidth="1"/>
  </cols>
  <sheetData>
    <row r="1" spans="1:30">
      <c r="A1" t="s">
        <v>60</v>
      </c>
      <c r="C1" t="s">
        <v>71</v>
      </c>
      <c r="D1" t="s">
        <v>71</v>
      </c>
      <c r="E1" t="s">
        <v>71</v>
      </c>
      <c r="F1" t="s">
        <v>71</v>
      </c>
      <c r="G1" t="s">
        <v>72</v>
      </c>
      <c r="H1" t="s">
        <v>72</v>
      </c>
      <c r="I1" t="s">
        <v>73</v>
      </c>
      <c r="J1" t="s">
        <v>73</v>
      </c>
      <c r="K1" t="s">
        <v>74</v>
      </c>
      <c r="T1" t="s">
        <v>150</v>
      </c>
    </row>
    <row r="2" spans="1:30">
      <c r="A2" t="s">
        <v>60</v>
      </c>
      <c r="C2" t="s">
        <v>75</v>
      </c>
      <c r="D2" t="s">
        <v>76</v>
      </c>
      <c r="E2" t="s">
        <v>75</v>
      </c>
      <c r="F2" t="s">
        <v>76</v>
      </c>
      <c r="G2" t="s">
        <v>75</v>
      </c>
      <c r="H2" t="s">
        <v>76</v>
      </c>
      <c r="I2" t="s">
        <v>75</v>
      </c>
      <c r="J2" t="s">
        <v>76</v>
      </c>
      <c r="K2" t="s">
        <v>76</v>
      </c>
      <c r="T2" t="s">
        <v>60</v>
      </c>
      <c r="V2" t="s">
        <v>71</v>
      </c>
      <c r="W2" t="s">
        <v>71</v>
      </c>
      <c r="X2" t="s">
        <v>71</v>
      </c>
      <c r="Y2" t="s">
        <v>71</v>
      </c>
      <c r="Z2" t="s">
        <v>72</v>
      </c>
      <c r="AA2" t="s">
        <v>72</v>
      </c>
      <c r="AB2" t="s">
        <v>73</v>
      </c>
      <c r="AC2" t="s">
        <v>73</v>
      </c>
      <c r="AD2" t="s">
        <v>74</v>
      </c>
    </row>
    <row r="3" spans="1:30">
      <c r="A3" t="s">
        <v>79</v>
      </c>
      <c r="C3" t="s">
        <v>77</v>
      </c>
      <c r="D3" t="s">
        <v>77</v>
      </c>
      <c r="E3" t="s">
        <v>78</v>
      </c>
      <c r="F3" t="s">
        <v>78</v>
      </c>
      <c r="M3" s="14"/>
      <c r="O3" t="s">
        <v>146</v>
      </c>
      <c r="Q3" s="11" t="s">
        <v>147</v>
      </c>
      <c r="T3" t="s">
        <v>60</v>
      </c>
      <c r="V3" t="s">
        <v>75</v>
      </c>
      <c r="W3" t="s">
        <v>76</v>
      </c>
      <c r="X3" t="s">
        <v>75</v>
      </c>
      <c r="Y3" t="s">
        <v>76</v>
      </c>
      <c r="Z3" t="s">
        <v>75</v>
      </c>
      <c r="AA3" t="s">
        <v>76</v>
      </c>
      <c r="AB3" t="s">
        <v>75</v>
      </c>
      <c r="AC3" t="s">
        <v>76</v>
      </c>
      <c r="AD3" t="s">
        <v>76</v>
      </c>
    </row>
    <row r="4" spans="1:30">
      <c r="A4" t="s">
        <v>185</v>
      </c>
      <c r="C4" s="15">
        <v>75</v>
      </c>
      <c r="D4" s="15">
        <v>3</v>
      </c>
      <c r="E4" s="16">
        <v>100</v>
      </c>
      <c r="F4" s="16">
        <v>10</v>
      </c>
      <c r="G4" s="16">
        <v>3000</v>
      </c>
      <c r="H4" s="16">
        <v>50</v>
      </c>
      <c r="I4" s="16">
        <v>300</v>
      </c>
      <c r="J4" s="16">
        <v>15</v>
      </c>
      <c r="K4" s="16">
        <v>3</v>
      </c>
      <c r="M4" s="14"/>
      <c r="O4" t="s">
        <v>144</v>
      </c>
      <c r="P4">
        <v>100000</v>
      </c>
      <c r="Q4" s="12">
        <f>P4/10/3</f>
        <v>3333.3333333333335</v>
      </c>
      <c r="T4" t="s">
        <v>60</v>
      </c>
      <c r="V4" t="s">
        <v>77</v>
      </c>
      <c r="W4" t="s">
        <v>77</v>
      </c>
      <c r="X4" t="s">
        <v>78</v>
      </c>
      <c r="Y4" t="s">
        <v>78</v>
      </c>
    </row>
    <row r="5" spans="1:30">
      <c r="A5" t="s">
        <v>186</v>
      </c>
      <c r="C5" s="15">
        <v>75</v>
      </c>
      <c r="D5" s="15">
        <v>3</v>
      </c>
      <c r="E5" s="16">
        <v>100</v>
      </c>
      <c r="F5" s="16">
        <v>10</v>
      </c>
      <c r="G5" s="16">
        <v>3000</v>
      </c>
      <c r="H5" s="16">
        <v>50</v>
      </c>
      <c r="I5" s="16">
        <v>300</v>
      </c>
      <c r="J5" s="16">
        <v>15</v>
      </c>
      <c r="K5" s="16">
        <v>3</v>
      </c>
      <c r="M5" s="14"/>
      <c r="O5" t="s">
        <v>145</v>
      </c>
      <c r="P5">
        <v>5200</v>
      </c>
      <c r="Q5" s="13">
        <f>P5/10/3</f>
        <v>173.33333333333334</v>
      </c>
    </row>
    <row r="6" spans="1:30">
      <c r="A6" t="s">
        <v>187</v>
      </c>
      <c r="C6" s="15">
        <v>75</v>
      </c>
      <c r="D6" s="15">
        <v>3</v>
      </c>
      <c r="E6" s="16">
        <v>100</v>
      </c>
      <c r="F6" s="16">
        <v>10</v>
      </c>
      <c r="G6" s="16">
        <v>3000</v>
      </c>
      <c r="H6" s="16">
        <v>50</v>
      </c>
      <c r="I6" s="16">
        <v>300</v>
      </c>
      <c r="J6" s="16">
        <v>15</v>
      </c>
      <c r="K6" s="16">
        <v>3</v>
      </c>
      <c r="M6" s="14"/>
      <c r="O6" t="s">
        <v>148</v>
      </c>
      <c r="P6">
        <v>100</v>
      </c>
      <c r="Q6" s="4">
        <f>P6/10</f>
        <v>10</v>
      </c>
      <c r="T6" t="s">
        <v>126</v>
      </c>
      <c r="V6">
        <v>76.650000000000006</v>
      </c>
      <c r="W6">
        <v>2.56</v>
      </c>
      <c r="X6">
        <v>76.650000000000006</v>
      </c>
      <c r="Y6">
        <v>7.98</v>
      </c>
      <c r="Z6">
        <v>3212</v>
      </c>
      <c r="AA6">
        <v>53.53</v>
      </c>
      <c r="AB6">
        <v>277.39999999999998</v>
      </c>
      <c r="AC6">
        <v>15.41</v>
      </c>
      <c r="AD6">
        <v>3</v>
      </c>
    </row>
    <row r="7" spans="1:30">
      <c r="A7" t="s">
        <v>188</v>
      </c>
      <c r="C7" s="15">
        <v>75</v>
      </c>
      <c r="D7" s="15">
        <v>3</v>
      </c>
      <c r="E7" s="16">
        <v>100</v>
      </c>
      <c r="F7" s="16">
        <v>10</v>
      </c>
      <c r="G7" s="16">
        <v>3000</v>
      </c>
      <c r="H7" s="16">
        <v>50</v>
      </c>
      <c r="I7" s="16">
        <v>300</v>
      </c>
      <c r="J7" s="16">
        <v>15</v>
      </c>
      <c r="K7" s="16">
        <v>3</v>
      </c>
      <c r="M7" s="14"/>
      <c r="T7" t="s">
        <v>127</v>
      </c>
      <c r="V7">
        <v>78.28</v>
      </c>
      <c r="W7">
        <v>2.8</v>
      </c>
      <c r="X7">
        <v>94.76</v>
      </c>
      <c r="Y7">
        <v>9.9700000000000006</v>
      </c>
      <c r="Z7">
        <v>3625.6</v>
      </c>
      <c r="AA7">
        <v>75.53</v>
      </c>
      <c r="AB7">
        <v>313.12</v>
      </c>
      <c r="AC7">
        <v>18.420000000000002</v>
      </c>
      <c r="AD7">
        <v>3</v>
      </c>
    </row>
    <row r="8" spans="1:30">
      <c r="A8" t="s">
        <v>189</v>
      </c>
      <c r="C8" s="15">
        <v>75</v>
      </c>
      <c r="D8" s="15">
        <v>3</v>
      </c>
      <c r="E8" s="16">
        <v>100</v>
      </c>
      <c r="F8" s="16">
        <v>10</v>
      </c>
      <c r="G8" s="16">
        <v>3000</v>
      </c>
      <c r="H8" s="16">
        <v>50</v>
      </c>
      <c r="I8" s="16">
        <v>300</v>
      </c>
      <c r="J8" s="16">
        <v>15</v>
      </c>
      <c r="K8" s="16">
        <v>3</v>
      </c>
      <c r="M8" s="14"/>
      <c r="O8" t="s">
        <v>268</v>
      </c>
      <c r="P8">
        <f>P4/P5</f>
        <v>19.23076923076923</v>
      </c>
      <c r="Q8" s="4">
        <f>Q4/Q5</f>
        <v>19.23076923076923</v>
      </c>
      <c r="T8" t="s">
        <v>128</v>
      </c>
      <c r="V8">
        <v>76</v>
      </c>
      <c r="W8">
        <v>2.71</v>
      </c>
      <c r="X8">
        <v>87.4</v>
      </c>
      <c r="Y8">
        <v>9.1</v>
      </c>
      <c r="Z8">
        <v>3344</v>
      </c>
      <c r="AA8">
        <v>66.88</v>
      </c>
      <c r="AB8">
        <v>296.39999999999998</v>
      </c>
      <c r="AC8">
        <v>17.440000000000001</v>
      </c>
      <c r="AD8">
        <v>3</v>
      </c>
    </row>
    <row r="9" spans="1:30">
      <c r="C9" s="15"/>
      <c r="D9" s="15"/>
      <c r="E9" s="16"/>
      <c r="F9" s="16"/>
      <c r="G9" s="16"/>
      <c r="H9" s="16"/>
      <c r="I9" s="16"/>
      <c r="J9" s="16"/>
      <c r="K9" s="16"/>
      <c r="M9" s="14"/>
      <c r="T9" t="s">
        <v>129</v>
      </c>
      <c r="V9">
        <v>138.84</v>
      </c>
      <c r="W9">
        <v>4.63</v>
      </c>
      <c r="X9">
        <v>122.82</v>
      </c>
      <c r="Y9">
        <v>12.79</v>
      </c>
      <c r="Z9">
        <v>4592.3999999999996</v>
      </c>
      <c r="AA9">
        <v>85.04</v>
      </c>
      <c r="AB9">
        <v>453.9</v>
      </c>
      <c r="AC9">
        <v>22.7</v>
      </c>
      <c r="AD9">
        <v>3</v>
      </c>
    </row>
    <row r="10" spans="1:30">
      <c r="C10" s="15"/>
      <c r="D10" s="15"/>
      <c r="E10" s="16"/>
      <c r="F10" s="16"/>
      <c r="G10" s="16"/>
      <c r="H10" s="16"/>
      <c r="I10" s="16"/>
      <c r="J10" s="16"/>
      <c r="K10" s="16"/>
      <c r="M10" s="14"/>
      <c r="T10" t="s">
        <v>130</v>
      </c>
      <c r="V10">
        <v>130.68</v>
      </c>
      <c r="W10">
        <v>4.3600000000000003</v>
      </c>
      <c r="X10">
        <v>148.5</v>
      </c>
      <c r="Y10">
        <v>15.63</v>
      </c>
      <c r="Z10">
        <v>5108.3999999999996</v>
      </c>
      <c r="AA10">
        <v>121.63</v>
      </c>
      <c r="AB10">
        <v>540.54</v>
      </c>
      <c r="AC10">
        <v>30.03</v>
      </c>
      <c r="AD10">
        <v>3</v>
      </c>
    </row>
    <row r="11" spans="1:30">
      <c r="A11" t="s">
        <v>267</v>
      </c>
      <c r="C11">
        <f>C4/D4</f>
        <v>25</v>
      </c>
      <c r="E11">
        <f>E4/F4</f>
        <v>10</v>
      </c>
      <c r="G11">
        <f>G4/H4</f>
        <v>60</v>
      </c>
      <c r="I11">
        <f>I4/J4</f>
        <v>20</v>
      </c>
      <c r="J11" s="16"/>
      <c r="K11" s="16"/>
      <c r="M11" s="14"/>
      <c r="T11" t="s">
        <v>131</v>
      </c>
      <c r="V11">
        <v>61.87</v>
      </c>
      <c r="W11">
        <v>1.93</v>
      </c>
      <c r="X11">
        <v>61.87</v>
      </c>
      <c r="Y11">
        <v>6.44</v>
      </c>
      <c r="Z11">
        <v>2367.1999999999998</v>
      </c>
      <c r="AA11">
        <v>44.66</v>
      </c>
      <c r="AB11">
        <v>209.82</v>
      </c>
      <c r="AC11">
        <v>10.49</v>
      </c>
      <c r="AD11">
        <v>3</v>
      </c>
    </row>
    <row r="12" spans="1:30">
      <c r="C12" s="15"/>
      <c r="D12" s="15"/>
      <c r="E12" s="16"/>
      <c r="F12" s="16"/>
      <c r="G12" s="16"/>
      <c r="H12" s="16"/>
      <c r="I12" s="16"/>
      <c r="J12" s="16"/>
      <c r="K12" s="16"/>
      <c r="M12" s="14"/>
      <c r="T12" t="s">
        <v>132</v>
      </c>
      <c r="V12">
        <v>53.25</v>
      </c>
      <c r="W12">
        <v>1.52</v>
      </c>
      <c r="X12">
        <v>60.35</v>
      </c>
      <c r="Y12">
        <v>6.49</v>
      </c>
      <c r="Z12">
        <v>1988</v>
      </c>
      <c r="AA12">
        <v>47.33</v>
      </c>
      <c r="AB12">
        <v>1420</v>
      </c>
      <c r="AC12">
        <v>35.5</v>
      </c>
      <c r="AD12">
        <v>3</v>
      </c>
    </row>
    <row r="13" spans="1:30">
      <c r="C13" s="15"/>
      <c r="D13" s="15"/>
      <c r="E13" s="16"/>
      <c r="F13" s="16"/>
      <c r="G13" s="16"/>
      <c r="H13" s="16"/>
      <c r="I13" s="16"/>
      <c r="J13" s="16"/>
      <c r="K13" s="16"/>
      <c r="M13" s="14"/>
    </row>
    <row r="14" spans="1:30">
      <c r="C14" s="15"/>
      <c r="D14" s="15"/>
      <c r="E14" s="16"/>
      <c r="F14" s="16"/>
      <c r="G14" s="16"/>
      <c r="H14" s="16"/>
      <c r="I14" s="16"/>
      <c r="J14" s="16"/>
      <c r="K14" s="16"/>
      <c r="M14" s="14"/>
    </row>
    <row r="15" spans="1:30">
      <c r="V15">
        <f>V6/W6</f>
        <v>29.94140625</v>
      </c>
      <c r="X15">
        <f>X6/Y6</f>
        <v>9.6052631578947363</v>
      </c>
      <c r="Z15">
        <f>Z6/AA6</f>
        <v>60.003736222678867</v>
      </c>
      <c r="AB15">
        <f>AB6/AC6</f>
        <v>18.00129785853342</v>
      </c>
    </row>
    <row r="17" spans="1:11">
      <c r="C17" s="3" t="s">
        <v>81</v>
      </c>
      <c r="E17" s="3" t="s">
        <v>80</v>
      </c>
      <c r="K17" s="3" t="s">
        <v>149</v>
      </c>
    </row>
    <row r="18" spans="1:11">
      <c r="E18" t="s">
        <v>152</v>
      </c>
    </row>
    <row r="19" spans="1:11">
      <c r="E19" t="s">
        <v>151</v>
      </c>
    </row>
    <row r="22" spans="1:11" ht="21">
      <c r="A22" s="38" t="s">
        <v>327</v>
      </c>
      <c r="C22" t="s">
        <v>328</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AD60"/>
  <sheetViews>
    <sheetView workbookViewId="0">
      <selection activeCell="Q19" sqref="Q19"/>
    </sheetView>
  </sheetViews>
  <sheetFormatPr defaultRowHeight="15"/>
  <cols>
    <col min="2" max="2" width="13" customWidth="1"/>
    <col min="3" max="3" width="10.5703125" customWidth="1"/>
    <col min="15" max="15" width="13.28515625" customWidth="1"/>
    <col min="17" max="17" width="29.28515625" style="4" customWidth="1"/>
  </cols>
  <sheetData>
    <row r="1" spans="1:30">
      <c r="A1" t="s">
        <v>60</v>
      </c>
      <c r="C1" t="s">
        <v>71</v>
      </c>
      <c r="D1" t="s">
        <v>71</v>
      </c>
      <c r="E1" t="s">
        <v>71</v>
      </c>
      <c r="F1" t="s">
        <v>71</v>
      </c>
      <c r="G1" t="s">
        <v>72</v>
      </c>
      <c r="H1" t="s">
        <v>72</v>
      </c>
      <c r="I1" t="s">
        <v>73</v>
      </c>
      <c r="J1" t="s">
        <v>73</v>
      </c>
      <c r="K1" t="s">
        <v>74</v>
      </c>
      <c r="N1" t="s">
        <v>320</v>
      </c>
      <c r="T1" t="s">
        <v>150</v>
      </c>
    </row>
    <row r="2" spans="1:30">
      <c r="A2" t="s">
        <v>60</v>
      </c>
      <c r="C2" t="s">
        <v>75</v>
      </c>
      <c r="D2" t="s">
        <v>76</v>
      </c>
      <c r="E2" t="s">
        <v>75</v>
      </c>
      <c r="F2" t="s">
        <v>76</v>
      </c>
      <c r="G2" t="s">
        <v>75</v>
      </c>
      <c r="H2" t="s">
        <v>76</v>
      </c>
      <c r="I2" t="s">
        <v>75</v>
      </c>
      <c r="J2" t="s">
        <v>76</v>
      </c>
      <c r="K2" t="s">
        <v>76</v>
      </c>
      <c r="N2" t="s">
        <v>319</v>
      </c>
      <c r="T2" t="s">
        <v>60</v>
      </c>
      <c r="V2" t="s">
        <v>71</v>
      </c>
      <c r="W2" t="s">
        <v>71</v>
      </c>
      <c r="X2" t="s">
        <v>71</v>
      </c>
      <c r="Y2" t="s">
        <v>71</v>
      </c>
      <c r="Z2" t="s">
        <v>72</v>
      </c>
      <c r="AA2" t="s">
        <v>72</v>
      </c>
      <c r="AB2" t="s">
        <v>73</v>
      </c>
      <c r="AC2" t="s">
        <v>73</v>
      </c>
      <c r="AD2" t="s">
        <v>74</v>
      </c>
    </row>
    <row r="3" spans="1:30">
      <c r="A3" t="s">
        <v>79</v>
      </c>
      <c r="C3" t="s">
        <v>77</v>
      </c>
      <c r="D3" t="s">
        <v>77</v>
      </c>
      <c r="E3" t="s">
        <v>78</v>
      </c>
      <c r="F3" t="s">
        <v>78</v>
      </c>
      <c r="M3" s="14"/>
      <c r="N3" s="22" t="s">
        <v>317</v>
      </c>
      <c r="O3" s="22" t="s">
        <v>318</v>
      </c>
      <c r="T3" t="s">
        <v>60</v>
      </c>
      <c r="V3" t="s">
        <v>75</v>
      </c>
      <c r="W3" t="s">
        <v>76</v>
      </c>
      <c r="X3" t="s">
        <v>75</v>
      </c>
      <c r="Y3" t="s">
        <v>76</v>
      </c>
      <c r="Z3" t="s">
        <v>75</v>
      </c>
      <c r="AA3" t="s">
        <v>76</v>
      </c>
      <c r="AB3" t="s">
        <v>75</v>
      </c>
      <c r="AC3" t="s">
        <v>76</v>
      </c>
      <c r="AD3" t="s">
        <v>76</v>
      </c>
    </row>
    <row r="4" spans="1:30">
      <c r="A4" t="s">
        <v>185</v>
      </c>
      <c r="C4" s="15">
        <v>75</v>
      </c>
      <c r="D4" s="15">
        <v>3</v>
      </c>
      <c r="E4" s="16">
        <v>100</v>
      </c>
      <c r="F4" s="16">
        <v>10</v>
      </c>
      <c r="G4" s="16">
        <v>3500</v>
      </c>
      <c r="H4" s="16">
        <v>87.5</v>
      </c>
      <c r="I4" s="16">
        <v>300</v>
      </c>
      <c r="J4" s="16">
        <v>15</v>
      </c>
      <c r="K4" s="16">
        <v>3</v>
      </c>
      <c r="M4" s="14"/>
      <c r="N4" s="16">
        <v>3900</v>
      </c>
      <c r="O4" s="16">
        <v>269</v>
      </c>
      <c r="T4" t="s">
        <v>60</v>
      </c>
      <c r="V4" t="s">
        <v>77</v>
      </c>
      <c r="W4" t="s">
        <v>77</v>
      </c>
      <c r="X4" t="s">
        <v>78</v>
      </c>
      <c r="Y4" t="s">
        <v>78</v>
      </c>
    </row>
    <row r="5" spans="1:30">
      <c r="A5" t="s">
        <v>186</v>
      </c>
      <c r="C5" s="15">
        <v>75</v>
      </c>
      <c r="D5" s="15">
        <v>3</v>
      </c>
      <c r="E5" s="16">
        <v>100</v>
      </c>
      <c r="F5" s="16">
        <v>10</v>
      </c>
      <c r="G5" s="16">
        <v>3500</v>
      </c>
      <c r="H5" s="16">
        <v>87.5</v>
      </c>
      <c r="I5" s="16">
        <v>300</v>
      </c>
      <c r="J5" s="16">
        <v>15</v>
      </c>
      <c r="K5" s="16">
        <v>3</v>
      </c>
      <c r="M5" s="14"/>
      <c r="N5" s="16">
        <v>4000</v>
      </c>
      <c r="O5" s="16">
        <v>184</v>
      </c>
    </row>
    <row r="6" spans="1:30">
      <c r="A6" t="s">
        <v>187</v>
      </c>
      <c r="C6" s="15">
        <v>75</v>
      </c>
      <c r="D6" s="15">
        <v>3</v>
      </c>
      <c r="E6" s="16">
        <v>100</v>
      </c>
      <c r="F6" s="16">
        <v>10</v>
      </c>
      <c r="G6" s="16">
        <v>3500</v>
      </c>
      <c r="H6" s="16">
        <v>87.5</v>
      </c>
      <c r="I6" s="16">
        <v>300</v>
      </c>
      <c r="J6" s="16">
        <v>15</v>
      </c>
      <c r="K6" s="16">
        <v>3</v>
      </c>
      <c r="M6" s="14"/>
      <c r="N6" s="16">
        <v>3300</v>
      </c>
      <c r="O6" s="16">
        <v>176</v>
      </c>
      <c r="T6" t="s">
        <v>126</v>
      </c>
      <c r="V6">
        <v>76.650000000000006</v>
      </c>
      <c r="W6">
        <v>2.56</v>
      </c>
      <c r="X6">
        <v>76.650000000000006</v>
      </c>
      <c r="Y6">
        <v>7.98</v>
      </c>
      <c r="Z6">
        <v>3212</v>
      </c>
      <c r="AA6">
        <v>53.53</v>
      </c>
      <c r="AB6">
        <v>277.39999999999998</v>
      </c>
      <c r="AC6">
        <v>15.41</v>
      </c>
      <c r="AD6">
        <v>3</v>
      </c>
    </row>
    <row r="7" spans="1:30">
      <c r="A7" t="s">
        <v>188</v>
      </c>
      <c r="C7" s="15">
        <v>75</v>
      </c>
      <c r="D7" s="15">
        <v>3</v>
      </c>
      <c r="E7" s="16">
        <v>100</v>
      </c>
      <c r="F7" s="16">
        <v>10</v>
      </c>
      <c r="G7" s="16">
        <v>3500</v>
      </c>
      <c r="H7" s="16">
        <v>87.5</v>
      </c>
      <c r="I7" s="16">
        <v>300</v>
      </c>
      <c r="J7" s="16">
        <v>15</v>
      </c>
      <c r="K7" s="16">
        <v>3</v>
      </c>
      <c r="M7" s="14"/>
      <c r="N7" s="37">
        <v>4600</v>
      </c>
      <c r="O7" s="37">
        <v>139</v>
      </c>
      <c r="T7" t="s">
        <v>127</v>
      </c>
      <c r="V7">
        <v>78.28</v>
      </c>
      <c r="W7">
        <v>2.8</v>
      </c>
      <c r="X7">
        <v>94.76</v>
      </c>
      <c r="Y7">
        <v>9.9700000000000006</v>
      </c>
      <c r="Z7">
        <v>3625.6</v>
      </c>
      <c r="AA7">
        <v>75.53</v>
      </c>
      <c r="AB7">
        <v>313.12</v>
      </c>
      <c r="AC7">
        <v>18.420000000000002</v>
      </c>
      <c r="AD7">
        <v>3</v>
      </c>
    </row>
    <row r="8" spans="1:30">
      <c r="A8" t="s">
        <v>189</v>
      </c>
      <c r="C8" s="15">
        <v>75</v>
      </c>
      <c r="D8" s="15">
        <v>3</v>
      </c>
      <c r="E8" s="16">
        <v>100</v>
      </c>
      <c r="F8" s="16">
        <v>10</v>
      </c>
      <c r="G8" s="16">
        <v>3500</v>
      </c>
      <c r="H8" s="16">
        <v>87.5</v>
      </c>
      <c r="I8" s="16">
        <v>300</v>
      </c>
      <c r="J8" s="16">
        <v>15</v>
      </c>
      <c r="K8" s="16">
        <v>3</v>
      </c>
      <c r="N8" s="16">
        <f>AVERAGE(N4:N7)</f>
        <v>3950</v>
      </c>
      <c r="O8" s="16">
        <f>AVERAGE(O4:O7)</f>
        <v>192</v>
      </c>
      <c r="P8" s="14" t="s">
        <v>321</v>
      </c>
      <c r="T8" t="s">
        <v>128</v>
      </c>
      <c r="V8">
        <v>76</v>
      </c>
      <c r="W8">
        <v>2.71</v>
      </c>
      <c r="X8">
        <v>87.4</v>
      </c>
      <c r="Y8">
        <v>9.1</v>
      </c>
      <c r="Z8">
        <v>3344</v>
      </c>
      <c r="AA8">
        <v>66.88</v>
      </c>
      <c r="AB8">
        <v>296.39999999999998</v>
      </c>
      <c r="AC8">
        <v>17.440000000000001</v>
      </c>
      <c r="AD8">
        <v>3</v>
      </c>
    </row>
    <row r="9" spans="1:30">
      <c r="C9" s="15"/>
      <c r="D9" s="15"/>
      <c r="E9" s="16"/>
      <c r="F9" s="16"/>
      <c r="G9" s="16"/>
      <c r="H9" s="16"/>
      <c r="I9" s="16"/>
      <c r="J9" s="16"/>
      <c r="K9" s="16"/>
      <c r="M9" s="14"/>
      <c r="T9" t="s">
        <v>129</v>
      </c>
      <c r="V9">
        <v>138.84</v>
      </c>
      <c r="W9">
        <v>4.63</v>
      </c>
      <c r="X9">
        <v>122.82</v>
      </c>
      <c r="Y9">
        <v>12.79</v>
      </c>
      <c r="Z9">
        <v>4592.3999999999996</v>
      </c>
      <c r="AA9">
        <v>85.04</v>
      </c>
      <c r="AB9">
        <v>453.9</v>
      </c>
      <c r="AC9">
        <v>22.7</v>
      </c>
      <c r="AD9">
        <v>3</v>
      </c>
    </row>
    <row r="10" spans="1:30">
      <c r="C10" s="15"/>
      <c r="D10" s="15"/>
      <c r="E10" s="16"/>
      <c r="F10" s="16"/>
      <c r="G10" s="16"/>
      <c r="H10" s="16"/>
      <c r="I10" s="16"/>
      <c r="J10" s="16"/>
      <c r="K10" s="16"/>
      <c r="M10" s="14"/>
      <c r="T10" t="s">
        <v>130</v>
      </c>
      <c r="V10">
        <v>130.68</v>
      </c>
      <c r="W10">
        <v>4.3600000000000003</v>
      </c>
      <c r="X10">
        <v>148.5</v>
      </c>
      <c r="Y10">
        <v>15.63</v>
      </c>
      <c r="Z10">
        <v>5108.3999999999996</v>
      </c>
      <c r="AA10">
        <v>121.63</v>
      </c>
      <c r="AB10">
        <v>540.54</v>
      </c>
      <c r="AC10">
        <v>30.03</v>
      </c>
      <c r="AD10">
        <v>3</v>
      </c>
    </row>
    <row r="11" spans="1:30">
      <c r="A11" t="s">
        <v>267</v>
      </c>
      <c r="C11">
        <f>C4/D4</f>
        <v>25</v>
      </c>
      <c r="E11">
        <f>E4/F4</f>
        <v>10</v>
      </c>
      <c r="G11">
        <f>G4/H4</f>
        <v>40</v>
      </c>
      <c r="I11">
        <f>I4/J4</f>
        <v>20</v>
      </c>
      <c r="J11" s="16"/>
      <c r="K11" s="16"/>
      <c r="L11" t="s">
        <v>326</v>
      </c>
      <c r="M11" s="14"/>
      <c r="T11" t="s">
        <v>131</v>
      </c>
      <c r="V11">
        <v>61.87</v>
      </c>
      <c r="W11">
        <v>1.93</v>
      </c>
      <c r="X11">
        <v>61.87</v>
      </c>
      <c r="Y11">
        <v>6.44</v>
      </c>
      <c r="Z11">
        <v>2367.1999999999998</v>
      </c>
      <c r="AA11">
        <v>44.66</v>
      </c>
      <c r="AB11">
        <v>209.82</v>
      </c>
      <c r="AC11">
        <v>10.49</v>
      </c>
      <c r="AD11">
        <v>3</v>
      </c>
    </row>
    <row r="12" spans="1:30">
      <c r="C12" s="15"/>
      <c r="D12" s="15"/>
      <c r="E12" s="16"/>
      <c r="F12" s="16"/>
      <c r="G12" s="16"/>
      <c r="H12" s="16"/>
      <c r="I12" s="16"/>
      <c r="J12" s="16"/>
      <c r="K12" s="16"/>
      <c r="M12" s="14"/>
      <c r="T12" t="s">
        <v>132</v>
      </c>
      <c r="V12">
        <v>53.25</v>
      </c>
      <c r="W12">
        <v>1.52</v>
      </c>
      <c r="X12">
        <v>60.35</v>
      </c>
      <c r="Y12">
        <v>6.49</v>
      </c>
      <c r="Z12">
        <v>1988</v>
      </c>
      <c r="AA12">
        <v>47.33</v>
      </c>
      <c r="AB12">
        <v>1420</v>
      </c>
      <c r="AC12">
        <v>35.5</v>
      </c>
      <c r="AD12">
        <v>3</v>
      </c>
    </row>
    <row r="13" spans="1:30">
      <c r="A13" t="s">
        <v>325</v>
      </c>
      <c r="C13" s="15">
        <v>25</v>
      </c>
      <c r="D13" s="15"/>
      <c r="E13" s="16">
        <v>10</v>
      </c>
      <c r="F13" s="16"/>
      <c r="G13" s="16">
        <v>60</v>
      </c>
      <c r="H13" s="16"/>
      <c r="I13" s="16">
        <v>20</v>
      </c>
      <c r="J13" s="16"/>
      <c r="K13" s="16"/>
      <c r="M13" s="14"/>
    </row>
    <row r="14" spans="1:30">
      <c r="C14" s="15"/>
      <c r="D14" s="15"/>
      <c r="E14" s="16"/>
      <c r="F14" s="16"/>
      <c r="G14" s="16"/>
      <c r="H14" s="16"/>
      <c r="I14" s="16"/>
      <c r="J14" s="16"/>
      <c r="K14" s="16"/>
      <c r="M14" s="14"/>
    </row>
    <row r="15" spans="1:30">
      <c r="A15" t="s">
        <v>322</v>
      </c>
      <c r="B15" s="16">
        <f>SUM(E4,G4,I4)</f>
        <v>3900</v>
      </c>
      <c r="C15" t="s">
        <v>323</v>
      </c>
      <c r="D15" s="16">
        <f>SUM(F4,H4,J4)</f>
        <v>112.5</v>
      </c>
      <c r="E15" t="s">
        <v>324</v>
      </c>
      <c r="V15">
        <f>V6/W6</f>
        <v>29.94140625</v>
      </c>
      <c r="X15">
        <f>X6/Y6</f>
        <v>9.6052631578947363</v>
      </c>
      <c r="Z15">
        <f>Z6/AA6</f>
        <v>60.003736222678867</v>
      </c>
      <c r="AB15">
        <f>AB6/AC6</f>
        <v>18.00129785853342</v>
      </c>
    </row>
    <row r="17" spans="1:17">
      <c r="C17" s="3"/>
      <c r="E17" s="3"/>
      <c r="K17" s="3"/>
    </row>
    <row r="25" spans="1:17">
      <c r="A25" t="s">
        <v>269</v>
      </c>
      <c r="C25" t="s">
        <v>316</v>
      </c>
      <c r="O25" t="s">
        <v>146</v>
      </c>
      <c r="Q25" s="11" t="s">
        <v>147</v>
      </c>
    </row>
    <row r="26" spans="1:17">
      <c r="A26" t="s">
        <v>68</v>
      </c>
      <c r="C26" t="s">
        <v>270</v>
      </c>
      <c r="D26" t="s">
        <v>271</v>
      </c>
      <c r="E26" t="s">
        <v>272</v>
      </c>
      <c r="F26" t="s">
        <v>273</v>
      </c>
      <c r="G26" t="s">
        <v>273</v>
      </c>
      <c r="H26" t="s">
        <v>273</v>
      </c>
      <c r="I26" t="s">
        <v>273</v>
      </c>
      <c r="J26" t="s">
        <v>274</v>
      </c>
      <c r="K26" t="s">
        <v>273</v>
      </c>
      <c r="L26" t="s">
        <v>273</v>
      </c>
      <c r="M26" t="s">
        <v>275</v>
      </c>
      <c r="O26" t="s">
        <v>144</v>
      </c>
      <c r="P26">
        <v>100000</v>
      </c>
      <c r="Q26" s="12">
        <f>P26/10/3</f>
        <v>3333.3333333333335</v>
      </c>
    </row>
    <row r="27" spans="1:17">
      <c r="A27" t="s">
        <v>68</v>
      </c>
      <c r="E27" t="s">
        <v>276</v>
      </c>
      <c r="F27" t="s">
        <v>277</v>
      </c>
      <c r="G27" t="s">
        <v>278</v>
      </c>
      <c r="H27" t="s">
        <v>279</v>
      </c>
      <c r="I27" t="s">
        <v>280</v>
      </c>
      <c r="J27" t="s">
        <v>281</v>
      </c>
      <c r="K27" t="s">
        <v>282</v>
      </c>
      <c r="L27" t="s">
        <v>283</v>
      </c>
      <c r="M27" t="s">
        <v>284</v>
      </c>
      <c r="O27" t="s">
        <v>145</v>
      </c>
      <c r="P27">
        <v>5200</v>
      </c>
      <c r="Q27" s="13">
        <f>P27/10/3</f>
        <v>173.33333333333334</v>
      </c>
    </row>
    <row r="28" spans="1:17">
      <c r="B28" t="s">
        <v>285</v>
      </c>
      <c r="C28">
        <v>0</v>
      </c>
      <c r="D28">
        <v>0</v>
      </c>
      <c r="E28">
        <v>5.28E-3</v>
      </c>
      <c r="F28">
        <v>12217</v>
      </c>
      <c r="G28">
        <v>5000</v>
      </c>
      <c r="H28">
        <v>2015</v>
      </c>
      <c r="I28">
        <v>202</v>
      </c>
      <c r="J28">
        <v>1.0000000000000001E-5</v>
      </c>
      <c r="K28">
        <v>100</v>
      </c>
      <c r="L28">
        <v>1612</v>
      </c>
      <c r="M28">
        <v>214</v>
      </c>
      <c r="O28" t="s">
        <v>148</v>
      </c>
      <c r="P28">
        <v>100</v>
      </c>
      <c r="Q28" s="4">
        <f>P28/10</f>
        <v>10</v>
      </c>
    </row>
    <row r="29" spans="1:17">
      <c r="B29" t="s">
        <v>286</v>
      </c>
      <c r="C29">
        <v>0</v>
      </c>
      <c r="D29">
        <v>0</v>
      </c>
      <c r="E29">
        <v>5.28E-3</v>
      </c>
      <c r="F29">
        <v>19074</v>
      </c>
      <c r="G29">
        <v>8472</v>
      </c>
      <c r="H29">
        <v>1937</v>
      </c>
      <c r="I29">
        <v>194</v>
      </c>
      <c r="J29">
        <v>1.0000000000000001E-5</v>
      </c>
      <c r="K29">
        <v>100</v>
      </c>
      <c r="L29">
        <v>1549</v>
      </c>
      <c r="M29">
        <v>236</v>
      </c>
    </row>
    <row r="30" spans="1:17">
      <c r="B30" t="s">
        <v>287</v>
      </c>
      <c r="C30">
        <v>0</v>
      </c>
      <c r="D30">
        <v>0</v>
      </c>
      <c r="E30">
        <v>5.28E-3</v>
      </c>
      <c r="F30">
        <v>14759</v>
      </c>
      <c r="G30">
        <v>6221</v>
      </c>
      <c r="H30">
        <v>2107</v>
      </c>
      <c r="I30">
        <v>211</v>
      </c>
      <c r="J30">
        <v>1.0000000000000001E-5</v>
      </c>
      <c r="K30">
        <v>100</v>
      </c>
      <c r="L30">
        <v>1686</v>
      </c>
      <c r="M30">
        <v>273</v>
      </c>
      <c r="O30" t="s">
        <v>268</v>
      </c>
      <c r="P30">
        <f>P26/P27</f>
        <v>19.23076923076923</v>
      </c>
      <c r="Q30" s="4">
        <f>Q26/Q27</f>
        <v>19.23076923076923</v>
      </c>
    </row>
    <row r="31" spans="1:17">
      <c r="B31" t="s">
        <v>288</v>
      </c>
      <c r="C31">
        <v>0</v>
      </c>
      <c r="D31">
        <v>0</v>
      </c>
      <c r="E31">
        <v>5.6100000000000004E-3</v>
      </c>
      <c r="F31">
        <v>17771</v>
      </c>
      <c r="G31">
        <v>7903</v>
      </c>
      <c r="H31">
        <v>1786</v>
      </c>
      <c r="I31">
        <v>179</v>
      </c>
      <c r="J31">
        <v>1.0000000000000001E-5</v>
      </c>
      <c r="K31">
        <v>100</v>
      </c>
      <c r="L31">
        <v>1429</v>
      </c>
      <c r="M31">
        <v>311</v>
      </c>
    </row>
    <row r="32" spans="1:17">
      <c r="B32" t="s">
        <v>289</v>
      </c>
      <c r="C32">
        <v>0</v>
      </c>
      <c r="D32">
        <v>0</v>
      </c>
      <c r="E32">
        <v>5.6100000000000004E-3</v>
      </c>
      <c r="F32">
        <v>10272</v>
      </c>
      <c r="G32">
        <v>4063</v>
      </c>
      <c r="H32">
        <v>1951</v>
      </c>
      <c r="I32">
        <v>195</v>
      </c>
      <c r="J32">
        <v>1.0000000000000001E-5</v>
      </c>
      <c r="K32">
        <v>100</v>
      </c>
      <c r="L32">
        <v>1560</v>
      </c>
      <c r="M32">
        <v>217</v>
      </c>
    </row>
    <row r="33" spans="2:13">
      <c r="B33" t="s">
        <v>290</v>
      </c>
      <c r="C33">
        <v>0</v>
      </c>
      <c r="D33">
        <v>0</v>
      </c>
      <c r="E33">
        <v>3.63E-3</v>
      </c>
      <c r="F33">
        <v>21115</v>
      </c>
      <c r="G33">
        <v>9984</v>
      </c>
      <c r="H33">
        <v>1044</v>
      </c>
      <c r="I33">
        <v>105</v>
      </c>
      <c r="J33">
        <v>1.0000000000000001E-5</v>
      </c>
      <c r="K33">
        <v>100</v>
      </c>
      <c r="L33">
        <v>835</v>
      </c>
      <c r="M33">
        <v>206</v>
      </c>
    </row>
    <row r="34" spans="2:13">
      <c r="B34" t="s">
        <v>291</v>
      </c>
      <c r="C34">
        <v>0</v>
      </c>
      <c r="D34">
        <v>0</v>
      </c>
      <c r="E34">
        <v>4.62E-3</v>
      </c>
      <c r="F34">
        <v>13595</v>
      </c>
      <c r="G34">
        <v>5521</v>
      </c>
      <c r="H34">
        <v>2321</v>
      </c>
      <c r="I34">
        <v>232</v>
      </c>
      <c r="J34">
        <v>1.0000000000000001E-5</v>
      </c>
      <c r="K34">
        <v>100</v>
      </c>
      <c r="L34">
        <v>1857</v>
      </c>
      <c r="M34">
        <v>177</v>
      </c>
    </row>
    <row r="35" spans="2:13">
      <c r="B35" t="s">
        <v>292</v>
      </c>
      <c r="C35">
        <v>0</v>
      </c>
      <c r="D35">
        <v>0</v>
      </c>
      <c r="E35">
        <v>5.28E-3</v>
      </c>
      <c r="F35">
        <v>17689</v>
      </c>
      <c r="G35">
        <v>7555</v>
      </c>
      <c r="H35">
        <v>2345</v>
      </c>
      <c r="I35">
        <v>235</v>
      </c>
      <c r="J35">
        <v>1.0000000000000001E-5</v>
      </c>
      <c r="K35">
        <v>100</v>
      </c>
      <c r="L35">
        <v>1876</v>
      </c>
      <c r="M35">
        <v>211</v>
      </c>
    </row>
    <row r="36" spans="2:13">
      <c r="B36" t="s">
        <v>293</v>
      </c>
      <c r="C36">
        <v>0</v>
      </c>
      <c r="D36">
        <v>0</v>
      </c>
      <c r="E36">
        <v>5.28E-3</v>
      </c>
      <c r="F36">
        <v>15097</v>
      </c>
      <c r="G36">
        <v>5814</v>
      </c>
      <c r="H36">
        <v>3154</v>
      </c>
      <c r="I36">
        <v>316</v>
      </c>
      <c r="J36">
        <v>1.0000000000000001E-5</v>
      </c>
      <c r="K36">
        <v>100</v>
      </c>
      <c r="L36">
        <v>2523</v>
      </c>
      <c r="M36">
        <v>192</v>
      </c>
    </row>
    <row r="37" spans="2:13">
      <c r="B37" t="s">
        <v>294</v>
      </c>
      <c r="C37">
        <v>0</v>
      </c>
      <c r="D37">
        <v>0</v>
      </c>
      <c r="E37">
        <v>4.62E-3</v>
      </c>
      <c r="F37">
        <v>25544</v>
      </c>
      <c r="G37">
        <v>11538</v>
      </c>
      <c r="H37">
        <v>2244</v>
      </c>
      <c r="I37">
        <v>225</v>
      </c>
      <c r="J37">
        <v>1.0000000000000001E-5</v>
      </c>
      <c r="K37">
        <v>100</v>
      </c>
      <c r="L37">
        <v>1795</v>
      </c>
      <c r="M37">
        <v>187</v>
      </c>
    </row>
    <row r="38" spans="2:13">
      <c r="B38" t="s">
        <v>295</v>
      </c>
      <c r="C38">
        <v>0</v>
      </c>
      <c r="D38">
        <v>0</v>
      </c>
      <c r="E38">
        <v>5.28E-3</v>
      </c>
      <c r="F38">
        <v>26532</v>
      </c>
      <c r="G38">
        <v>12306</v>
      </c>
      <c r="H38">
        <v>1746</v>
      </c>
      <c r="I38">
        <v>175</v>
      </c>
      <c r="J38">
        <v>1.0000000000000001E-5</v>
      </c>
      <c r="K38">
        <v>100</v>
      </c>
      <c r="L38">
        <v>1397</v>
      </c>
      <c r="M38">
        <v>185</v>
      </c>
    </row>
    <row r="39" spans="2:13">
      <c r="B39" t="s">
        <v>296</v>
      </c>
      <c r="C39">
        <v>0</v>
      </c>
      <c r="D39">
        <v>0</v>
      </c>
      <c r="E39">
        <v>5.6100000000000004E-3</v>
      </c>
      <c r="F39">
        <v>19289</v>
      </c>
      <c r="G39">
        <v>8553</v>
      </c>
      <c r="H39">
        <v>1985</v>
      </c>
      <c r="I39">
        <v>199</v>
      </c>
      <c r="J39">
        <v>1.0000000000000001E-5</v>
      </c>
      <c r="K39">
        <v>100</v>
      </c>
      <c r="L39">
        <v>1588</v>
      </c>
      <c r="M39">
        <v>240</v>
      </c>
    </row>
    <row r="40" spans="2:13">
      <c r="B40" t="s">
        <v>297</v>
      </c>
      <c r="C40">
        <v>0</v>
      </c>
      <c r="D40">
        <v>0</v>
      </c>
      <c r="E40">
        <v>5.28E-3</v>
      </c>
      <c r="F40">
        <v>31455</v>
      </c>
      <c r="G40">
        <v>14604</v>
      </c>
      <c r="H40">
        <v>2043</v>
      </c>
      <c r="I40">
        <v>204</v>
      </c>
      <c r="J40">
        <v>1.0000000000000001E-5</v>
      </c>
      <c r="K40">
        <v>100</v>
      </c>
      <c r="L40">
        <v>1634</v>
      </c>
      <c r="M40">
        <v>211</v>
      </c>
    </row>
    <row r="41" spans="2:13">
      <c r="B41" t="s">
        <v>298</v>
      </c>
      <c r="C41">
        <v>0</v>
      </c>
      <c r="D41">
        <v>0</v>
      </c>
      <c r="E41">
        <v>4.2900000000000004E-3</v>
      </c>
      <c r="F41">
        <v>19827</v>
      </c>
      <c r="G41">
        <v>7727</v>
      </c>
      <c r="H41">
        <v>3976</v>
      </c>
      <c r="I41">
        <v>398</v>
      </c>
      <c r="J41">
        <v>1.0000000000000001E-5</v>
      </c>
      <c r="K41">
        <v>100</v>
      </c>
      <c r="L41">
        <v>3180</v>
      </c>
      <c r="M41">
        <v>201</v>
      </c>
    </row>
    <row r="42" spans="2:13">
      <c r="B42" t="s">
        <v>299</v>
      </c>
      <c r="C42">
        <v>0</v>
      </c>
      <c r="D42">
        <v>0</v>
      </c>
      <c r="E42">
        <v>4.2900000000000004E-3</v>
      </c>
      <c r="F42">
        <v>16154</v>
      </c>
      <c r="G42">
        <v>6654</v>
      </c>
      <c r="H42">
        <v>2589</v>
      </c>
      <c r="I42">
        <v>259</v>
      </c>
      <c r="J42">
        <v>1.0000000000000001E-5</v>
      </c>
      <c r="K42">
        <v>100</v>
      </c>
      <c r="L42">
        <v>2071</v>
      </c>
      <c r="M42">
        <v>179</v>
      </c>
    </row>
    <row r="43" spans="2:13">
      <c r="B43" t="s">
        <v>300</v>
      </c>
      <c r="C43">
        <v>0</v>
      </c>
      <c r="D43">
        <v>0</v>
      </c>
      <c r="E43">
        <v>4.2900000000000004E-3</v>
      </c>
      <c r="F43">
        <v>14242</v>
      </c>
      <c r="G43">
        <v>5793</v>
      </c>
      <c r="H43">
        <v>2415</v>
      </c>
      <c r="I43">
        <v>242</v>
      </c>
      <c r="J43">
        <v>1.0000000000000001E-5</v>
      </c>
      <c r="K43">
        <v>100</v>
      </c>
      <c r="L43">
        <v>1932</v>
      </c>
      <c r="M43">
        <v>176</v>
      </c>
    </row>
    <row r="44" spans="2:13">
      <c r="B44" t="s">
        <v>301</v>
      </c>
      <c r="C44">
        <v>0</v>
      </c>
      <c r="D44">
        <v>0</v>
      </c>
      <c r="E44">
        <v>4.2900000000000004E-3</v>
      </c>
      <c r="F44">
        <v>20628</v>
      </c>
      <c r="G44">
        <v>8720</v>
      </c>
      <c r="H44">
        <v>2899</v>
      </c>
      <c r="I44">
        <v>290</v>
      </c>
      <c r="J44">
        <v>1.0000000000000001E-5</v>
      </c>
      <c r="K44">
        <v>100</v>
      </c>
      <c r="L44">
        <v>2319</v>
      </c>
      <c r="M44">
        <v>186</v>
      </c>
    </row>
    <row r="45" spans="2:13">
      <c r="B45" t="s">
        <v>302</v>
      </c>
      <c r="C45">
        <v>0</v>
      </c>
      <c r="D45">
        <v>0</v>
      </c>
      <c r="E45">
        <v>3.96E-3</v>
      </c>
      <c r="F45">
        <v>18773</v>
      </c>
      <c r="G45">
        <v>7316</v>
      </c>
      <c r="H45">
        <v>3764</v>
      </c>
      <c r="I45">
        <v>377</v>
      </c>
      <c r="J45">
        <v>1.0000000000000001E-5</v>
      </c>
      <c r="K45">
        <v>100</v>
      </c>
      <c r="L45">
        <v>3011</v>
      </c>
      <c r="M45">
        <v>190</v>
      </c>
    </row>
    <row r="46" spans="2:13">
      <c r="B46" t="s">
        <v>303</v>
      </c>
      <c r="C46">
        <v>0</v>
      </c>
      <c r="D46">
        <v>0</v>
      </c>
      <c r="E46">
        <v>4.2900000000000004E-3</v>
      </c>
      <c r="F46">
        <v>32655</v>
      </c>
      <c r="G46">
        <v>13952</v>
      </c>
      <c r="H46">
        <v>4320</v>
      </c>
      <c r="I46">
        <v>432</v>
      </c>
      <c r="J46">
        <v>1.0000000000000001E-5</v>
      </c>
      <c r="K46">
        <v>100</v>
      </c>
      <c r="L46">
        <v>3456</v>
      </c>
      <c r="M46">
        <v>221</v>
      </c>
    </row>
    <row r="47" spans="2:13">
      <c r="B47" t="s">
        <v>304</v>
      </c>
      <c r="C47">
        <v>0</v>
      </c>
      <c r="D47">
        <v>0</v>
      </c>
      <c r="E47">
        <v>4.62E-3</v>
      </c>
      <c r="F47">
        <v>15911</v>
      </c>
      <c r="G47">
        <v>6445</v>
      </c>
      <c r="H47">
        <v>2746</v>
      </c>
      <c r="I47">
        <v>275</v>
      </c>
      <c r="J47">
        <v>1.0000000000000001E-5</v>
      </c>
      <c r="K47">
        <v>100</v>
      </c>
      <c r="L47">
        <v>2197</v>
      </c>
      <c r="M47">
        <v>203</v>
      </c>
    </row>
    <row r="48" spans="2:13">
      <c r="B48" t="s">
        <v>305</v>
      </c>
      <c r="C48">
        <v>0</v>
      </c>
      <c r="D48">
        <v>0</v>
      </c>
      <c r="E48">
        <v>5.28E-3</v>
      </c>
      <c r="F48">
        <v>22024</v>
      </c>
      <c r="G48">
        <v>10265</v>
      </c>
      <c r="H48">
        <v>1358</v>
      </c>
      <c r="I48">
        <v>136</v>
      </c>
      <c r="J48">
        <v>1.0000000000000001E-5</v>
      </c>
      <c r="K48">
        <v>100</v>
      </c>
      <c r="L48">
        <v>1086</v>
      </c>
      <c r="M48">
        <v>245</v>
      </c>
    </row>
    <row r="49" spans="2:13">
      <c r="B49" t="s">
        <v>306</v>
      </c>
      <c r="C49">
        <v>0</v>
      </c>
      <c r="D49">
        <v>0</v>
      </c>
      <c r="E49">
        <v>5.28E-3</v>
      </c>
      <c r="F49">
        <v>21483</v>
      </c>
      <c r="G49">
        <v>9731</v>
      </c>
      <c r="H49">
        <v>1838</v>
      </c>
      <c r="I49">
        <v>184</v>
      </c>
      <c r="J49">
        <v>1.0000000000000001E-5</v>
      </c>
      <c r="K49">
        <v>100</v>
      </c>
      <c r="L49">
        <v>1470</v>
      </c>
      <c r="M49">
        <v>270</v>
      </c>
    </row>
    <row r="50" spans="2:13">
      <c r="B50" t="s">
        <v>307</v>
      </c>
      <c r="C50">
        <v>0</v>
      </c>
      <c r="D50">
        <v>0</v>
      </c>
      <c r="E50">
        <v>5.6100000000000004E-3</v>
      </c>
      <c r="F50">
        <v>22232</v>
      </c>
      <c r="G50">
        <v>9645</v>
      </c>
      <c r="H50">
        <v>2674</v>
      </c>
      <c r="I50">
        <v>268</v>
      </c>
      <c r="J50">
        <v>1.0000000000000001E-5</v>
      </c>
      <c r="K50">
        <v>100</v>
      </c>
      <c r="L50">
        <v>2139</v>
      </c>
      <c r="M50">
        <v>265</v>
      </c>
    </row>
    <row r="51" spans="2:13">
      <c r="B51" t="s">
        <v>308</v>
      </c>
      <c r="C51">
        <v>0</v>
      </c>
      <c r="D51">
        <v>0</v>
      </c>
      <c r="E51">
        <v>5.28E-3</v>
      </c>
      <c r="F51">
        <v>28446</v>
      </c>
      <c r="G51">
        <v>12157</v>
      </c>
      <c r="H51">
        <v>3756</v>
      </c>
      <c r="I51">
        <v>376</v>
      </c>
      <c r="J51">
        <v>1.0000000000000001E-5</v>
      </c>
      <c r="K51">
        <v>100</v>
      </c>
      <c r="L51">
        <v>3005</v>
      </c>
      <c r="M51">
        <v>272</v>
      </c>
    </row>
    <row r="52" spans="2:13">
      <c r="B52" t="s">
        <v>309</v>
      </c>
      <c r="C52">
        <v>0</v>
      </c>
      <c r="D52">
        <v>0</v>
      </c>
      <c r="E52">
        <v>3.63E-3</v>
      </c>
      <c r="F52">
        <v>9952</v>
      </c>
      <c r="G52">
        <v>4576</v>
      </c>
      <c r="H52">
        <v>728</v>
      </c>
      <c r="I52">
        <v>73</v>
      </c>
      <c r="J52">
        <v>1.0000000000000001E-5</v>
      </c>
      <c r="K52">
        <v>100</v>
      </c>
      <c r="L52">
        <v>582</v>
      </c>
      <c r="M52">
        <v>318</v>
      </c>
    </row>
    <row r="53" spans="2:13">
      <c r="B53" t="s">
        <v>310</v>
      </c>
      <c r="C53">
        <v>0</v>
      </c>
      <c r="D53">
        <v>0</v>
      </c>
      <c r="E53">
        <v>4.62E-3</v>
      </c>
      <c r="F53">
        <v>21064</v>
      </c>
      <c r="G53">
        <v>9815</v>
      </c>
      <c r="H53">
        <v>1305</v>
      </c>
      <c r="I53">
        <v>131</v>
      </c>
      <c r="J53">
        <v>1.0000000000000001E-5</v>
      </c>
      <c r="K53">
        <v>100</v>
      </c>
      <c r="L53">
        <v>1044</v>
      </c>
      <c r="M53">
        <v>301</v>
      </c>
    </row>
    <row r="54" spans="2:13">
      <c r="B54" t="s">
        <v>311</v>
      </c>
      <c r="C54">
        <v>0</v>
      </c>
      <c r="D54">
        <v>0</v>
      </c>
      <c r="E54">
        <v>5.94E-3</v>
      </c>
      <c r="F54">
        <v>21537</v>
      </c>
      <c r="G54">
        <v>9788</v>
      </c>
      <c r="H54">
        <v>1782</v>
      </c>
      <c r="I54">
        <v>178</v>
      </c>
      <c r="J54">
        <v>1.0000000000000001E-5</v>
      </c>
      <c r="K54">
        <v>100</v>
      </c>
      <c r="L54">
        <v>1426</v>
      </c>
      <c r="M54">
        <v>340</v>
      </c>
    </row>
    <row r="55" spans="2:13">
      <c r="B55" t="s">
        <v>312</v>
      </c>
      <c r="C55">
        <v>0</v>
      </c>
      <c r="D55">
        <v>0</v>
      </c>
      <c r="E55">
        <v>4.2900000000000004E-3</v>
      </c>
      <c r="F55">
        <v>16953</v>
      </c>
      <c r="G55">
        <v>7899</v>
      </c>
      <c r="H55">
        <v>1051</v>
      </c>
      <c r="I55">
        <v>105</v>
      </c>
      <c r="J55">
        <v>1.0000000000000001E-5</v>
      </c>
      <c r="K55">
        <v>100</v>
      </c>
      <c r="L55">
        <v>841</v>
      </c>
      <c r="M55">
        <v>355</v>
      </c>
    </row>
    <row r="56" spans="2:13">
      <c r="B56" t="s">
        <v>313</v>
      </c>
      <c r="C56">
        <v>0</v>
      </c>
      <c r="D56">
        <v>0</v>
      </c>
      <c r="E56">
        <v>4.62E-3</v>
      </c>
      <c r="F56">
        <v>33697</v>
      </c>
      <c r="G56">
        <v>14305</v>
      </c>
      <c r="H56">
        <v>4625</v>
      </c>
      <c r="I56">
        <v>463</v>
      </c>
      <c r="J56">
        <v>1.0000000000000001E-5</v>
      </c>
      <c r="K56">
        <v>100</v>
      </c>
      <c r="L56">
        <v>3700</v>
      </c>
      <c r="M56">
        <v>323</v>
      </c>
    </row>
    <row r="57" spans="2:13">
      <c r="B57" t="s">
        <v>314</v>
      </c>
      <c r="C57">
        <v>0</v>
      </c>
      <c r="D57">
        <v>0</v>
      </c>
      <c r="E57">
        <v>5.6100000000000004E-3</v>
      </c>
      <c r="F57">
        <v>23291</v>
      </c>
      <c r="G57">
        <v>10742</v>
      </c>
      <c r="H57">
        <v>1644</v>
      </c>
      <c r="I57">
        <v>165</v>
      </c>
      <c r="J57">
        <v>1.0000000000000001E-5</v>
      </c>
      <c r="K57">
        <v>100</v>
      </c>
      <c r="L57">
        <v>1315</v>
      </c>
      <c r="M57">
        <v>222</v>
      </c>
    </row>
    <row r="58" spans="2:13">
      <c r="B58" t="s">
        <v>315</v>
      </c>
      <c r="C58">
        <v>0</v>
      </c>
      <c r="D58">
        <v>0</v>
      </c>
      <c r="E58">
        <v>4.9500000000000004E-3</v>
      </c>
      <c r="F58">
        <v>28347</v>
      </c>
      <c r="G58">
        <v>13126</v>
      </c>
      <c r="H58">
        <v>1905</v>
      </c>
      <c r="I58">
        <v>191</v>
      </c>
      <c r="J58">
        <v>1.0000000000000001E-5</v>
      </c>
      <c r="K58">
        <v>100</v>
      </c>
      <c r="L58">
        <v>1524</v>
      </c>
      <c r="M58">
        <v>252</v>
      </c>
    </row>
    <row r="60" spans="2:13">
      <c r="G60">
        <f>AVERAGE(G28:G58)</f>
        <v>8909.354838709678</v>
      </c>
      <c r="H60">
        <f>AVERAGE(H28:H58)</f>
        <v>2324.2903225806454</v>
      </c>
      <c r="I60">
        <f>AVERAGE(I28:I58)</f>
        <v>232.74193548387098</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dimension ref="A1:AE36"/>
  <sheetViews>
    <sheetView workbookViewId="0">
      <selection activeCell="A13" sqref="A13"/>
    </sheetView>
  </sheetViews>
  <sheetFormatPr defaultRowHeight="15"/>
  <cols>
    <col min="13" max="13" width="8.5703125" customWidth="1"/>
    <col min="14" max="14" width="7.140625" bestFit="1" customWidth="1"/>
    <col min="15" max="15" width="6.28515625" bestFit="1" customWidth="1"/>
    <col min="16" max="16" width="7" bestFit="1" customWidth="1"/>
  </cols>
  <sheetData>
    <row r="1" spans="1:31">
      <c r="A1" t="s">
        <v>68</v>
      </c>
      <c r="B1" t="s">
        <v>82</v>
      </c>
      <c r="C1" t="s">
        <v>83</v>
      </c>
      <c r="D1" t="s">
        <v>83</v>
      </c>
      <c r="E1" t="s">
        <v>84</v>
      </c>
      <c r="F1" t="s">
        <v>85</v>
      </c>
      <c r="G1" t="s">
        <v>86</v>
      </c>
      <c r="H1" t="s">
        <v>87</v>
      </c>
      <c r="I1" t="s">
        <v>88</v>
      </c>
      <c r="J1" t="s">
        <v>89</v>
      </c>
      <c r="K1" t="s">
        <v>89</v>
      </c>
      <c r="L1" t="s">
        <v>90</v>
      </c>
      <c r="M1" t="s">
        <v>159</v>
      </c>
      <c r="N1" t="s">
        <v>330</v>
      </c>
      <c r="O1" t="s">
        <v>159</v>
      </c>
      <c r="P1" t="s">
        <v>159</v>
      </c>
      <c r="Q1" t="s">
        <v>331</v>
      </c>
      <c r="T1" t="s">
        <v>68</v>
      </c>
      <c r="U1" t="s">
        <v>82</v>
      </c>
      <c r="V1" t="s">
        <v>83</v>
      </c>
      <c r="W1" t="s">
        <v>83</v>
      </c>
      <c r="X1" t="s">
        <v>84</v>
      </c>
      <c r="Y1" t="s">
        <v>85</v>
      </c>
      <c r="Z1" t="s">
        <v>86</v>
      </c>
      <c r="AA1" t="s">
        <v>87</v>
      </c>
      <c r="AB1" t="s">
        <v>88</v>
      </c>
      <c r="AC1" t="s">
        <v>89</v>
      </c>
      <c r="AD1" t="s">
        <v>89</v>
      </c>
      <c r="AE1" t="s">
        <v>90</v>
      </c>
    </row>
    <row r="2" spans="1:31">
      <c r="A2" t="s">
        <v>68</v>
      </c>
      <c r="B2" t="s">
        <v>91</v>
      </c>
      <c r="C2" t="s">
        <v>92</v>
      </c>
      <c r="D2" t="s">
        <v>93</v>
      </c>
      <c r="E2" t="s">
        <v>94</v>
      </c>
      <c r="F2" t="s">
        <v>95</v>
      </c>
      <c r="G2" t="s">
        <v>96</v>
      </c>
      <c r="H2" t="s">
        <v>96</v>
      </c>
      <c r="J2" t="s">
        <v>76</v>
      </c>
      <c r="K2" t="s">
        <v>76</v>
      </c>
      <c r="L2" t="s">
        <v>97</v>
      </c>
      <c r="M2" t="s">
        <v>223</v>
      </c>
      <c r="N2" t="s">
        <v>223</v>
      </c>
      <c r="O2" t="s">
        <v>223</v>
      </c>
      <c r="P2" t="s">
        <v>223</v>
      </c>
      <c r="T2" t="s">
        <v>68</v>
      </c>
      <c r="U2" t="s">
        <v>91</v>
      </c>
      <c r="V2" t="s">
        <v>92</v>
      </c>
      <c r="W2" t="s">
        <v>93</v>
      </c>
      <c r="X2" t="s">
        <v>94</v>
      </c>
      <c r="Y2" t="s">
        <v>95</v>
      </c>
      <c r="Z2" t="s">
        <v>96</v>
      </c>
      <c r="AA2" t="s">
        <v>96</v>
      </c>
      <c r="AC2" t="s">
        <v>76</v>
      </c>
      <c r="AD2" t="s">
        <v>76</v>
      </c>
      <c r="AE2" t="s">
        <v>97</v>
      </c>
    </row>
    <row r="3" spans="1:31">
      <c r="B3" t="s">
        <v>329</v>
      </c>
      <c r="C3" t="s">
        <v>98</v>
      </c>
      <c r="D3" t="s">
        <v>98</v>
      </c>
      <c r="J3" t="s">
        <v>99</v>
      </c>
      <c r="K3" t="s">
        <v>100</v>
      </c>
      <c r="M3" t="s">
        <v>332</v>
      </c>
      <c r="N3" t="s">
        <v>71</v>
      </c>
      <c r="O3" t="s">
        <v>72</v>
      </c>
      <c r="P3" t="s">
        <v>73</v>
      </c>
      <c r="T3" t="s">
        <v>68</v>
      </c>
      <c r="U3" t="s">
        <v>133</v>
      </c>
      <c r="V3" t="s">
        <v>98</v>
      </c>
      <c r="W3" t="s">
        <v>98</v>
      </c>
      <c r="AC3" t="s">
        <v>99</v>
      </c>
      <c r="AD3" t="s">
        <v>100</v>
      </c>
    </row>
    <row r="4" spans="1:31">
      <c r="A4" t="s">
        <v>185</v>
      </c>
      <c r="B4" s="9">
        <v>100</v>
      </c>
      <c r="C4" s="18">
        <v>6.968471154305006E-2</v>
      </c>
      <c r="D4" s="18">
        <v>0.71354822570728182</v>
      </c>
      <c r="E4" s="18">
        <v>0.10907330584654565</v>
      </c>
      <c r="F4" s="18">
        <v>5.4539747924215211E-2</v>
      </c>
      <c r="G4" s="9">
        <v>0.4</v>
      </c>
      <c r="H4" s="9">
        <v>0.4</v>
      </c>
      <c r="I4" s="18">
        <v>0.69059480039485099</v>
      </c>
      <c r="J4" s="5">
        <v>1.2999999999999999E-2</v>
      </c>
      <c r="K4" s="9">
        <v>5.0000000000000001E-3</v>
      </c>
      <c r="L4">
        <v>39.020000000000003</v>
      </c>
      <c r="M4">
        <v>0.4</v>
      </c>
      <c r="N4">
        <v>1</v>
      </c>
      <c r="O4">
        <v>0.02</v>
      </c>
      <c r="P4">
        <v>2.0000000000000001E-4</v>
      </c>
      <c r="Q4">
        <v>0.5</v>
      </c>
      <c r="T4" t="s">
        <v>126</v>
      </c>
      <c r="U4">
        <v>100</v>
      </c>
      <c r="V4">
        <v>4.4999999999999998E-2</v>
      </c>
      <c r="W4">
        <v>0.89400000000000002</v>
      </c>
      <c r="X4">
        <v>0.104</v>
      </c>
      <c r="Y4">
        <v>3.5000000000000003E-2</v>
      </c>
      <c r="Z4">
        <v>0.4</v>
      </c>
      <c r="AA4">
        <v>0.4</v>
      </c>
      <c r="AB4">
        <v>0.75</v>
      </c>
      <c r="AC4">
        <v>1.2E-2</v>
      </c>
      <c r="AD4">
        <v>0.05</v>
      </c>
      <c r="AE4">
        <v>40</v>
      </c>
    </row>
    <row r="5" spans="1:31">
      <c r="A5" t="s">
        <v>186</v>
      </c>
      <c r="B5" s="9">
        <v>100</v>
      </c>
      <c r="C5" s="18">
        <v>4.9819336740066687E-2</v>
      </c>
      <c r="D5" s="18">
        <v>0.78616180985097883</v>
      </c>
      <c r="E5" s="18">
        <v>8.9540808860917254E-2</v>
      </c>
      <c r="F5" s="18">
        <v>4.631246556695922E-2</v>
      </c>
      <c r="G5" s="9">
        <v>0.4</v>
      </c>
      <c r="H5" s="9">
        <v>0.4</v>
      </c>
      <c r="I5" s="18">
        <v>0.81485473357736049</v>
      </c>
      <c r="J5" s="5">
        <v>1.2999999999999999E-2</v>
      </c>
      <c r="K5" s="9">
        <v>5.0000000000000001E-3</v>
      </c>
      <c r="L5">
        <v>39.020000000000003</v>
      </c>
      <c r="M5">
        <v>0.4</v>
      </c>
      <c r="N5">
        <v>1</v>
      </c>
      <c r="O5">
        <v>0.02</v>
      </c>
      <c r="P5">
        <v>2.0000000000000001E-4</v>
      </c>
      <c r="Q5">
        <v>0.5</v>
      </c>
      <c r="T5" t="s">
        <v>127</v>
      </c>
      <c r="U5">
        <v>100</v>
      </c>
      <c r="V5">
        <v>0.10199999999999999</v>
      </c>
      <c r="W5">
        <v>0.76</v>
      </c>
      <c r="X5">
        <v>0.14299999999999999</v>
      </c>
      <c r="Y5">
        <v>6.6000000000000003E-2</v>
      </c>
      <c r="Z5">
        <v>0.4</v>
      </c>
      <c r="AA5">
        <v>0.4</v>
      </c>
      <c r="AB5">
        <v>0.75</v>
      </c>
      <c r="AC5">
        <v>1.2E-2</v>
      </c>
      <c r="AD5">
        <v>0.05</v>
      </c>
      <c r="AE5">
        <v>40</v>
      </c>
    </row>
    <row r="6" spans="1:31">
      <c r="A6" t="s">
        <v>187</v>
      </c>
      <c r="B6" s="9">
        <v>100</v>
      </c>
      <c r="C6" s="18">
        <v>6.1241970368940253E-2</v>
      </c>
      <c r="D6" s="18">
        <v>0.74415678558974518</v>
      </c>
      <c r="E6" s="18">
        <v>9.6595627083952348E-2</v>
      </c>
      <c r="F6" s="18">
        <v>5.0862925234591648E-2</v>
      </c>
      <c r="G6" s="9">
        <v>0.40000000000000008</v>
      </c>
      <c r="H6" s="9">
        <v>0.40000000000000008</v>
      </c>
      <c r="I6" s="18">
        <v>0.73463628983288132</v>
      </c>
      <c r="J6" s="5">
        <v>1.2999999999999999E-2</v>
      </c>
      <c r="K6" s="9">
        <v>5.0000000000000001E-3</v>
      </c>
      <c r="L6">
        <v>39.020000000000003</v>
      </c>
      <c r="M6">
        <v>0.4</v>
      </c>
      <c r="N6">
        <v>1</v>
      </c>
      <c r="O6">
        <v>0.02</v>
      </c>
      <c r="P6">
        <v>2.0000000000000001E-4</v>
      </c>
      <c r="Q6">
        <v>0.5</v>
      </c>
      <c r="T6" t="s">
        <v>128</v>
      </c>
      <c r="U6">
        <v>100</v>
      </c>
      <c r="V6">
        <v>8.2000000000000003E-2</v>
      </c>
      <c r="W6">
        <v>0.78400000000000003</v>
      </c>
      <c r="X6">
        <v>0.14000000000000001</v>
      </c>
      <c r="Y6">
        <v>5.8999999999999997E-2</v>
      </c>
      <c r="Z6">
        <v>0.4</v>
      </c>
      <c r="AA6">
        <v>0.4</v>
      </c>
      <c r="AB6">
        <v>0.75</v>
      </c>
      <c r="AC6">
        <v>1.2E-2</v>
      </c>
      <c r="AD6">
        <v>0.05</v>
      </c>
      <c r="AE6">
        <v>40</v>
      </c>
    </row>
    <row r="7" spans="1:31">
      <c r="A7" t="s">
        <v>188</v>
      </c>
      <c r="B7" s="9">
        <v>100</v>
      </c>
      <c r="C7" s="18">
        <v>7.8219694319270852E-2</v>
      </c>
      <c r="D7" s="18">
        <v>0.71822015542937279</v>
      </c>
      <c r="E7" s="18">
        <v>9.0003969862894731E-2</v>
      </c>
      <c r="F7" s="18">
        <v>5.9777409520613042E-2</v>
      </c>
      <c r="G7" s="9">
        <v>0.4</v>
      </c>
      <c r="H7" s="9">
        <v>0.4</v>
      </c>
      <c r="I7" s="18">
        <v>0.8259922468681915</v>
      </c>
      <c r="J7" s="5">
        <v>1.2999999999999999E-2</v>
      </c>
      <c r="K7" s="9">
        <v>5.0000000000000001E-3</v>
      </c>
      <c r="L7">
        <v>39.020000000000003</v>
      </c>
      <c r="M7">
        <v>0.4</v>
      </c>
      <c r="N7">
        <v>1</v>
      </c>
      <c r="O7">
        <v>0.02</v>
      </c>
      <c r="P7">
        <v>2.0000000000000001E-4</v>
      </c>
      <c r="Q7">
        <v>0.5</v>
      </c>
      <c r="T7" t="s">
        <v>129</v>
      </c>
      <c r="U7">
        <v>100</v>
      </c>
      <c r="V7">
        <v>4.8000000000000001E-2</v>
      </c>
      <c r="W7">
        <v>0.88900000000000001</v>
      </c>
      <c r="X7">
        <v>0.11799999999999999</v>
      </c>
      <c r="Y7">
        <v>4.2999999999999997E-2</v>
      </c>
      <c r="Z7">
        <v>0.2</v>
      </c>
      <c r="AA7">
        <v>0.2</v>
      </c>
      <c r="AB7">
        <v>0.5</v>
      </c>
      <c r="AC7">
        <v>1.2E-2</v>
      </c>
      <c r="AD7">
        <v>0.05</v>
      </c>
      <c r="AE7">
        <v>40</v>
      </c>
    </row>
    <row r="8" spans="1:31">
      <c r="A8" t="s">
        <v>189</v>
      </c>
      <c r="B8" s="9">
        <v>100</v>
      </c>
      <c r="C8" s="18">
        <v>6.7605285882832225E-2</v>
      </c>
      <c r="D8" s="18">
        <v>0.70442030328285443</v>
      </c>
      <c r="E8" s="18">
        <v>0.12307924507774023</v>
      </c>
      <c r="F8" s="18">
        <v>5.3192291246164564E-2</v>
      </c>
      <c r="G8" s="9">
        <v>0.4</v>
      </c>
      <c r="H8" s="9">
        <v>0.4</v>
      </c>
      <c r="I8" s="18">
        <v>0.52298823782921633</v>
      </c>
      <c r="J8" s="5">
        <v>1.2999999999999999E-2</v>
      </c>
      <c r="K8" s="9">
        <v>5.0000000000000001E-3</v>
      </c>
      <c r="L8">
        <v>39.020000000000003</v>
      </c>
      <c r="M8">
        <v>0.4</v>
      </c>
      <c r="N8">
        <v>1</v>
      </c>
      <c r="O8">
        <v>0.02</v>
      </c>
      <c r="P8">
        <v>2.0000000000000001E-4</v>
      </c>
      <c r="Q8">
        <v>0.5</v>
      </c>
      <c r="T8" t="s">
        <v>130</v>
      </c>
      <c r="U8">
        <v>100</v>
      </c>
      <c r="V8">
        <v>0.109</v>
      </c>
      <c r="W8">
        <v>0.72699999999999998</v>
      </c>
      <c r="X8">
        <v>0.16700000000000001</v>
      </c>
      <c r="Y8">
        <v>8.1000000000000003E-2</v>
      </c>
      <c r="Z8">
        <v>0.2</v>
      </c>
      <c r="AA8">
        <v>0.2</v>
      </c>
      <c r="AB8">
        <v>0.5</v>
      </c>
      <c r="AC8">
        <v>1.2E-2</v>
      </c>
      <c r="AD8">
        <v>0.05</v>
      </c>
      <c r="AE8">
        <v>40</v>
      </c>
    </row>
    <row r="9" spans="1:31">
      <c r="B9" s="9"/>
      <c r="C9" s="18"/>
      <c r="D9" s="18"/>
      <c r="E9" s="18"/>
      <c r="F9" s="18"/>
      <c r="G9" s="9"/>
      <c r="H9" s="9"/>
      <c r="I9" s="18"/>
      <c r="J9" s="5"/>
      <c r="K9" s="9"/>
      <c r="T9" t="s">
        <v>131</v>
      </c>
      <c r="U9">
        <v>100</v>
      </c>
      <c r="V9">
        <v>4.2000000000000003E-2</v>
      </c>
      <c r="W9">
        <v>0.89500000000000002</v>
      </c>
      <c r="X9">
        <v>0.38</v>
      </c>
      <c r="Y9">
        <v>0.159</v>
      </c>
      <c r="Z9">
        <v>0.2</v>
      </c>
      <c r="AA9">
        <v>0.2</v>
      </c>
      <c r="AB9">
        <v>0.5</v>
      </c>
      <c r="AC9">
        <v>1.2E-2</v>
      </c>
      <c r="AD9">
        <v>0.05</v>
      </c>
      <c r="AE9">
        <v>40</v>
      </c>
    </row>
    <row r="10" spans="1:31">
      <c r="B10" s="9"/>
      <c r="C10" s="18"/>
      <c r="D10" s="18"/>
      <c r="E10" s="18"/>
      <c r="F10" s="18"/>
      <c r="G10" s="9"/>
      <c r="H10" s="9"/>
      <c r="I10" s="18"/>
      <c r="J10" s="5"/>
      <c r="K10" s="9"/>
      <c r="T10" t="s">
        <v>132</v>
      </c>
      <c r="U10">
        <v>100</v>
      </c>
      <c r="V10">
        <v>9.5000000000000001E-2</v>
      </c>
      <c r="W10">
        <v>0.76800000000000002</v>
      </c>
      <c r="X10">
        <v>0.13600000000000001</v>
      </c>
      <c r="Y10">
        <v>6.0999999999999999E-2</v>
      </c>
      <c r="Z10">
        <v>0.4</v>
      </c>
      <c r="AA10">
        <v>0.4</v>
      </c>
      <c r="AB10">
        <v>0.75</v>
      </c>
      <c r="AC10">
        <v>1.2E-2</v>
      </c>
      <c r="AD10">
        <v>0.05</v>
      </c>
      <c r="AE10">
        <v>40</v>
      </c>
    </row>
    <row r="11" spans="1:31">
      <c r="B11" s="9"/>
      <c r="C11" s="18"/>
      <c r="D11" s="18"/>
      <c r="E11" s="18"/>
      <c r="F11" s="18"/>
      <c r="G11" s="9"/>
      <c r="H11" s="9"/>
      <c r="I11" s="18"/>
      <c r="J11" s="5"/>
      <c r="K11" s="9"/>
    </row>
    <row r="12" spans="1:31">
      <c r="B12" s="9"/>
      <c r="C12" s="18"/>
      <c r="D12" s="18"/>
      <c r="E12" s="18"/>
      <c r="F12" s="18"/>
      <c r="G12" s="9"/>
      <c r="H12" s="9"/>
      <c r="I12" s="18"/>
      <c r="J12" s="5"/>
      <c r="K12" s="9"/>
    </row>
    <row r="13" spans="1:31">
      <c r="B13" s="9"/>
      <c r="C13" s="18"/>
      <c r="D13" s="18"/>
      <c r="E13" s="18"/>
      <c r="F13" s="18"/>
      <c r="G13" s="9"/>
      <c r="H13" s="9"/>
      <c r="I13" s="18"/>
      <c r="J13" s="5"/>
      <c r="K13" s="9"/>
      <c r="T13" t="s">
        <v>134</v>
      </c>
    </row>
    <row r="15" spans="1:31">
      <c r="T15" t="s">
        <v>185</v>
      </c>
      <c r="U15" s="9">
        <v>100</v>
      </c>
      <c r="V15" s="5">
        <v>0.08</v>
      </c>
      <c r="W15" s="5">
        <v>0.5</v>
      </c>
      <c r="X15" s="5">
        <v>0.14000000000000001</v>
      </c>
      <c r="Y15" s="5">
        <v>7.0000000000000007E-2</v>
      </c>
      <c r="Z15" s="9">
        <v>0.4</v>
      </c>
      <c r="AA15" s="9">
        <v>0.4</v>
      </c>
      <c r="AB15" s="9">
        <v>0.75</v>
      </c>
      <c r="AC15" s="5">
        <v>0.06</v>
      </c>
      <c r="AD15" s="9">
        <v>0.05</v>
      </c>
      <c r="AE15">
        <v>39.020000000000003</v>
      </c>
    </row>
    <row r="16" spans="1:31">
      <c r="A16" t="s">
        <v>125</v>
      </c>
      <c r="T16" t="s">
        <v>186</v>
      </c>
      <c r="U16" s="9">
        <v>100</v>
      </c>
      <c r="V16" s="9">
        <v>0.1</v>
      </c>
      <c r="W16" s="9">
        <v>0.85</v>
      </c>
      <c r="X16" s="9">
        <v>0.15</v>
      </c>
      <c r="Y16" s="9">
        <v>0.05</v>
      </c>
      <c r="Z16" s="9">
        <v>0.4</v>
      </c>
      <c r="AA16" s="9">
        <v>0.4</v>
      </c>
      <c r="AB16" s="9">
        <v>0.75</v>
      </c>
      <c r="AC16" s="9">
        <v>1.2E-2</v>
      </c>
      <c r="AD16" s="9">
        <v>0.05</v>
      </c>
      <c r="AE16">
        <v>39.020000000000003</v>
      </c>
    </row>
    <row r="17" spans="1:31">
      <c r="A17" t="s">
        <v>197</v>
      </c>
      <c r="T17" t="s">
        <v>187</v>
      </c>
      <c r="U17" s="9">
        <v>100</v>
      </c>
      <c r="V17" s="9">
        <v>0.1</v>
      </c>
      <c r="W17" s="9">
        <v>0.85</v>
      </c>
      <c r="X17" s="9">
        <v>0.15</v>
      </c>
      <c r="Y17" s="9">
        <v>0.05</v>
      </c>
      <c r="Z17" s="9">
        <v>0.4</v>
      </c>
      <c r="AA17" s="9">
        <v>0.4</v>
      </c>
      <c r="AB17" s="9">
        <v>0.75</v>
      </c>
      <c r="AC17" s="9">
        <v>1.2E-2</v>
      </c>
      <c r="AD17" s="9">
        <v>0.05</v>
      </c>
      <c r="AE17">
        <v>39.020000000000003</v>
      </c>
    </row>
    <row r="18" spans="1:31">
      <c r="A18" t="s">
        <v>198</v>
      </c>
      <c r="T18" t="s">
        <v>188</v>
      </c>
      <c r="U18" s="9">
        <v>100</v>
      </c>
      <c r="V18" s="9">
        <v>0.1</v>
      </c>
      <c r="W18" s="9">
        <v>0.85</v>
      </c>
      <c r="X18" s="9">
        <v>0.15</v>
      </c>
      <c r="Y18" s="9">
        <v>0.05</v>
      </c>
      <c r="Z18" s="9">
        <v>0.4</v>
      </c>
      <c r="AA18" s="9">
        <v>0.4</v>
      </c>
      <c r="AB18" s="9">
        <v>0.75</v>
      </c>
      <c r="AC18" s="9">
        <v>1.2E-2</v>
      </c>
      <c r="AD18" s="9">
        <v>0.05</v>
      </c>
      <c r="AE18">
        <v>39.020000000000003</v>
      </c>
    </row>
    <row r="19" spans="1:31">
      <c r="A19" t="s">
        <v>334</v>
      </c>
      <c r="B19" s="9"/>
      <c r="C19" s="18"/>
      <c r="D19" s="18"/>
      <c r="E19" s="18"/>
      <c r="F19" s="18"/>
      <c r="G19" s="9"/>
      <c r="H19" s="9"/>
      <c r="I19" s="18"/>
      <c r="J19" s="5"/>
      <c r="K19" s="9"/>
      <c r="T19" t="s">
        <v>189</v>
      </c>
      <c r="U19" s="9">
        <v>100</v>
      </c>
      <c r="V19" s="9">
        <v>0.1</v>
      </c>
      <c r="W19" s="9">
        <v>0.85</v>
      </c>
      <c r="X19" s="9">
        <v>0.15</v>
      </c>
      <c r="Y19" s="9">
        <v>0.05</v>
      </c>
      <c r="Z19" s="9">
        <v>0.4</v>
      </c>
      <c r="AA19" s="9">
        <v>0.4</v>
      </c>
      <c r="AB19" s="9">
        <v>0.75</v>
      </c>
      <c r="AC19" s="9">
        <v>1.2E-2</v>
      </c>
      <c r="AD19" s="9">
        <v>0.05</v>
      </c>
      <c r="AE19">
        <v>39.020000000000003</v>
      </c>
    </row>
    <row r="20" spans="1:31">
      <c r="A20" t="s">
        <v>233</v>
      </c>
      <c r="B20" s="9"/>
      <c r="C20" s="18"/>
      <c r="D20" s="18"/>
      <c r="E20" s="18"/>
      <c r="F20" s="18"/>
      <c r="G20" s="9"/>
      <c r="H20" s="9"/>
      <c r="I20" s="18"/>
      <c r="J20" s="5"/>
      <c r="K20" s="9"/>
      <c r="T20" t="s">
        <v>190</v>
      </c>
      <c r="U20" s="9">
        <v>100</v>
      </c>
      <c r="V20" s="9">
        <v>0.1</v>
      </c>
      <c r="W20" s="9">
        <v>0.85</v>
      </c>
      <c r="X20" s="9">
        <v>0.15</v>
      </c>
      <c r="Y20" s="9">
        <v>0.05</v>
      </c>
      <c r="Z20" s="9">
        <v>0.4</v>
      </c>
      <c r="AA20" s="9">
        <v>0.4</v>
      </c>
      <c r="AB20" s="9">
        <v>0.75</v>
      </c>
      <c r="AC20" s="9">
        <v>1.2E-2</v>
      </c>
      <c r="AD20" s="9">
        <v>0.05</v>
      </c>
      <c r="AE20">
        <v>39.020000000000003</v>
      </c>
    </row>
    <row r="21" spans="1:31">
      <c r="B21" s="9"/>
      <c r="C21" s="18"/>
      <c r="D21" s="18"/>
      <c r="E21" s="18"/>
      <c r="F21" s="18"/>
      <c r="G21" s="9"/>
      <c r="H21" s="9"/>
      <c r="I21" s="18"/>
      <c r="J21" s="5"/>
      <c r="K21" s="9"/>
      <c r="T21" t="s">
        <v>191</v>
      </c>
      <c r="U21" s="9">
        <v>100</v>
      </c>
      <c r="V21" s="9">
        <v>0.1</v>
      </c>
      <c r="W21" s="9">
        <v>0.85</v>
      </c>
      <c r="X21" s="9">
        <v>0.15</v>
      </c>
      <c r="Y21" s="9">
        <v>0.05</v>
      </c>
      <c r="Z21" s="9">
        <v>0.4</v>
      </c>
      <c r="AA21" s="9">
        <v>0.4</v>
      </c>
      <c r="AB21" s="9">
        <v>0.75</v>
      </c>
      <c r="AC21" s="9">
        <v>1.2E-2</v>
      </c>
      <c r="AD21" s="9">
        <v>0.05</v>
      </c>
      <c r="AE21">
        <v>39.020000000000003</v>
      </c>
    </row>
    <row r="22" spans="1:31">
      <c r="A22" t="s">
        <v>333</v>
      </c>
      <c r="B22" s="9"/>
      <c r="C22" s="18"/>
      <c r="D22" s="18"/>
      <c r="E22" s="18"/>
      <c r="F22" s="18"/>
      <c r="G22" s="9"/>
      <c r="H22" s="9"/>
      <c r="I22" s="18"/>
      <c r="J22" s="5"/>
      <c r="K22" s="5"/>
      <c r="T22" t="s">
        <v>192</v>
      </c>
      <c r="U22" s="9">
        <v>100</v>
      </c>
      <c r="V22" s="9">
        <v>0.1</v>
      </c>
      <c r="W22" s="9">
        <v>0.85</v>
      </c>
      <c r="X22" s="9">
        <v>0.15</v>
      </c>
      <c r="Y22" s="9">
        <v>0.05</v>
      </c>
      <c r="Z22" s="9">
        <v>0.4</v>
      </c>
      <c r="AA22" s="9">
        <v>0.4</v>
      </c>
      <c r="AB22" s="9">
        <v>0.75</v>
      </c>
      <c r="AC22" s="9">
        <v>1.2E-2</v>
      </c>
      <c r="AD22" s="9">
        <v>0.05</v>
      </c>
      <c r="AE22">
        <v>39.020000000000003</v>
      </c>
    </row>
    <row r="23" spans="1:31">
      <c r="B23" s="9"/>
      <c r="C23" s="18"/>
      <c r="D23" s="18"/>
      <c r="E23" s="18"/>
      <c r="F23" s="18"/>
      <c r="G23" s="9"/>
      <c r="H23" s="9"/>
      <c r="I23" s="18"/>
      <c r="J23" s="5"/>
      <c r="K23" s="5"/>
      <c r="T23" t="s">
        <v>193</v>
      </c>
      <c r="U23" s="9">
        <v>100</v>
      </c>
      <c r="V23" s="9">
        <v>0.1</v>
      </c>
      <c r="W23" s="9">
        <v>0.85</v>
      </c>
      <c r="X23" s="9">
        <v>0.15</v>
      </c>
      <c r="Y23" s="9">
        <v>0.05</v>
      </c>
      <c r="Z23" s="9">
        <v>0.4</v>
      </c>
      <c r="AA23" s="9">
        <v>0.4</v>
      </c>
      <c r="AB23" s="9">
        <v>0.75</v>
      </c>
      <c r="AC23" s="9">
        <v>1.2E-2</v>
      </c>
      <c r="AD23" s="9">
        <v>0.05</v>
      </c>
      <c r="AE23">
        <v>39.020000000000003</v>
      </c>
    </row>
    <row r="24" spans="1:31">
      <c r="B24" s="9"/>
      <c r="C24" s="18"/>
      <c r="D24" s="18"/>
      <c r="E24" s="18"/>
      <c r="F24" s="18"/>
      <c r="G24" s="9"/>
      <c r="H24" s="9"/>
      <c r="I24" s="18"/>
      <c r="J24" s="5"/>
      <c r="K24" s="5"/>
      <c r="T24" t="s">
        <v>194</v>
      </c>
      <c r="U24" s="9">
        <v>100</v>
      </c>
      <c r="V24" s="9">
        <v>0.1</v>
      </c>
      <c r="W24" s="9">
        <v>0.85</v>
      </c>
      <c r="X24" s="9">
        <v>0.15</v>
      </c>
      <c r="Y24" s="9">
        <v>0.05</v>
      </c>
      <c r="Z24" s="9">
        <v>0.4</v>
      </c>
      <c r="AA24" s="9">
        <v>0.4</v>
      </c>
      <c r="AB24" s="9">
        <v>0.75</v>
      </c>
      <c r="AC24" s="9">
        <v>1.2E-2</v>
      </c>
      <c r="AD24" s="9">
        <v>0.05</v>
      </c>
      <c r="AE24">
        <v>39.020000000000003</v>
      </c>
    </row>
    <row r="25" spans="1:31">
      <c r="B25" s="9"/>
      <c r="C25" s="18"/>
      <c r="D25" s="18"/>
      <c r="E25" s="18"/>
      <c r="F25" s="18"/>
      <c r="G25" s="9"/>
      <c r="H25" s="9"/>
      <c r="I25" s="18"/>
      <c r="J25" s="5"/>
      <c r="K25" s="5"/>
      <c r="T25" t="s">
        <v>195</v>
      </c>
      <c r="U25" s="9">
        <v>100</v>
      </c>
      <c r="V25" s="9">
        <v>0.1</v>
      </c>
      <c r="W25" s="9">
        <v>0.85</v>
      </c>
      <c r="X25" s="9">
        <v>0.15</v>
      </c>
      <c r="Y25" s="9">
        <v>0.05</v>
      </c>
      <c r="Z25" s="9">
        <v>0.4</v>
      </c>
      <c r="AA25" s="9">
        <v>0.4</v>
      </c>
      <c r="AB25" s="9">
        <v>0.75</v>
      </c>
      <c r="AC25" s="9">
        <v>1.2E-2</v>
      </c>
      <c r="AD25" s="9">
        <v>0.05</v>
      </c>
      <c r="AE25">
        <v>39.020000000000003</v>
      </c>
    </row>
    <row r="26" spans="1:31">
      <c r="B26" s="9"/>
      <c r="C26" s="18"/>
      <c r="D26" s="18"/>
      <c r="E26" s="18"/>
      <c r="F26" s="18"/>
      <c r="G26" s="9"/>
      <c r="H26" s="9"/>
      <c r="I26" s="18"/>
      <c r="J26" s="5"/>
      <c r="K26" s="5"/>
    </row>
    <row r="29" spans="1:31">
      <c r="T29" t="s">
        <v>159</v>
      </c>
      <c r="U29" t="s">
        <v>159</v>
      </c>
      <c r="V29" t="s">
        <v>234</v>
      </c>
    </row>
    <row r="30" spans="1:31">
      <c r="T30" t="s">
        <v>223</v>
      </c>
      <c r="U30" s="31" t="s">
        <v>223</v>
      </c>
    </row>
    <row r="31" spans="1:31">
      <c r="T31" t="s">
        <v>72</v>
      </c>
      <c r="U31" t="s">
        <v>73</v>
      </c>
    </row>
    <row r="32" spans="1:31">
      <c r="T32">
        <v>0.15</v>
      </c>
      <c r="U32">
        <v>4.4999999999999997E-3</v>
      </c>
    </row>
    <row r="33" spans="20:21">
      <c r="T33">
        <v>0.15</v>
      </c>
      <c r="U33">
        <v>4.4999999999999997E-3</v>
      </c>
    </row>
    <row r="34" spans="20:21">
      <c r="T34">
        <v>0.15</v>
      </c>
      <c r="U34">
        <v>4.4999999999999997E-3</v>
      </c>
    </row>
    <row r="35" spans="20:21">
      <c r="T35">
        <v>0.15</v>
      </c>
      <c r="U35">
        <v>4.4999999999999997E-3</v>
      </c>
    </row>
    <row r="36" spans="20:21">
      <c r="T36">
        <v>0.15</v>
      </c>
      <c r="U36">
        <v>4.4999999999999997E-3</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dimension ref="B1:G6"/>
  <sheetViews>
    <sheetView workbookViewId="0">
      <selection activeCell="G3" sqref="G3"/>
    </sheetView>
  </sheetViews>
  <sheetFormatPr defaultRowHeight="15"/>
  <cols>
    <col min="1" max="1" width="15.7109375" bestFit="1" customWidth="1"/>
    <col min="2" max="2" width="15.140625" bestFit="1" customWidth="1"/>
    <col min="3" max="3" width="5" customWidth="1"/>
    <col min="4" max="4" width="15.140625" bestFit="1" customWidth="1"/>
    <col min="5" max="5" width="14.5703125" bestFit="1" customWidth="1"/>
  </cols>
  <sheetData>
    <row r="1" spans="2:7">
      <c r="B1" t="s">
        <v>5</v>
      </c>
      <c r="D1" t="s">
        <v>6</v>
      </c>
      <c r="E1" t="s">
        <v>7</v>
      </c>
      <c r="G1" s="3" t="s">
        <v>199</v>
      </c>
    </row>
    <row r="2" spans="2:7">
      <c r="B2">
        <v>1</v>
      </c>
      <c r="D2">
        <v>0.1</v>
      </c>
      <c r="E2">
        <v>0.5</v>
      </c>
    </row>
    <row r="3" spans="2:7">
      <c r="B3">
        <v>2</v>
      </c>
      <c r="D3">
        <v>0.2</v>
      </c>
      <c r="E3">
        <v>0.7</v>
      </c>
    </row>
    <row r="4" spans="2:7">
      <c r="B4">
        <v>3</v>
      </c>
      <c r="D4">
        <v>0.35</v>
      </c>
      <c r="E4">
        <v>0.75</v>
      </c>
    </row>
    <row r="5" spans="2:7">
      <c r="B5">
        <v>4</v>
      </c>
      <c r="D5">
        <v>0.5</v>
      </c>
      <c r="E5">
        <v>0.8</v>
      </c>
    </row>
    <row r="6" spans="2:7">
      <c r="B6">
        <v>5</v>
      </c>
      <c r="D6">
        <v>0.7</v>
      </c>
      <c r="E6">
        <v>0.9</v>
      </c>
    </row>
  </sheetData>
  <sortState ref="E2:E6">
    <sortCondition ref="E8"/>
  </sortState>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2:C28"/>
  <sheetViews>
    <sheetView workbookViewId="0">
      <selection activeCell="H21" sqref="H21"/>
    </sheetView>
  </sheetViews>
  <sheetFormatPr defaultRowHeight="15"/>
  <cols>
    <col min="1" max="1" width="26.85546875" customWidth="1"/>
  </cols>
  <sheetData>
    <row r="2" spans="1:3">
      <c r="A2" t="s">
        <v>337</v>
      </c>
    </row>
    <row r="3" spans="1:3">
      <c r="A3" t="s">
        <v>338</v>
      </c>
      <c r="B3" t="s">
        <v>56</v>
      </c>
      <c r="C3" t="s">
        <v>156</v>
      </c>
    </row>
    <row r="4" spans="1:3">
      <c r="A4" t="s">
        <v>45</v>
      </c>
      <c r="B4" t="s">
        <v>339</v>
      </c>
      <c r="C4" t="s">
        <v>339</v>
      </c>
    </row>
    <row r="5" spans="1:3">
      <c r="A5" t="s">
        <v>340</v>
      </c>
      <c r="B5" t="s">
        <v>341</v>
      </c>
      <c r="C5" t="s">
        <v>341</v>
      </c>
    </row>
    <row r="6" spans="1:3">
      <c r="A6" t="s">
        <v>342</v>
      </c>
      <c r="B6">
        <v>0.25</v>
      </c>
      <c r="C6">
        <v>0.25</v>
      </c>
    </row>
    <row r="7" spans="1:3">
      <c r="A7" t="s">
        <v>343</v>
      </c>
      <c r="B7">
        <v>0.5</v>
      </c>
      <c r="C7">
        <v>0.75</v>
      </c>
    </row>
    <row r="8" spans="1:3">
      <c r="A8" t="s">
        <v>345</v>
      </c>
      <c r="B8">
        <v>0.75</v>
      </c>
      <c r="C8">
        <v>0.95</v>
      </c>
    </row>
    <row r="11" spans="1:3">
      <c r="A11" t="s">
        <v>344</v>
      </c>
    </row>
    <row r="27" spans="1:1">
      <c r="A27" t="s">
        <v>335</v>
      </c>
    </row>
    <row r="28" spans="1:1">
      <c r="A28" t="s">
        <v>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AvailableLightBiomass</vt:lpstr>
      <vt:lpstr>LightEstablishmentTable</vt:lpstr>
      <vt:lpstr>SpeciesParameters</vt:lpstr>
      <vt:lpstr>FunctionalGroupParameters</vt:lpstr>
      <vt:lpstr>IEP - archive</vt:lpstr>
      <vt:lpstr>InitialEcoregionParameters</vt:lpstr>
      <vt:lpstr>EcoregionParameters</vt:lpstr>
      <vt:lpstr>FireReductionParameters</vt:lpstr>
      <vt:lpstr>HarvestReductionParameters</vt:lpstr>
      <vt:lpstr>MonthlyMaxANPP</vt:lpstr>
      <vt:lpstr>MaxBiomass</vt:lpstr>
      <vt:lpstr>ClimateData</vt:lpstr>
      <vt:lpstr>metadata</vt:lpstr>
    </vt:vector>
  </TitlesOfParts>
  <Company>Portland State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loud</dc:creator>
  <cp:lastModifiedBy>loud</cp:lastModifiedBy>
  <dcterms:created xsi:type="dcterms:W3CDTF">2010-11-23T22:22:43Z</dcterms:created>
  <dcterms:modified xsi:type="dcterms:W3CDTF">2012-03-19T22:04:26Z</dcterms:modified>
</cp:coreProperties>
</file>