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970" yWindow="525" windowWidth="16230" windowHeight="105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7" i="1" l="1"/>
  <c r="J13" i="1"/>
  <c r="E10" i="1"/>
  <c r="R30" i="1"/>
  <c r="R17" i="1"/>
  <c r="E14" i="1"/>
  <c r="E16" i="1"/>
  <c r="J10" i="1"/>
  <c r="J15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D28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R29" i="1"/>
  <c r="R16" i="1"/>
  <c r="R28" i="1"/>
  <c r="R15" i="1"/>
  <c r="R27" i="1"/>
  <c r="R14" i="1"/>
  <c r="R13" i="1"/>
  <c r="R12" i="1"/>
  <c r="R11" i="1"/>
  <c r="R10" i="1"/>
  <c r="R9" i="1"/>
  <c r="R20" i="1"/>
  <c r="R21" i="1"/>
  <c r="R22" i="1"/>
  <c r="R23" i="1"/>
  <c r="R24" i="1"/>
  <c r="R25" i="1"/>
  <c r="R26" i="1"/>
  <c r="R7" i="1"/>
  <c r="R8" i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C28" i="1"/>
  <c r="C27" i="1"/>
  <c r="D27" i="1" s="1"/>
  <c r="C26" i="1"/>
  <c r="D26" i="1" s="1"/>
  <c r="C25" i="1"/>
  <c r="D25" i="1" s="1"/>
  <c r="E21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<sst xmlns="http://schemas.openxmlformats.org/spreadsheetml/2006/main" count="20" uniqueCount="12">
  <si>
    <t>Fire1</t>
  </si>
  <si>
    <t>OutFRP</t>
  </si>
  <si>
    <t>InputIgn</t>
  </si>
  <si>
    <t>Fire2</t>
  </si>
  <si>
    <t>Diff</t>
  </si>
  <si>
    <t>a</t>
  </si>
  <si>
    <t>b</t>
  </si>
  <si>
    <t>x</t>
  </si>
  <si>
    <t>Difference</t>
  </si>
  <si>
    <t>Target</t>
  </si>
  <si>
    <t>% Difference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</si>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</sst>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0" xfId="0" applyNumberFormat="1"/>
    <xf numFmtId="0" fontId="0" fillId="0" borderId="0" xfId="0" applyBorder="1"/>
    <xf numFmtId="9" fontId="0" fillId="0" borderId="0" xfId="1" applyFont="1"/>
    <xf numFmtId="9" fontId="0" fillId="0" borderId="0" xfId="0" applyNumberFormat="1"/>
    <xf numFmtId="0" fontId="0" fillId="0" borderId="0" xfId="0" applyFill="1"/>
    <xf numFmtId="9" fontId="0" fillId="0" borderId="0" xfId="1" applyFont="1" applyFill="1"/>
    <xf numFmtId="9" fontId="0" fillId="2" borderId="0" xfId="1" applyFont="1" applyFill="1"/>
    <xf numFmtId="9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0436641532882"/>
          <c:y val="6.2198989832153335E-2"/>
          <c:w val="0.72179813212394384"/>
          <c:h val="0.875602020335693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Fire1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8.072934346104263E-2"/>
                  <c:y val="-0.4864041994750656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(Sheet1!$A$3:$A$5,Sheet1!$A$7:$A$50)</c:f>
              <c:numCache>
                <c:formatCode>General</c:formatCode>
                <c:ptCount val="47"/>
                <c:pt idx="0">
                  <c:v>1E-3</c:v>
                </c:pt>
                <c:pt idx="1">
                  <c:v>5.0000000000000001E-3</c:v>
                </c:pt>
                <c:pt idx="2">
                  <c:v>1E-4</c:v>
                </c:pt>
                <c:pt idx="3">
                  <c:v>6.9999999999999994E-5</c:v>
                </c:pt>
                <c:pt idx="4">
                  <c:v>6.9999999999999994E-5</c:v>
                </c:pt>
                <c:pt idx="5">
                  <c:v>6.4999999999999994E-5</c:v>
                </c:pt>
                <c:pt idx="6">
                  <c:v>6.7999999999999999E-5</c:v>
                </c:pt>
                <c:pt idx="7">
                  <c:v>6.7999999999999999E-5</c:v>
                </c:pt>
                <c:pt idx="8">
                  <c:v>6.7999999999999999E-5</c:v>
                </c:pt>
                <c:pt idx="9">
                  <c:v>6.7999999999999999E-5</c:v>
                </c:pt>
                <c:pt idx="10">
                  <c:v>6.7000000000000002E-5</c:v>
                </c:pt>
                <c:pt idx="11">
                  <c:v>6.7000000000000002E-5</c:v>
                </c:pt>
                <c:pt idx="12">
                  <c:v>6.7500000000000001E-5</c:v>
                </c:pt>
                <c:pt idx="13">
                  <c:v>6.7500000000000001E-5</c:v>
                </c:pt>
                <c:pt idx="14">
                  <c:v>6.7500000000000001E-5</c:v>
                </c:pt>
                <c:pt idx="15">
                  <c:v>6.7500000000000001E-5</c:v>
                </c:pt>
                <c:pt idx="16">
                  <c:v>6.7500000000000001E-5</c:v>
                </c:pt>
                <c:pt idx="17">
                  <c:v>6.7700000000000006E-5</c:v>
                </c:pt>
                <c:pt idx="18">
                  <c:v>6.7700000000000006E-5</c:v>
                </c:pt>
                <c:pt idx="19">
                  <c:v>6.7700000000000006E-5</c:v>
                </c:pt>
                <c:pt idx="20">
                  <c:v>6.7700000000000006E-5</c:v>
                </c:pt>
                <c:pt idx="21">
                  <c:v>6.7700000000000006E-5</c:v>
                </c:pt>
                <c:pt idx="22">
                  <c:v>6.7999999999999999E-5</c:v>
                </c:pt>
                <c:pt idx="23">
                  <c:v>6.7999999999999999E-5</c:v>
                </c:pt>
                <c:pt idx="24">
                  <c:v>6.7999999999999999E-5</c:v>
                </c:pt>
              </c:numCache>
            </c:numRef>
          </c:xVal>
          <c:yVal>
            <c:numRef>
              <c:f>(Sheet1!$B$3:$B$5,Sheet1!$B$7:$B$50)</c:f>
              <c:numCache>
                <c:formatCode>General</c:formatCode>
                <c:ptCount val="47"/>
                <c:pt idx="0">
                  <c:v>43.902439024390247</c:v>
                </c:pt>
                <c:pt idx="1">
                  <c:v>33.031872859776982</c:v>
                </c:pt>
                <c:pt idx="2">
                  <c:v>112.80359820089956</c:v>
                </c:pt>
                <c:pt idx="3">
                  <c:v>206.25</c:v>
                </c:pt>
                <c:pt idx="4">
                  <c:v>169.76534296028882</c:v>
                </c:pt>
                <c:pt idx="5">
                  <c:v>255.22388059701493</c:v>
                </c:pt>
                <c:pt idx="6">
                  <c:v>189.33064921992954</c:v>
                </c:pt>
                <c:pt idx="7">
                  <c:v>257.67123287671234</c:v>
                </c:pt>
                <c:pt idx="8">
                  <c:v>163.13963573287077</c:v>
                </c:pt>
                <c:pt idx="9">
                  <c:v>152.36938031591737</c:v>
                </c:pt>
                <c:pt idx="10">
                  <c:v>347.36842105263156</c:v>
                </c:pt>
                <c:pt idx="11">
                  <c:v>220.64516129032259</c:v>
                </c:pt>
                <c:pt idx="12">
                  <c:v>201.0689470871192</c:v>
                </c:pt>
                <c:pt idx="13">
                  <c:v>185.22895125553913</c:v>
                </c:pt>
                <c:pt idx="14">
                  <c:v>256.96721311475409</c:v>
                </c:pt>
                <c:pt idx="15">
                  <c:v>227.17391304347825</c:v>
                </c:pt>
                <c:pt idx="16">
                  <c:v>190.28831562974204</c:v>
                </c:pt>
                <c:pt idx="17">
                  <c:v>236.75267463813719</c:v>
                </c:pt>
                <c:pt idx="18">
                  <c:v>212.18274111675126</c:v>
                </c:pt>
                <c:pt idx="19">
                  <c:v>255.22388059701493</c:v>
                </c:pt>
                <c:pt idx="20">
                  <c:v>194.11764705882354</c:v>
                </c:pt>
                <c:pt idx="21">
                  <c:v>297.86223277909738</c:v>
                </c:pt>
                <c:pt idx="22">
                  <c:v>219.87142022209235</c:v>
                </c:pt>
                <c:pt idx="23">
                  <c:v>254.01755570560434</c:v>
                </c:pt>
                <c:pt idx="24">
                  <c:v>171.85929648241205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6224"/>
        <c:axId val="224211328"/>
      </c:scatterChart>
      <c:valAx>
        <c:axId val="214596224"/>
        <c:scaling>
          <c:orientation val="minMax"/>
          <c:min val="7.0000000000000024E-6"/>
        </c:scaling>
        <c:delete val="0"/>
        <c:axPos val="b"/>
        <c:numFmt formatCode="General" sourceLinked="1"/>
        <c:majorTickMark val="out"/>
        <c:minorTickMark val="none"/>
        <c:tickLblPos val="nextTo"/>
        <c:crossAx val="224211328"/>
        <c:crosses val="autoZero"/>
        <c:crossBetween val="midCat"/>
      </c:valAx>
      <c:valAx>
        <c:axId val="22421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96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0551477885052358"/>
          <c:y val="5.1588257350184165E-2"/>
          <c:w val="0.33641690548398767"/>
          <c:h val="0.1013048368953880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0159012970095"/>
          <c:y val="6.4362432956750024E-2"/>
          <c:w val="0.76200318025940184"/>
          <c:h val="0.87127513408650026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Fire2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4820506925685384"/>
                  <c:y val="-0.363758073719046"/>
                </c:manualLayout>
              </c:layout>
              <c:numFmt formatCode="#,##0.0000" sourceLinked="0"/>
            </c:trendlineLbl>
          </c:trendline>
          <c:xVal>
            <c:numRef>
              <c:f>Sheet1!$F$3:$F$50</c:f>
              <c:numCache>
                <c:formatCode>General</c:formatCode>
                <c:ptCount val="48"/>
                <c:pt idx="0">
                  <c:v>1E-3</c:v>
                </c:pt>
                <c:pt idx="1">
                  <c:v>5.0000000000000001E-3</c:v>
                </c:pt>
                <c:pt idx="2">
                  <c:v>1E-4</c:v>
                </c:pt>
                <c:pt idx="3">
                  <c:v>1.0000000000000001E-5</c:v>
                </c:pt>
                <c:pt idx="4">
                  <c:v>5.0000000000000002E-5</c:v>
                </c:pt>
                <c:pt idx="5">
                  <c:v>3.0000000000000001E-5</c:v>
                </c:pt>
                <c:pt idx="6">
                  <c:v>2.0000000000000002E-5</c:v>
                </c:pt>
                <c:pt idx="7">
                  <c:v>2.0999999999999999E-5</c:v>
                </c:pt>
                <c:pt idx="8">
                  <c:v>2.0999999999999999E-5</c:v>
                </c:pt>
                <c:pt idx="9">
                  <c:v>2.0000000000000002E-5</c:v>
                </c:pt>
                <c:pt idx="10">
                  <c:v>2.05E-5</c:v>
                </c:pt>
                <c:pt idx="11">
                  <c:v>2.05E-5</c:v>
                </c:pt>
                <c:pt idx="12">
                  <c:v>2.0699999999999998E-5</c:v>
                </c:pt>
                <c:pt idx="13">
                  <c:v>2.0699999999999998E-5</c:v>
                </c:pt>
                <c:pt idx="14">
                  <c:v>2.0599999999999999E-5</c:v>
                </c:pt>
                <c:pt idx="15">
                  <c:v>2.0599999999999999E-5</c:v>
                </c:pt>
                <c:pt idx="16">
                  <c:v>2.0599999999999999E-5</c:v>
                </c:pt>
                <c:pt idx="17">
                  <c:v>2.0599999999999999E-5</c:v>
                </c:pt>
                <c:pt idx="18">
                  <c:v>2.0599999999999999E-5</c:v>
                </c:pt>
                <c:pt idx="19">
                  <c:v>2.0599999999999999E-5</c:v>
                </c:pt>
                <c:pt idx="20">
                  <c:v>2.0599999999999999E-5</c:v>
                </c:pt>
                <c:pt idx="21">
                  <c:v>2.0599999999999999E-5</c:v>
                </c:pt>
                <c:pt idx="22">
                  <c:v>2.0599999999999999E-5</c:v>
                </c:pt>
                <c:pt idx="23">
                  <c:v>2.05E-5</c:v>
                </c:pt>
                <c:pt idx="24">
                  <c:v>2.05E-5</c:v>
                </c:pt>
                <c:pt idx="25">
                  <c:v>2.0599999999999999E-5</c:v>
                </c:pt>
              </c:numCache>
            </c:numRef>
          </c:xVal>
          <c:yVal>
            <c:numRef>
              <c:f>Sheet1!$G$3:$G$50</c:f>
              <c:numCache>
                <c:formatCode>General</c:formatCode>
                <c:ptCount val="48"/>
                <c:pt idx="0">
                  <c:v>68.381972025556905</c:v>
                </c:pt>
                <c:pt idx="1">
                  <c:v>52.329038652130826</c:v>
                </c:pt>
                <c:pt idx="2">
                  <c:v>124.06986762747709</c:v>
                </c:pt>
                <c:pt idx="3">
                  <c:v>624.60567823343843</c:v>
                </c:pt>
                <c:pt idx="4">
                  <c:v>217.61230938315703</c:v>
                </c:pt>
                <c:pt idx="5">
                  <c:v>324.52366318377381</c:v>
                </c:pt>
                <c:pt idx="6">
                  <c:v>666.38620109381577</c:v>
                </c:pt>
                <c:pt idx="7">
                  <c:v>373.49681678849328</c:v>
                </c:pt>
                <c:pt idx="8">
                  <c:v>359.83643798273511</c:v>
                </c:pt>
                <c:pt idx="9">
                  <c:v>522.08305866842454</c:v>
                </c:pt>
                <c:pt idx="10">
                  <c:v>414.76826394344073</c:v>
                </c:pt>
                <c:pt idx="11">
                  <c:v>446.95259593679458</c:v>
                </c:pt>
                <c:pt idx="12">
                  <c:v>303.97236614853193</c:v>
                </c:pt>
                <c:pt idx="13">
                  <c:v>249.56672443674177</c:v>
                </c:pt>
                <c:pt idx="14">
                  <c:v>434.09153192655526</c:v>
                </c:pt>
                <c:pt idx="15">
                  <c:v>426.15012106537534</c:v>
                </c:pt>
                <c:pt idx="16">
                  <c:v>358.77689694224239</c:v>
                </c:pt>
                <c:pt idx="17">
                  <c:v>290.58888277380299</c:v>
                </c:pt>
                <c:pt idx="18">
                  <c:v>466.70595167943429</c:v>
                </c:pt>
                <c:pt idx="19">
                  <c:v>338.60624198375376</c:v>
                </c:pt>
                <c:pt idx="20">
                  <c:v>361.89170664838934</c:v>
                </c:pt>
                <c:pt idx="21">
                  <c:v>446.44870349492675</c:v>
                </c:pt>
                <c:pt idx="22">
                  <c:v>424.09638554216866</c:v>
                </c:pt>
                <c:pt idx="23">
                  <c:v>271.41877998629195</c:v>
                </c:pt>
                <c:pt idx="24">
                  <c:v>519.51459494916367</c:v>
                </c:pt>
                <c:pt idx="25">
                  <c:v>396.69421487603307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224768"/>
        <c:axId val="224226304"/>
      </c:scatterChart>
      <c:valAx>
        <c:axId val="22422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24226304"/>
        <c:crosses val="autoZero"/>
        <c:crossBetween val="midCat"/>
      </c:valAx>
      <c:valAx>
        <c:axId val="224226304"/>
        <c:scaling>
          <c:orientation val="minMax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224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3136502097821718"/>
          <c:y val="5.9179732968161584E-2"/>
          <c:w val="0.42532597658869292"/>
          <c:h val="0.1048284833960971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18</xdr:row>
      <xdr:rowOff>38100</xdr:rowOff>
    </xdr:from>
    <xdr:to>
      <xdr:col>14</xdr:col>
      <xdr:colOff>571500</xdr:colOff>
      <xdr:row>30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5</xdr:row>
      <xdr:rowOff>85725</xdr:rowOff>
    </xdr:from>
    <xdr:to>
      <xdr:col>14</xdr:col>
      <xdr:colOff>504825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workbookViewId="0">
      <selection activeCell="G3" sqref="G3"/>
    </sheetView>
  </sheetViews>
  <sheetFormatPr defaultRowHeight="15" x14ac:dyDescent="0.25"/>
  <cols>
    <col min="1" max="1" width="10" bestFit="1" customWidth="1"/>
    <col min="6" max="6" width="10" bestFit="1" customWidth="1"/>
    <col min="16" max="16" width="12" bestFit="1" customWidth="1"/>
    <col min="18" max="18" width="10.5703125" bestFit="1" customWidth="1"/>
  </cols>
  <sheetData>
    <row r="1" spans="1:18" x14ac:dyDescent="0.25">
      <c r="A1" t="s">
        <v>0</v>
      </c>
      <c r="B1" s="3" t="s">
        <v>9</v>
      </c>
      <c r="C1" s="4">
        <v>200</v>
      </c>
      <c r="D1" s="6"/>
      <c r="F1" t="s">
        <v>3</v>
      </c>
      <c r="G1" s="3" t="s">
        <v>9</v>
      </c>
      <c r="H1" s="4">
        <v>400</v>
      </c>
      <c r="I1" s="6"/>
      <c r="J1" s="6"/>
    </row>
    <row r="2" spans="1:18" x14ac:dyDescent="0.25">
      <c r="A2" t="s">
        <v>2</v>
      </c>
      <c r="B2" t="s">
        <v>1</v>
      </c>
      <c r="C2" t="s">
        <v>8</v>
      </c>
      <c r="D2" t="s">
        <v>10</v>
      </c>
      <c r="E2" t="s">
        <v>11</v>
      </c>
      <c r="F2" t="s">
        <v>2</v>
      </c>
      <c r="G2" t="s">
        <v>1</v>
      </c>
      <c r="H2" t="s">
        <v>4</v>
      </c>
      <c r="I2" t="s">
        <v>10</v>
      </c>
      <c r="J2" t="s">
        <v>11</v>
      </c>
    </row>
    <row r="3" spans="1:18" x14ac:dyDescent="0.25">
      <c r="A3">
        <v>1E-3</v>
      </c>
      <c r="B3">
        <v>43.902439024390247</v>
      </c>
      <c r="C3">
        <f>B3-$C$1</f>
        <v>-156.09756097560975</v>
      </c>
      <c r="D3" s="7">
        <f>C3/$C$1</f>
        <v>-0.78048780487804881</v>
      </c>
      <c r="F3">
        <v>1E-3</v>
      </c>
      <c r="G3">
        <v>68.381972025556905</v>
      </c>
      <c r="H3">
        <f>G3-$H$1</f>
        <v>-331.61802797444307</v>
      </c>
      <c r="I3" s="7">
        <f>H3/$H$1</f>
        <v>-0.82904506993610771</v>
      </c>
      <c r="J3" s="7"/>
    </row>
    <row r="4" spans="1:18" x14ac:dyDescent="0.25">
      <c r="A4">
        <v>5.0000000000000001E-3</v>
      </c>
      <c r="B4">
        <v>33.031872859776982</v>
      </c>
      <c r="C4">
        <f t="shared" ref="C4:C49" si="0">B4-$C$1</f>
        <v>-166.96812714022303</v>
      </c>
      <c r="D4" s="7">
        <f t="shared" ref="D4:D49" si="1">C4/$C$1</f>
        <v>-0.83484063570111511</v>
      </c>
      <c r="F4">
        <v>5.0000000000000001E-3</v>
      </c>
      <c r="G4">
        <v>52.329038652130826</v>
      </c>
      <c r="H4">
        <f t="shared" ref="H4:H49" si="2">G4-$H$1</f>
        <v>-347.67096134786919</v>
      </c>
      <c r="I4" s="7">
        <f t="shared" ref="I4:I49" si="3">H4/$H$1</f>
        <v>-0.86917740336967297</v>
      </c>
      <c r="J4" s="7"/>
    </row>
    <row r="5" spans="1:18" x14ac:dyDescent="0.25">
      <c r="A5">
        <v>1E-4</v>
      </c>
      <c r="B5">
        <v>112.80359820089956</v>
      </c>
      <c r="C5">
        <f t="shared" si="0"/>
        <v>-87.196401799100443</v>
      </c>
      <c r="D5" s="7">
        <f t="shared" si="1"/>
        <v>-0.43598200899550221</v>
      </c>
      <c r="F5">
        <v>1E-4</v>
      </c>
      <c r="G5">
        <v>124.06986762747709</v>
      </c>
      <c r="H5">
        <f t="shared" si="2"/>
        <v>-275.93013237252291</v>
      </c>
      <c r="I5" s="7">
        <f t="shared" si="3"/>
        <v>-0.68982533093130727</v>
      </c>
      <c r="J5" s="7"/>
    </row>
    <row r="6" spans="1:18" x14ac:dyDescent="0.25">
      <c r="A6">
        <v>1.0000000000000001E-5</v>
      </c>
      <c r="B6">
        <v>3688.2352941176468</v>
      </c>
      <c r="C6">
        <f t="shared" si="0"/>
        <v>3488.2352941176468</v>
      </c>
      <c r="D6" s="7">
        <f t="shared" si="1"/>
        <v>17.441176470588236</v>
      </c>
      <c r="F6">
        <v>1.0000000000000001E-5</v>
      </c>
      <c r="G6">
        <v>624.60567823343843</v>
      </c>
      <c r="H6">
        <f t="shared" si="2"/>
        <v>224.60567823343843</v>
      </c>
      <c r="I6" s="7">
        <f t="shared" si="3"/>
        <v>0.56151419558359605</v>
      </c>
      <c r="J6" s="7"/>
      <c r="P6" t="s">
        <v>5</v>
      </c>
      <c r="Q6" t="s">
        <v>6</v>
      </c>
      <c r="R6" t="s">
        <v>7</v>
      </c>
    </row>
    <row r="7" spans="1:18" x14ac:dyDescent="0.25">
      <c r="A7">
        <v>6.9999999999999994E-5</v>
      </c>
      <c r="B7">
        <v>206.25</v>
      </c>
      <c r="C7">
        <f t="shared" si="0"/>
        <v>6.25</v>
      </c>
      <c r="D7" s="7">
        <f t="shared" si="1"/>
        <v>3.125E-2</v>
      </c>
      <c r="F7">
        <v>5.0000000000000002E-5</v>
      </c>
      <c r="G7">
        <v>217.61230938315703</v>
      </c>
      <c r="H7">
        <f t="shared" si="2"/>
        <v>-182.38769061684297</v>
      </c>
      <c r="I7" s="7">
        <f t="shared" si="3"/>
        <v>-0.45596922654210742</v>
      </c>
      <c r="J7" s="7"/>
      <c r="P7">
        <v>4.1063000000000001</v>
      </c>
      <c r="Q7">
        <v>-0.4249</v>
      </c>
      <c r="R7" s="1">
        <f>($H$1/P7)^(1/Q7)</f>
        <v>2.0884209280027158E-5</v>
      </c>
    </row>
    <row r="8" spans="1:18" x14ac:dyDescent="0.25">
      <c r="A8">
        <v>6.9999999999999994E-5</v>
      </c>
      <c r="B8">
        <v>169.76534296028882</v>
      </c>
      <c r="C8">
        <f t="shared" si="0"/>
        <v>-30.23465703971118</v>
      </c>
      <c r="D8" s="7">
        <f t="shared" si="1"/>
        <v>-0.15117328519855591</v>
      </c>
      <c r="F8">
        <v>3.0000000000000001E-5</v>
      </c>
      <c r="G8">
        <v>324.52366318377381</v>
      </c>
      <c r="H8">
        <f t="shared" si="2"/>
        <v>-75.476336816226194</v>
      </c>
      <c r="I8" s="7">
        <f t="shared" si="3"/>
        <v>-0.18869084204056549</v>
      </c>
      <c r="J8" s="7"/>
      <c r="P8">
        <v>4.1828000000000003</v>
      </c>
      <c r="Q8">
        <v>-0.42199999999999999</v>
      </c>
      <c r="R8" s="1">
        <f>($H$1/P8)^(1/Q8)</f>
        <v>2.0260581911706527E-5</v>
      </c>
    </row>
    <row r="9" spans="1:18" x14ac:dyDescent="0.25">
      <c r="A9">
        <v>6.4999999999999994E-5</v>
      </c>
      <c r="B9">
        <v>255.22388059701493</v>
      </c>
      <c r="C9">
        <f t="shared" si="0"/>
        <v>55.223880597014926</v>
      </c>
      <c r="D9" s="7">
        <f t="shared" si="1"/>
        <v>0.27611940298507465</v>
      </c>
      <c r="F9">
        <v>2.0000000000000002E-5</v>
      </c>
      <c r="G9">
        <v>666.38620109381577</v>
      </c>
      <c r="H9">
        <f t="shared" si="2"/>
        <v>266.38620109381577</v>
      </c>
      <c r="I9" s="7">
        <f t="shared" si="3"/>
        <v>0.66596550273453947</v>
      </c>
      <c r="J9" s="7"/>
      <c r="P9">
        <v>4.2735000000000003</v>
      </c>
      <c r="Q9">
        <v>-0.41870000000000002</v>
      </c>
      <c r="R9" s="1">
        <f>($H$1/P9)^(1/Q9)</f>
        <v>1.9584495488262291E-5</v>
      </c>
    </row>
    <row r="10" spans="1:18" x14ac:dyDescent="0.25">
      <c r="A10" s="2">
        <v>6.7999999999999999E-5</v>
      </c>
      <c r="B10">
        <v>189.33064921992954</v>
      </c>
      <c r="C10">
        <f t="shared" si="0"/>
        <v>-10.669350780070459</v>
      </c>
      <c r="D10" s="11">
        <f t="shared" si="1"/>
        <v>-5.3346753900352296E-2</v>
      </c>
      <c r="E10" s="12">
        <f>AVERAGE(D10:D13,D26:D27)</f>
        <v>3.0333228394272261E-2</v>
      </c>
      <c r="F10">
        <v>2.0999999999999999E-5</v>
      </c>
      <c r="G10">
        <v>373.49681678849328</v>
      </c>
      <c r="H10">
        <f t="shared" si="2"/>
        <v>-26.503183211506723</v>
      </c>
      <c r="I10" s="7">
        <f t="shared" si="3"/>
        <v>-6.6257958028766814E-2</v>
      </c>
      <c r="J10" s="7">
        <f>AVERAGE(I10:I11)</f>
        <v>-8.3333431535964522E-2</v>
      </c>
      <c r="P10">
        <v>4.0278999999999998</v>
      </c>
      <c r="Q10">
        <v>-0.42770000000000002</v>
      </c>
      <c r="R10" s="1">
        <f>($H$1/P10)^(1/Q10)</f>
        <v>2.1423137183260843E-5</v>
      </c>
    </row>
    <row r="11" spans="1:18" x14ac:dyDescent="0.25">
      <c r="A11" s="2">
        <v>6.7999999999999999E-5</v>
      </c>
      <c r="B11">
        <v>257.67123287671234</v>
      </c>
      <c r="C11">
        <f t="shared" si="0"/>
        <v>57.671232876712338</v>
      </c>
      <c r="D11" s="11">
        <f t="shared" si="1"/>
        <v>0.28835616438356171</v>
      </c>
      <c r="F11">
        <v>2.0999999999999999E-5</v>
      </c>
      <c r="G11">
        <v>359.83643798273511</v>
      </c>
      <c r="H11">
        <f t="shared" si="2"/>
        <v>-40.163562017264894</v>
      </c>
      <c r="I11" s="7">
        <f t="shared" si="3"/>
        <v>-0.10040890504316223</v>
      </c>
      <c r="J11" s="7"/>
      <c r="P11">
        <v>4.0148999999999999</v>
      </c>
      <c r="Q11">
        <v>-0.42820000000000003</v>
      </c>
      <c r="R11" s="1">
        <f>($H$1/P11)^(1/Q11)</f>
        <v>2.1530612199285385E-5</v>
      </c>
    </row>
    <row r="12" spans="1:18" x14ac:dyDescent="0.25">
      <c r="A12" s="2">
        <v>6.7999999999999999E-5</v>
      </c>
      <c r="B12">
        <v>163.13963573287077</v>
      </c>
      <c r="C12">
        <f t="shared" si="0"/>
        <v>-36.860364267129228</v>
      </c>
      <c r="D12" s="11">
        <f t="shared" si="1"/>
        <v>-0.18430182133564613</v>
      </c>
      <c r="F12">
        <v>2.0000000000000002E-5</v>
      </c>
      <c r="G12">
        <v>522.08305866842454</v>
      </c>
      <c r="H12">
        <f t="shared" si="2"/>
        <v>122.08305866842454</v>
      </c>
      <c r="I12" s="7">
        <f t="shared" si="3"/>
        <v>0.30520764667106137</v>
      </c>
      <c r="J12" s="7"/>
      <c r="P12">
        <v>3.9561000000000002</v>
      </c>
      <c r="Q12">
        <v>-0.4304</v>
      </c>
      <c r="R12" s="1">
        <f>($H$1/P12)^(1/Q12)</f>
        <v>2.1979829803780018E-5</v>
      </c>
    </row>
    <row r="13" spans="1:18" x14ac:dyDescent="0.25">
      <c r="A13" s="2">
        <v>6.7999999999999999E-5</v>
      </c>
      <c r="B13">
        <v>152.36938031591737</v>
      </c>
      <c r="C13">
        <f t="shared" si="0"/>
        <v>-47.630619684082632</v>
      </c>
      <c r="D13" s="11">
        <f t="shared" si="1"/>
        <v>-0.23815309842041316</v>
      </c>
      <c r="F13">
        <v>2.05E-5</v>
      </c>
      <c r="G13">
        <v>414.76826394344073</v>
      </c>
      <c r="H13">
        <f t="shared" si="2"/>
        <v>14.768263943440729</v>
      </c>
      <c r="I13" s="7">
        <f t="shared" si="3"/>
        <v>3.6920659858601823E-2</v>
      </c>
      <c r="J13" s="7">
        <f>AVERAGE(I13:I14,I26:I27)</f>
        <v>3.2908896759806822E-2</v>
      </c>
      <c r="P13">
        <v>4.1333000000000002</v>
      </c>
      <c r="Q13">
        <v>-0.42370000000000002</v>
      </c>
      <c r="R13" s="1">
        <f>($H$1/P13)^(1/Q13)</f>
        <v>2.0572187491018901E-5</v>
      </c>
    </row>
    <row r="14" spans="1:18" x14ac:dyDescent="0.25">
      <c r="A14">
        <v>6.7000000000000002E-5</v>
      </c>
      <c r="B14">
        <v>347.36842105263156</v>
      </c>
      <c r="C14">
        <f t="shared" si="0"/>
        <v>147.36842105263156</v>
      </c>
      <c r="D14" s="7">
        <f t="shared" si="1"/>
        <v>0.73684210526315785</v>
      </c>
      <c r="E14" s="8">
        <f>AVERAGE(D14:D15)</f>
        <v>0.4200339558573854</v>
      </c>
      <c r="F14">
        <v>2.05E-5</v>
      </c>
      <c r="G14">
        <v>446.95259593679458</v>
      </c>
      <c r="H14">
        <f t="shared" si="2"/>
        <v>46.95259593679458</v>
      </c>
      <c r="I14" s="7">
        <f t="shared" si="3"/>
        <v>0.11738148984198644</v>
      </c>
      <c r="J14" s="7"/>
      <c r="P14">
        <v>4.3989000000000003</v>
      </c>
      <c r="Q14">
        <v>-0.41410000000000002</v>
      </c>
      <c r="R14" s="1">
        <f>($H$1/P14)^(1/Q14)</f>
        <v>1.8618500228234537E-5</v>
      </c>
    </row>
    <row r="15" spans="1:18" x14ac:dyDescent="0.25">
      <c r="A15">
        <v>6.7000000000000002E-5</v>
      </c>
      <c r="B15">
        <v>220.64516129032259</v>
      </c>
      <c r="C15">
        <f t="shared" si="0"/>
        <v>20.645161290322591</v>
      </c>
      <c r="D15" s="7">
        <f t="shared" si="1"/>
        <v>0.10322580645161296</v>
      </c>
      <c r="F15">
        <v>2.0699999999999998E-5</v>
      </c>
      <c r="G15">
        <v>303.97236614853193</v>
      </c>
      <c r="H15">
        <f t="shared" si="2"/>
        <v>-96.027633851468067</v>
      </c>
      <c r="I15" s="7">
        <f t="shared" si="3"/>
        <v>-0.24006908462867016</v>
      </c>
      <c r="J15" s="7">
        <f>AVERAGE(I15:I16)</f>
        <v>-0.30807613676840784</v>
      </c>
      <c r="P15">
        <v>4.3323</v>
      </c>
      <c r="Q15">
        <v>-0.41639999999999999</v>
      </c>
      <c r="R15" s="1">
        <f>($H$1/P15)^(1/Q15)</f>
        <v>1.9061618686842937E-5</v>
      </c>
    </row>
    <row r="16" spans="1:18" x14ac:dyDescent="0.25">
      <c r="A16">
        <v>6.7500000000000001E-5</v>
      </c>
      <c r="B16">
        <v>201.0689470871192</v>
      </c>
      <c r="C16">
        <f t="shared" si="0"/>
        <v>1.0689470871191986</v>
      </c>
      <c r="D16" s="7">
        <f t="shared" si="1"/>
        <v>5.3447354355959931E-3</v>
      </c>
      <c r="E16" s="8">
        <f>AVERAGE(D16:D20)</f>
        <v>6.0727340130632711E-2</v>
      </c>
      <c r="F16">
        <v>2.0699999999999998E-5</v>
      </c>
      <c r="G16">
        <v>249.56672443674177</v>
      </c>
      <c r="H16">
        <f t="shared" si="2"/>
        <v>-150.43327556325823</v>
      </c>
      <c r="I16" s="7">
        <f t="shared" si="3"/>
        <v>-0.37608318890814557</v>
      </c>
      <c r="J16" s="7"/>
      <c r="P16">
        <v>4.2854999999999999</v>
      </c>
      <c r="Q16">
        <v>-0.41810000000000003</v>
      </c>
      <c r="R16" s="1">
        <f>($H$1/P16)^(1/Q16)</f>
        <v>1.9411927617451498E-5</v>
      </c>
    </row>
    <row r="17" spans="1:18" x14ac:dyDescent="0.25">
      <c r="A17">
        <v>6.7500000000000001E-5</v>
      </c>
      <c r="B17">
        <v>185.22895125553913</v>
      </c>
      <c r="C17">
        <f t="shared" si="0"/>
        <v>-14.77104874446087</v>
      </c>
      <c r="D17" s="7">
        <f t="shared" si="1"/>
        <v>-7.3855243722304356E-2</v>
      </c>
      <c r="F17" s="2">
        <v>2.0599999999999999E-5</v>
      </c>
      <c r="G17">
        <v>434.09153192655526</v>
      </c>
      <c r="H17">
        <f t="shared" si="2"/>
        <v>34.091531926555263</v>
      </c>
      <c r="I17" s="11">
        <f t="shared" si="3"/>
        <v>8.5228829816388157E-2</v>
      </c>
      <c r="J17" s="11">
        <f>AVERAGE(I17:I25,I28)</f>
        <v>-1.3987340766829528E-2</v>
      </c>
      <c r="P17">
        <v>4.4368999999999996</v>
      </c>
      <c r="Q17">
        <v>-0.4128</v>
      </c>
      <c r="R17" s="1">
        <f>($H$1/P17)^(1/Q17)</f>
        <v>1.8369527584268912E-5</v>
      </c>
    </row>
    <row r="18" spans="1:18" x14ac:dyDescent="0.25">
      <c r="A18">
        <v>6.7500000000000001E-5</v>
      </c>
      <c r="B18">
        <v>256.96721311475409</v>
      </c>
      <c r="C18">
        <f t="shared" si="0"/>
        <v>56.967213114754088</v>
      </c>
      <c r="D18" s="7">
        <f t="shared" si="1"/>
        <v>0.28483606557377045</v>
      </c>
      <c r="F18" s="2">
        <v>2.0599999999999999E-5</v>
      </c>
      <c r="G18">
        <v>426.15012106537534</v>
      </c>
      <c r="H18">
        <f t="shared" si="2"/>
        <v>26.150121065375345</v>
      </c>
      <c r="I18" s="11">
        <f t="shared" si="3"/>
        <v>6.5375302663438356E-2</v>
      </c>
      <c r="J18" s="7"/>
    </row>
    <row r="19" spans="1:18" x14ac:dyDescent="0.25">
      <c r="A19">
        <v>6.7500000000000001E-5</v>
      </c>
      <c r="B19">
        <v>227.17391304347825</v>
      </c>
      <c r="C19">
        <f t="shared" si="0"/>
        <v>27.173913043478251</v>
      </c>
      <c r="D19" s="7">
        <f t="shared" si="1"/>
        <v>0.13586956521739124</v>
      </c>
      <c r="F19" s="2">
        <v>2.0599999999999999E-5</v>
      </c>
      <c r="G19">
        <v>358.77689694224239</v>
      </c>
      <c r="H19">
        <f t="shared" si="2"/>
        <v>-41.223103057757612</v>
      </c>
      <c r="I19" s="11">
        <f t="shared" si="3"/>
        <v>-0.10305775764439402</v>
      </c>
      <c r="J19" s="7"/>
      <c r="P19" t="s">
        <v>5</v>
      </c>
      <c r="Q19" t="s">
        <v>6</v>
      </c>
      <c r="R19" t="s">
        <v>7</v>
      </c>
    </row>
    <row r="20" spans="1:18" x14ac:dyDescent="0.25">
      <c r="A20">
        <v>6.7500000000000001E-5</v>
      </c>
      <c r="B20">
        <v>190.28831562974204</v>
      </c>
      <c r="C20">
        <f t="shared" si="0"/>
        <v>-9.7116843702579558</v>
      </c>
      <c r="D20" s="7">
        <f t="shared" si="1"/>
        <v>-4.8558421851289779E-2</v>
      </c>
      <c r="F20" s="2">
        <v>2.0599999999999999E-5</v>
      </c>
      <c r="G20">
        <v>290.58888277380299</v>
      </c>
      <c r="H20">
        <f t="shared" si="2"/>
        <v>-109.41111722619701</v>
      </c>
      <c r="I20" s="11">
        <f t="shared" si="3"/>
        <v>-0.27352779306549252</v>
      </c>
      <c r="J20" s="7"/>
      <c r="P20">
        <v>2.6511999999999998</v>
      </c>
      <c r="Q20">
        <v>-0.442</v>
      </c>
      <c r="R20" s="1">
        <f>($C$1/P20)^(1/Q20)</f>
        <v>5.6502084364220527E-5</v>
      </c>
    </row>
    <row r="21" spans="1:18" x14ac:dyDescent="0.25">
      <c r="A21">
        <v>6.7700000000000006E-5</v>
      </c>
      <c r="B21">
        <v>236.75267463813719</v>
      </c>
      <c r="C21">
        <f t="shared" si="0"/>
        <v>36.752674638137194</v>
      </c>
      <c r="D21" s="7">
        <f t="shared" si="1"/>
        <v>0.18376337319068597</v>
      </c>
      <c r="E21" s="8">
        <f>AVERAGE(D21:D25)</f>
        <v>0.19613917618982429</v>
      </c>
      <c r="F21" s="2">
        <v>2.0599999999999999E-5</v>
      </c>
      <c r="G21">
        <v>466.70595167943429</v>
      </c>
      <c r="H21">
        <f t="shared" si="2"/>
        <v>66.705951679434293</v>
      </c>
      <c r="I21" s="11">
        <f t="shared" si="3"/>
        <v>0.16676487919858574</v>
      </c>
      <c r="J21" s="7"/>
      <c r="P21">
        <v>2.6215000000000002</v>
      </c>
      <c r="Q21">
        <v>-0.443</v>
      </c>
      <c r="R21" s="1">
        <f>($C$1/P21)^(1/Q21)</f>
        <v>5.6313066749688487E-5</v>
      </c>
    </row>
    <row r="22" spans="1:18" x14ac:dyDescent="0.25">
      <c r="A22">
        <v>6.7700000000000006E-5</v>
      </c>
      <c r="B22">
        <v>212.18274111675126</v>
      </c>
      <c r="C22">
        <f t="shared" si="0"/>
        <v>12.182741116751259</v>
      </c>
      <c r="D22" s="7">
        <f t="shared" si="1"/>
        <v>6.0913705583756299E-2</v>
      </c>
      <c r="F22" s="2">
        <v>2.0599999999999999E-5</v>
      </c>
      <c r="G22">
        <v>338.60624198375376</v>
      </c>
      <c r="H22">
        <f t="shared" si="2"/>
        <v>-61.393758016246238</v>
      </c>
      <c r="I22" s="11">
        <f t="shared" si="3"/>
        <v>-0.15348439504061559</v>
      </c>
      <c r="J22" s="7"/>
      <c r="P22">
        <v>2.3754</v>
      </c>
      <c r="Q22">
        <v>-0.46</v>
      </c>
      <c r="R22" s="1">
        <f>($C$1/P22)^(1/Q22)</f>
        <v>6.5249908255762021E-5</v>
      </c>
    </row>
    <row r="23" spans="1:18" x14ac:dyDescent="0.25">
      <c r="A23">
        <v>6.7700000000000006E-5</v>
      </c>
      <c r="B23">
        <v>255.22388059701493</v>
      </c>
      <c r="C23">
        <f t="shared" si="0"/>
        <v>55.223880597014926</v>
      </c>
      <c r="D23" s="7">
        <f t="shared" si="1"/>
        <v>0.27611940298507465</v>
      </c>
      <c r="F23" s="2">
        <v>2.0599999999999999E-5</v>
      </c>
      <c r="G23">
        <v>361.89170664838934</v>
      </c>
      <c r="H23">
        <f t="shared" si="2"/>
        <v>-38.108293351610655</v>
      </c>
      <c r="I23" s="11">
        <f t="shared" si="3"/>
        <v>-9.527073337902664E-2</v>
      </c>
      <c r="J23" s="7"/>
      <c r="P23">
        <v>2.4862000000000002</v>
      </c>
      <c r="Q23">
        <v>-0.45200000000000001</v>
      </c>
      <c r="R23" s="1">
        <f>($C$1/P23)^(1/Q23)</f>
        <v>6.085628775116115E-5</v>
      </c>
    </row>
    <row r="24" spans="1:18" x14ac:dyDescent="0.25">
      <c r="A24">
        <v>6.7700000000000006E-5</v>
      </c>
      <c r="B24">
        <v>194.11764705882354</v>
      </c>
      <c r="C24">
        <f t="shared" si="0"/>
        <v>-5.8823529411764639</v>
      </c>
      <c r="D24" s="7">
        <f t="shared" si="1"/>
        <v>-2.9411764705882318E-2</v>
      </c>
      <c r="F24" s="2">
        <v>2.0599999999999999E-5</v>
      </c>
      <c r="G24">
        <v>446.44870349492675</v>
      </c>
      <c r="H24">
        <f t="shared" si="2"/>
        <v>46.448703494926747</v>
      </c>
      <c r="I24" s="11">
        <f t="shared" si="3"/>
        <v>0.11612175873731687</v>
      </c>
      <c r="J24" s="7"/>
      <c r="P24">
        <v>2.6113</v>
      </c>
      <c r="Q24">
        <v>-0.44400000000000001</v>
      </c>
      <c r="R24" s="1">
        <f>($C$1/P24)^(1/Q24)</f>
        <v>5.7064577485699845E-5</v>
      </c>
    </row>
    <row r="25" spans="1:18" x14ac:dyDescent="0.25">
      <c r="A25">
        <v>6.7700000000000006E-5</v>
      </c>
      <c r="B25">
        <v>297.86223277909738</v>
      </c>
      <c r="C25">
        <f t="shared" si="0"/>
        <v>97.862232779097383</v>
      </c>
      <c r="D25" s="7">
        <f t="shared" si="1"/>
        <v>0.4893111638954869</v>
      </c>
      <c r="F25" s="2">
        <v>2.0599999999999999E-5</v>
      </c>
      <c r="G25">
        <v>424.09638554216866</v>
      </c>
      <c r="H25">
        <f t="shared" si="2"/>
        <v>24.096385542168662</v>
      </c>
      <c r="I25" s="11">
        <f t="shared" si="3"/>
        <v>6.0240963855421652E-2</v>
      </c>
      <c r="J25" s="7"/>
      <c r="P25">
        <v>2.3033000000000001</v>
      </c>
      <c r="Q25">
        <v>-0.46400000000000002</v>
      </c>
      <c r="R25" s="1">
        <f>($C$1/P25)^(1/Q25)</f>
        <v>6.6345496442545766E-5</v>
      </c>
    </row>
    <row r="26" spans="1:18" x14ac:dyDescent="0.25">
      <c r="A26" s="2">
        <v>6.7999999999999999E-5</v>
      </c>
      <c r="B26">
        <v>219.87142022209235</v>
      </c>
      <c r="C26">
        <f t="shared" si="0"/>
        <v>19.871420222092354</v>
      </c>
      <c r="D26" s="11">
        <f t="shared" si="1"/>
        <v>9.9357101110461768E-2</v>
      </c>
      <c r="F26" s="9">
        <v>2.05E-5</v>
      </c>
      <c r="G26">
        <v>271.41877998629195</v>
      </c>
      <c r="H26">
        <f t="shared" si="2"/>
        <v>-128.58122001370805</v>
      </c>
      <c r="I26" s="7">
        <f t="shared" si="3"/>
        <v>-0.3214530500342701</v>
      </c>
      <c r="J26" s="7"/>
      <c r="P26" s="5">
        <v>2.2625000000000002</v>
      </c>
      <c r="Q26">
        <v>-0.46700000000000003</v>
      </c>
      <c r="R26" s="1">
        <f>($C$1/P26)^(1/Q26)</f>
        <v>6.7925250185882832E-5</v>
      </c>
    </row>
    <row r="27" spans="1:18" x14ac:dyDescent="0.25">
      <c r="A27" s="2">
        <v>6.7999999999999999E-5</v>
      </c>
      <c r="B27">
        <v>254.01755570560434</v>
      </c>
      <c r="C27">
        <f t="shared" si="0"/>
        <v>54.017555705604337</v>
      </c>
      <c r="D27" s="11">
        <f t="shared" si="1"/>
        <v>0.27008777852802168</v>
      </c>
      <c r="F27" s="9">
        <v>2.05E-5</v>
      </c>
      <c r="G27">
        <v>519.51459494916367</v>
      </c>
      <c r="H27">
        <f t="shared" si="2"/>
        <v>119.51459494916367</v>
      </c>
      <c r="I27" s="7">
        <f t="shared" si="3"/>
        <v>0.29878648737290914</v>
      </c>
      <c r="J27" s="7"/>
      <c r="P27" s="5">
        <v>2.2627000000000002</v>
      </c>
      <c r="Q27">
        <v>-0.46700000000000003</v>
      </c>
      <c r="R27" s="1">
        <f>($C$1/P27)^(1/Q27)</f>
        <v>6.7938108312013939E-5</v>
      </c>
    </row>
    <row r="28" spans="1:18" x14ac:dyDescent="0.25">
      <c r="A28" s="2">
        <v>6.7999999999999999E-5</v>
      </c>
      <c r="B28">
        <v>171.85929648241205</v>
      </c>
      <c r="C28">
        <f t="shared" si="0"/>
        <v>-28.140703517587951</v>
      </c>
      <c r="D28" s="11">
        <f t="shared" si="1"/>
        <v>-0.14070351758793975</v>
      </c>
      <c r="F28" s="2">
        <v>2.0599999999999999E-5</v>
      </c>
      <c r="G28">
        <v>396.69421487603307</v>
      </c>
      <c r="H28">
        <f t="shared" si="2"/>
        <v>-3.3057851239669276</v>
      </c>
      <c r="I28" s="11">
        <f t="shared" si="3"/>
        <v>-8.2644628099173192E-3</v>
      </c>
      <c r="J28" s="7"/>
      <c r="P28" s="5">
        <v>2.2906</v>
      </c>
      <c r="Q28">
        <v>-0.46500000000000002</v>
      </c>
      <c r="R28" s="1">
        <f>($C$1/P28)^(1/Q28)</f>
        <v>6.6931848406071769E-5</v>
      </c>
    </row>
    <row r="29" spans="1:18" x14ac:dyDescent="0.25">
      <c r="D29" s="7"/>
      <c r="I29" s="7"/>
      <c r="J29" s="7"/>
      <c r="P29" s="5">
        <v>2.2132999999999998</v>
      </c>
      <c r="Q29">
        <v>-0.47099999999999997</v>
      </c>
      <c r="R29" s="1">
        <f>($C$1/P29)^(1/Q29)</f>
        <v>7.033242659384852E-5</v>
      </c>
    </row>
    <row r="30" spans="1:18" x14ac:dyDescent="0.25">
      <c r="D30" s="7"/>
      <c r="I30" s="7"/>
      <c r="J30" s="7"/>
      <c r="P30" s="5">
        <v>2.1162999999999998</v>
      </c>
      <c r="Q30">
        <v>-0.47799999999999998</v>
      </c>
      <c r="R30" s="1">
        <f>($C$1/P30)^(1/Q30)</f>
        <v>7.3663717547127336E-5</v>
      </c>
    </row>
    <row r="31" spans="1:18" x14ac:dyDescent="0.25">
      <c r="D31" s="7"/>
      <c r="I31" s="7"/>
      <c r="J31" s="7"/>
    </row>
    <row r="32" spans="1:18" x14ac:dyDescent="0.25">
      <c r="D32" s="7"/>
      <c r="I32" s="7"/>
      <c r="J32" s="7"/>
    </row>
    <row r="33" spans="1:11" x14ac:dyDescent="0.25">
      <c r="D33" s="7"/>
      <c r="I33" s="7"/>
      <c r="J33" s="7"/>
    </row>
    <row r="34" spans="1:11" x14ac:dyDescent="0.25">
      <c r="D34" s="7"/>
      <c r="I34" s="7"/>
      <c r="J34" s="7"/>
    </row>
    <row r="35" spans="1:11" x14ac:dyDescent="0.25">
      <c r="A35" s="9"/>
      <c r="B35" s="9"/>
      <c r="C35" s="9"/>
      <c r="D35" s="10"/>
      <c r="E35" s="9"/>
      <c r="F35" s="9"/>
      <c r="G35" s="9"/>
      <c r="I35" s="7"/>
      <c r="J35" s="7"/>
      <c r="K35" s="9"/>
    </row>
    <row r="36" spans="1:11" x14ac:dyDescent="0.25">
      <c r="A36" s="9"/>
      <c r="B36" s="9"/>
      <c r="C36" s="9"/>
      <c r="D36" s="10"/>
      <c r="E36" s="9"/>
      <c r="F36" s="9"/>
      <c r="G36" s="9"/>
      <c r="I36" s="7"/>
      <c r="J36" s="7"/>
      <c r="K36" s="9"/>
    </row>
    <row r="37" spans="1:11" x14ac:dyDescent="0.25">
      <c r="A37" s="9"/>
      <c r="B37" s="9"/>
      <c r="C37" s="9"/>
      <c r="D37" s="10"/>
      <c r="E37" s="9"/>
      <c r="F37" s="9"/>
      <c r="G37" s="9"/>
      <c r="I37" s="7"/>
      <c r="J37" s="7"/>
      <c r="K37" s="9"/>
    </row>
    <row r="38" spans="1:11" x14ac:dyDescent="0.25">
      <c r="A38" s="9"/>
      <c r="B38" s="9"/>
      <c r="C38" s="9"/>
      <c r="D38" s="10"/>
      <c r="E38" s="9"/>
      <c r="F38" s="9"/>
      <c r="G38" s="9"/>
      <c r="I38" s="7"/>
      <c r="J38" s="7"/>
      <c r="K38" s="9"/>
    </row>
    <row r="39" spans="1:11" x14ac:dyDescent="0.25">
      <c r="A39" s="9"/>
      <c r="B39" s="9"/>
      <c r="C39" s="9"/>
      <c r="D39" s="10"/>
      <c r="E39" s="9"/>
      <c r="F39" s="9"/>
      <c r="G39" s="9"/>
      <c r="I39" s="7"/>
      <c r="J39" s="7"/>
      <c r="K39" s="9"/>
    </row>
    <row r="40" spans="1:11" x14ac:dyDescent="0.25">
      <c r="A40" s="9"/>
      <c r="B40" s="9"/>
      <c r="C40" s="9"/>
      <c r="D40" s="10"/>
      <c r="E40" s="9"/>
      <c r="F40" s="9"/>
      <c r="G40" s="9"/>
      <c r="I40" s="7"/>
      <c r="J40" s="7"/>
      <c r="K40" s="9"/>
    </row>
    <row r="41" spans="1:11" x14ac:dyDescent="0.25">
      <c r="A41" s="9"/>
      <c r="B41" s="9"/>
      <c r="C41" s="9"/>
      <c r="D41" s="10"/>
      <c r="E41" s="9"/>
      <c r="F41" s="9"/>
      <c r="G41" s="9"/>
      <c r="I41" s="7"/>
      <c r="J41" s="7"/>
      <c r="K41" s="9"/>
    </row>
    <row r="42" spans="1:11" x14ac:dyDescent="0.25">
      <c r="A42" s="9"/>
      <c r="B42" s="9"/>
      <c r="C42" s="9"/>
      <c r="D42" s="10"/>
      <c r="E42" s="9"/>
      <c r="F42" s="9"/>
      <c r="G42" s="9"/>
      <c r="I42" s="7"/>
      <c r="J42" s="7"/>
      <c r="K42" s="9"/>
    </row>
    <row r="43" spans="1:11" x14ac:dyDescent="0.25">
      <c r="A43" s="9"/>
      <c r="B43" s="9"/>
      <c r="C43" s="9"/>
      <c r="D43" s="10"/>
      <c r="E43" s="9"/>
      <c r="F43" s="9"/>
      <c r="G43" s="9"/>
      <c r="I43" s="7"/>
      <c r="J43" s="7"/>
      <c r="K43" s="9"/>
    </row>
    <row r="44" spans="1:11" x14ac:dyDescent="0.25">
      <c r="A44" s="9"/>
      <c r="B44" s="9"/>
      <c r="C44" s="9"/>
      <c r="D44" s="10"/>
      <c r="E44" s="9"/>
      <c r="F44" s="9"/>
      <c r="G44" s="9"/>
      <c r="I44" s="7"/>
      <c r="J44" s="7"/>
      <c r="K44" s="9"/>
    </row>
    <row r="45" spans="1:11" x14ac:dyDescent="0.25">
      <c r="A45" s="9"/>
      <c r="B45" s="9"/>
      <c r="C45" s="9"/>
      <c r="D45" s="10"/>
      <c r="E45" s="9"/>
      <c r="F45" s="9"/>
      <c r="G45" s="9"/>
      <c r="I45" s="7"/>
      <c r="J45" s="7"/>
      <c r="K45" s="9"/>
    </row>
    <row r="46" spans="1:11" x14ac:dyDescent="0.25">
      <c r="A46" s="9"/>
      <c r="B46" s="9"/>
      <c r="C46" s="9"/>
      <c r="D46" s="10"/>
      <c r="E46" s="9"/>
      <c r="F46" s="9"/>
      <c r="G46" s="9"/>
      <c r="I46" s="7"/>
      <c r="J46" s="7"/>
      <c r="K46" s="9"/>
    </row>
    <row r="47" spans="1:11" x14ac:dyDescent="0.25">
      <c r="A47" s="9"/>
      <c r="B47" s="9"/>
      <c r="C47" s="9"/>
      <c r="D47" s="10"/>
      <c r="E47" s="9"/>
      <c r="F47" s="9"/>
      <c r="G47" s="9"/>
      <c r="I47" s="7"/>
      <c r="J47" s="7"/>
      <c r="K47" s="9"/>
    </row>
    <row r="48" spans="1:11" x14ac:dyDescent="0.25">
      <c r="A48" s="9"/>
      <c r="B48" s="9"/>
      <c r="C48" s="9"/>
      <c r="D48" s="10"/>
      <c r="E48" s="9"/>
      <c r="F48" s="9"/>
      <c r="G48" s="9"/>
      <c r="I48" s="7"/>
      <c r="J48" s="7"/>
      <c r="K48" s="9"/>
    </row>
    <row r="49" spans="1:11" x14ac:dyDescent="0.25">
      <c r="A49" s="9"/>
      <c r="B49" s="9"/>
      <c r="C49" s="9"/>
      <c r="D49" s="10"/>
      <c r="E49" s="9"/>
      <c r="F49" s="9"/>
      <c r="G49" s="9"/>
      <c r="I49" s="7"/>
      <c r="J49" s="7"/>
      <c r="K49" s="9"/>
    </row>
    <row r="50" spans="1:11" x14ac:dyDescent="0.25">
      <c r="A50" s="9"/>
      <c r="B50" s="9"/>
      <c r="C50" s="9"/>
      <c r="D50" s="9"/>
      <c r="E50" s="9"/>
      <c r="F50" s="9"/>
      <c r="G50" s="9"/>
      <c r="K50" s="9"/>
    </row>
    <row r="51" spans="1:11" x14ac:dyDescent="0.25">
      <c r="A51" s="9"/>
      <c r="B51" s="9"/>
      <c r="C51" s="9"/>
      <c r="D51" s="9"/>
      <c r="E51" s="9"/>
      <c r="F51" s="9"/>
      <c r="G51" s="9"/>
    </row>
    <row r="52" spans="1:11" x14ac:dyDescent="0.25">
      <c r="A52" s="9"/>
      <c r="B52" s="9"/>
      <c r="C52" s="9"/>
      <c r="D52" s="9"/>
      <c r="E52" s="9"/>
      <c r="F52" s="9"/>
      <c r="G52" s="9"/>
    </row>
    <row r="53" spans="1:11" x14ac:dyDescent="0.25">
      <c r="A53" s="9"/>
      <c r="B53" s="9"/>
      <c r="C53" s="9"/>
      <c r="D53" s="9"/>
      <c r="E53" s="9"/>
      <c r="F53" s="9"/>
      <c r="G53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Forest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Miranda</dc:creator>
  <cp:lastModifiedBy>Brian Miranda</cp:lastModifiedBy>
  <dcterms:created xsi:type="dcterms:W3CDTF">2011-12-27T17:25:28Z</dcterms:created>
  <dcterms:modified xsi:type="dcterms:W3CDTF">2013-12-20T19:46:39Z</dcterms:modified>
</cp:coreProperties>
</file>