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210" yWindow="1155" windowWidth="19170" windowHeight="10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J9" i="1"/>
  <c r="I22" i="1"/>
  <c r="D22" i="1"/>
  <c r="I21" i="1"/>
  <c r="D21" i="1"/>
  <c r="I20" i="1"/>
  <c r="D20" i="1"/>
  <c r="I19" i="1"/>
  <c r="D19" i="1"/>
  <c r="I18" i="1"/>
  <c r="E15" i="1"/>
  <c r="I17" i="1"/>
  <c r="R23" i="1"/>
  <c r="R10" i="1"/>
  <c r="I16" i="1"/>
  <c r="I15" i="1"/>
  <c r="R22" i="1"/>
  <c r="R9" i="1"/>
  <c r="R21" i="1"/>
  <c r="R8" i="1"/>
  <c r="R20" i="1"/>
  <c r="R7" i="1"/>
  <c r="D4" i="1"/>
  <c r="D18" i="1"/>
  <c r="I4" i="1"/>
  <c r="I5" i="1"/>
  <c r="I3" i="1"/>
  <c r="H4" i="1"/>
  <c r="H5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C4" i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E11" i="1" s="1"/>
  <c r="C15" i="1"/>
  <c r="D15" i="1" s="1"/>
  <c r="C16" i="1"/>
  <c r="D16" i="1" s="1"/>
  <c r="C17" i="1"/>
  <c r="D17" i="1" s="1"/>
  <c r="C18" i="1"/>
  <c r="C19" i="1"/>
  <c r="C20" i="1"/>
  <c r="C21" i="1"/>
  <c r="C22" i="1"/>
  <c r="C23" i="1"/>
  <c r="C24" i="1"/>
  <c r="C25" i="1"/>
  <c r="C26" i="1"/>
  <c r="C27" i="1"/>
  <c r="H3" i="1"/>
  <c r="C3" i="1"/>
  <c r="D3" i="1" s="1"/>
</calcChain>
</file>

<file path=xl/sharedStrings.xml><?xml version="1.0" encoding="utf-8"?>
<sst xmlns="http://schemas.openxmlformats.org/spreadsheetml/2006/main" count="20" uniqueCount="12">
  <si>
    <t>Fire1</t>
  </si>
  <si>
    <t>OutFRP</t>
  </si>
  <si>
    <t>Fire2</t>
  </si>
  <si>
    <t>Diff</t>
  </si>
  <si>
    <t>a</t>
  </si>
  <si>
    <t>b</t>
  </si>
  <si>
    <t>x</t>
  </si>
  <si>
    <t>InputK</t>
  </si>
  <si>
    <t>Target</t>
  </si>
  <si>
    <t>Difference</t>
  </si>
  <si>
    <t>% Difference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</si>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</sst>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0" xfId="0" applyFill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9" fontId="0" fillId="0" borderId="0" xfId="1" applyFont="1"/>
    <xf numFmtId="0" fontId="0" fillId="0" borderId="0" xfId="0" applyFill="1" applyBorder="1"/>
    <xf numFmtId="9" fontId="0" fillId="0" borderId="0" xfId="0" applyNumberFormat="1" applyFill="1"/>
    <xf numFmtId="0" fontId="0" fillId="2" borderId="0" xfId="0" applyFill="1" applyBorder="1"/>
    <xf numFmtId="9" fontId="0" fillId="2" borderId="0" xfId="1" applyFont="1" applyFill="1"/>
    <xf numFmtId="9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0436641532888"/>
          <c:y val="6.2198989832153356E-2"/>
          <c:w val="0.72179813212394395"/>
          <c:h val="0.875602020335693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Fire1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9.9526817098392742E-2"/>
                  <c:y val="-1.1778821764926443E-2"/>
                </c:manualLayout>
              </c:layout>
              <c:numFmt formatCode="#,##0.00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Sheet1!$A$3:$A$50</c:f>
              <c:numCache>
                <c:formatCode>General</c:formatCode>
                <c:ptCount val="48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450</c:v>
                </c:pt>
                <c:pt idx="6">
                  <c:v>425</c:v>
                </c:pt>
                <c:pt idx="7">
                  <c:v>410</c:v>
                </c:pt>
                <c:pt idx="8">
                  <c:v>405</c:v>
                </c:pt>
                <c:pt idx="9">
                  <c:v>405</c:v>
                </c:pt>
                <c:pt idx="10">
                  <c:v>405</c:v>
                </c:pt>
                <c:pt idx="11">
                  <c:v>405</c:v>
                </c:pt>
                <c:pt idx="12">
                  <c:v>404</c:v>
                </c:pt>
                <c:pt idx="13">
                  <c:v>404</c:v>
                </c:pt>
                <c:pt idx="14">
                  <c:v>404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</c:numCache>
            </c:numRef>
          </c:xVal>
          <c:yVal>
            <c:numRef>
              <c:f>Sheet1!$B$3:$B$50</c:f>
              <c:numCache>
                <c:formatCode>General</c:formatCode>
                <c:ptCount val="48"/>
                <c:pt idx="0">
                  <c:v>43.902439024390247</c:v>
                </c:pt>
                <c:pt idx="1">
                  <c:v>71.209540034071551</c:v>
                </c:pt>
                <c:pt idx="2">
                  <c:v>163.70757180156656</c:v>
                </c:pt>
                <c:pt idx="3">
                  <c:v>180.77847188851516</c:v>
                </c:pt>
                <c:pt idx="4">
                  <c:v>276.21145374449338</c:v>
                </c:pt>
                <c:pt idx="5">
                  <c:v>261.43154968728282</c:v>
                </c:pt>
                <c:pt idx="6">
                  <c:v>252.82258064516131</c:v>
                </c:pt>
                <c:pt idx="7">
                  <c:v>228.83211678832117</c:v>
                </c:pt>
                <c:pt idx="8">
                  <c:v>202.8032345013477</c:v>
                </c:pt>
                <c:pt idx="9">
                  <c:v>193.12114989733061</c:v>
                </c:pt>
                <c:pt idx="10">
                  <c:v>219.10308677926616</c:v>
                </c:pt>
                <c:pt idx="11">
                  <c:v>212.54237288135593</c:v>
                </c:pt>
                <c:pt idx="12">
                  <c:v>216.45569620253167</c:v>
                </c:pt>
                <c:pt idx="13">
                  <c:v>228.69300911854103</c:v>
                </c:pt>
                <c:pt idx="14">
                  <c:v>203.68164591229018</c:v>
                </c:pt>
                <c:pt idx="15">
                  <c:v>220</c:v>
                </c:pt>
                <c:pt idx="16">
                  <c:v>192.52814738996929</c:v>
                </c:pt>
                <c:pt idx="17">
                  <c:v>201.71581769436997</c:v>
                </c:pt>
                <c:pt idx="18">
                  <c:v>192.42966751918158</c:v>
                </c:pt>
                <c:pt idx="19">
                  <c:v>200.10638297872342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38176"/>
        <c:axId val="212693376"/>
      </c:scatterChart>
      <c:valAx>
        <c:axId val="20713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93376"/>
        <c:crosses val="autoZero"/>
        <c:crossBetween val="midCat"/>
      </c:valAx>
      <c:valAx>
        <c:axId val="21269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38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108603915676612"/>
          <c:y val="0.74066388760228485"/>
          <c:w val="0.29401407862886397"/>
          <c:h val="0.1013048368953880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0159012970095"/>
          <c:y val="6.4362432956750051E-2"/>
          <c:w val="0.76200318025940184"/>
          <c:h val="0.87127513408650048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Fire2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054240665172328"/>
                  <c:y val="-2.3782722811822435E-2"/>
                </c:manualLayout>
              </c:layout>
              <c:numFmt formatCode="#,##0.00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Sheet1!$F$3:$F$50</c:f>
              <c:numCache>
                <c:formatCode>General</c:formatCode>
                <c:ptCount val="4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700</c:v>
                </c:pt>
                <c:pt idx="5">
                  <c:v>650</c:v>
                </c:pt>
                <c:pt idx="6">
                  <c:v>640</c:v>
                </c:pt>
                <c:pt idx="7">
                  <c:v>640</c:v>
                </c:pt>
                <c:pt idx="8">
                  <c:v>640</c:v>
                </c:pt>
                <c:pt idx="9">
                  <c:v>640</c:v>
                </c:pt>
                <c:pt idx="10">
                  <c:v>640</c:v>
                </c:pt>
                <c:pt idx="11">
                  <c:v>640</c:v>
                </c:pt>
                <c:pt idx="12">
                  <c:v>640</c:v>
                </c:pt>
                <c:pt idx="13">
                  <c:v>640</c:v>
                </c:pt>
                <c:pt idx="14">
                  <c:v>640</c:v>
                </c:pt>
                <c:pt idx="15">
                  <c:v>640</c:v>
                </c:pt>
                <c:pt idx="16">
                  <c:v>640</c:v>
                </c:pt>
                <c:pt idx="17">
                  <c:v>640</c:v>
                </c:pt>
                <c:pt idx="18">
                  <c:v>640</c:v>
                </c:pt>
                <c:pt idx="19">
                  <c:v>640</c:v>
                </c:pt>
              </c:numCache>
            </c:numRef>
          </c:xVal>
          <c:yVal>
            <c:numRef>
              <c:f>Sheet1!$G$3:$G$50</c:f>
              <c:numCache>
                <c:formatCode>General</c:formatCode>
                <c:ptCount val="48"/>
                <c:pt idx="0">
                  <c:v>68.381972025556905</c:v>
                </c:pt>
                <c:pt idx="1">
                  <c:v>114.26098247132654</c:v>
                </c:pt>
                <c:pt idx="2">
                  <c:v>220.5820916306921</c:v>
                </c:pt>
                <c:pt idx="3">
                  <c:v>371.3950762016413</c:v>
                </c:pt>
                <c:pt idx="4">
                  <c:v>466.29378863703266</c:v>
                </c:pt>
                <c:pt idx="5">
                  <c:v>411.42857142857144</c:v>
                </c:pt>
                <c:pt idx="6">
                  <c:v>397.19157472417254</c:v>
                </c:pt>
                <c:pt idx="7">
                  <c:v>385.58909444985397</c:v>
                </c:pt>
                <c:pt idx="8">
                  <c:v>410.15018125323667</c:v>
                </c:pt>
                <c:pt idx="9">
                  <c:v>407.40740740740739</c:v>
                </c:pt>
                <c:pt idx="10">
                  <c:v>408.98528272656853</c:v>
                </c:pt>
                <c:pt idx="11">
                  <c:v>399.39485627836615</c:v>
                </c:pt>
                <c:pt idx="12">
                  <c:v>385.21400778210113</c:v>
                </c:pt>
                <c:pt idx="13">
                  <c:v>430.0841705131686</c:v>
                </c:pt>
                <c:pt idx="14">
                  <c:v>406.98869475847891</c:v>
                </c:pt>
                <c:pt idx="15">
                  <c:v>429.85074626865668</c:v>
                </c:pt>
                <c:pt idx="16">
                  <c:v>398.19004524886873</c:v>
                </c:pt>
                <c:pt idx="17">
                  <c:v>406.25801487560915</c:v>
                </c:pt>
                <c:pt idx="18">
                  <c:v>426.15012106537534</c:v>
                </c:pt>
                <c:pt idx="19">
                  <c:v>393.34492177799848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37920"/>
        <c:axId val="217139456"/>
      </c:scatterChart>
      <c:valAx>
        <c:axId val="21713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7139456"/>
        <c:crosses val="autoZero"/>
        <c:crossBetween val="midCat"/>
      </c:valAx>
      <c:valAx>
        <c:axId val="217139456"/>
        <c:scaling>
          <c:orientation val="minMax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137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654750273004201"/>
          <c:y val="0.75483190688120494"/>
          <c:w val="0.42532597658869298"/>
          <c:h val="0.1048284833960971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18</xdr:row>
      <xdr:rowOff>38100</xdr:rowOff>
    </xdr:from>
    <xdr:to>
      <xdr:col>15</xdr:col>
      <xdr:colOff>104775</xdr:colOff>
      <xdr:row>30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428625</xdr:colOff>
      <xdr:row>5</xdr:row>
      <xdr:rowOff>76200</xdr:rowOff>
    </xdr:from>
    <xdr:to>
      <xdr:col>14</xdr:col>
      <xdr:colOff>600075</xdr:colOff>
      <xdr:row>16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workbookViewId="0">
      <selection activeCell="E7" sqref="E7"/>
    </sheetView>
  </sheetViews>
  <sheetFormatPr defaultRowHeight="15" x14ac:dyDescent="0.25"/>
  <cols>
    <col min="1" max="1" width="10" bestFit="1" customWidth="1"/>
    <col min="16" max="16" width="12" bestFit="1" customWidth="1"/>
    <col min="18" max="18" width="7.5703125" style="3" bestFit="1" customWidth="1"/>
  </cols>
  <sheetData>
    <row r="1" spans="1:18" x14ac:dyDescent="0.25">
      <c r="A1" t="s">
        <v>0</v>
      </c>
      <c r="B1" s="4" t="s">
        <v>8</v>
      </c>
      <c r="C1" s="5">
        <v>200</v>
      </c>
      <c r="D1" s="6"/>
      <c r="F1" t="s">
        <v>2</v>
      </c>
      <c r="G1" s="4" t="s">
        <v>8</v>
      </c>
      <c r="H1" s="5">
        <v>400</v>
      </c>
    </row>
    <row r="2" spans="1:18" x14ac:dyDescent="0.25">
      <c r="A2" t="s">
        <v>7</v>
      </c>
      <c r="B2" t="s">
        <v>1</v>
      </c>
      <c r="C2" t="s">
        <v>9</v>
      </c>
      <c r="D2" t="s">
        <v>10</v>
      </c>
      <c r="E2" t="s">
        <v>11</v>
      </c>
      <c r="F2" t="s">
        <v>7</v>
      </c>
      <c r="G2" t="s">
        <v>1</v>
      </c>
      <c r="H2" t="s">
        <v>3</v>
      </c>
      <c r="I2" t="s">
        <v>10</v>
      </c>
      <c r="J2" t="s">
        <v>11</v>
      </c>
    </row>
    <row r="3" spans="1:18" x14ac:dyDescent="0.25">
      <c r="A3">
        <v>50</v>
      </c>
      <c r="B3">
        <v>43.902439024390247</v>
      </c>
      <c r="C3">
        <f>B3-$C$1</f>
        <v>-156.09756097560975</v>
      </c>
      <c r="D3" s="7">
        <f>C3/$C$1</f>
        <v>-0.78048780487804881</v>
      </c>
      <c r="F3">
        <v>100</v>
      </c>
      <c r="G3">
        <v>68.381972025556905</v>
      </c>
      <c r="H3">
        <f>G3-$H$1</f>
        <v>-331.61802797444307</v>
      </c>
      <c r="I3" s="7">
        <f>H3/$H$1</f>
        <v>-0.82904506993610771</v>
      </c>
    </row>
    <row r="4" spans="1:18" x14ac:dyDescent="0.25">
      <c r="A4" s="2">
        <v>100</v>
      </c>
      <c r="B4" s="2">
        <v>71.209540034071551</v>
      </c>
      <c r="C4">
        <f t="shared" ref="C4:C27" si="0">B4-$C$1</f>
        <v>-128.79045996592845</v>
      </c>
      <c r="D4" s="7">
        <f t="shared" ref="D4:D27" si="1">C4/$C$1</f>
        <v>-0.64395229982964219</v>
      </c>
      <c r="E4" s="2"/>
      <c r="F4" s="2">
        <v>200</v>
      </c>
      <c r="G4" s="2">
        <v>114.26098247132654</v>
      </c>
      <c r="H4">
        <f t="shared" ref="H4:H27" si="2">G4-$H$1</f>
        <v>-285.73901752867346</v>
      </c>
      <c r="I4" s="7">
        <f t="shared" ref="I4:I27" si="3">H4/$H$1</f>
        <v>-0.71434754382168364</v>
      </c>
      <c r="J4" s="2"/>
      <c r="K4" s="2"/>
    </row>
    <row r="5" spans="1:18" x14ac:dyDescent="0.25">
      <c r="A5" s="2">
        <v>300</v>
      </c>
      <c r="B5" s="2">
        <v>163.70757180156656</v>
      </c>
      <c r="C5">
        <f t="shared" si="0"/>
        <v>-36.292428198433441</v>
      </c>
      <c r="D5" s="7">
        <f t="shared" si="1"/>
        <v>-0.1814621409921672</v>
      </c>
      <c r="E5" s="2"/>
      <c r="F5" s="2">
        <v>400</v>
      </c>
      <c r="G5" s="2">
        <v>220.5820916306921</v>
      </c>
      <c r="H5">
        <f t="shared" si="2"/>
        <v>-179.4179083693079</v>
      </c>
      <c r="I5" s="7">
        <f t="shared" si="3"/>
        <v>-0.44854477092326972</v>
      </c>
      <c r="J5" s="2"/>
      <c r="K5" s="2"/>
    </row>
    <row r="6" spans="1:18" x14ac:dyDescent="0.25">
      <c r="A6" s="10">
        <v>400</v>
      </c>
      <c r="B6" s="2">
        <v>180.77847188851516</v>
      </c>
      <c r="C6">
        <f t="shared" si="0"/>
        <v>-19.221528111484844</v>
      </c>
      <c r="D6" s="11">
        <f t="shared" si="1"/>
        <v>-9.6107640557424212E-2</v>
      </c>
      <c r="E6" s="12">
        <f>AVERAGE(D6,D18:D22)</f>
        <v>-1.0367927107700483E-2</v>
      </c>
      <c r="F6" s="8">
        <v>600</v>
      </c>
      <c r="G6" s="2">
        <v>371.3950762016413</v>
      </c>
      <c r="H6">
        <f t="shared" si="2"/>
        <v>-28.604923798358698</v>
      </c>
      <c r="I6" s="7">
        <f t="shared" si="3"/>
        <v>-7.151230949589675E-2</v>
      </c>
      <c r="J6" s="2"/>
      <c r="K6" s="2"/>
      <c r="P6" t="s">
        <v>4</v>
      </c>
      <c r="Q6" t="s">
        <v>5</v>
      </c>
      <c r="R6" s="3" t="s">
        <v>6</v>
      </c>
    </row>
    <row r="7" spans="1:18" x14ac:dyDescent="0.25">
      <c r="A7" s="8">
        <v>500</v>
      </c>
      <c r="B7" s="2">
        <v>276.21145374449338</v>
      </c>
      <c r="C7">
        <f t="shared" si="0"/>
        <v>76.211453744493383</v>
      </c>
      <c r="D7" s="7">
        <f t="shared" si="1"/>
        <v>0.38105726872246692</v>
      </c>
      <c r="E7" s="2"/>
      <c r="F7" s="8">
        <v>700</v>
      </c>
      <c r="G7" s="2">
        <v>466.29378863703266</v>
      </c>
      <c r="H7">
        <f t="shared" si="2"/>
        <v>66.293788637032662</v>
      </c>
      <c r="I7" s="7">
        <f t="shared" si="3"/>
        <v>0.16573447159258164</v>
      </c>
      <c r="J7" s="2"/>
      <c r="K7" s="2"/>
      <c r="P7">
        <v>0.63870000000000005</v>
      </c>
      <c r="Q7">
        <v>0.99550000000000005</v>
      </c>
      <c r="R7" s="3">
        <f>($H$1/P7)^(1/Q7)</f>
        <v>644.77085685836153</v>
      </c>
    </row>
    <row r="8" spans="1:18" x14ac:dyDescent="0.25">
      <c r="A8" s="8">
        <v>450</v>
      </c>
      <c r="B8" s="2">
        <v>261.43154968728282</v>
      </c>
      <c r="C8">
        <f t="shared" si="0"/>
        <v>61.431549687282825</v>
      </c>
      <c r="D8" s="7">
        <f t="shared" si="1"/>
        <v>0.30715774843641414</v>
      </c>
      <c r="E8" s="2"/>
      <c r="F8" s="8">
        <v>650</v>
      </c>
      <c r="G8" s="2">
        <v>411.42857142857144</v>
      </c>
      <c r="H8">
        <f t="shared" si="2"/>
        <v>11.428571428571445</v>
      </c>
      <c r="I8" s="7">
        <f t="shared" si="3"/>
        <v>2.8571428571428612E-2</v>
      </c>
      <c r="J8" s="2"/>
      <c r="K8" s="2"/>
      <c r="P8">
        <v>0.63129999999999997</v>
      </c>
      <c r="Q8">
        <v>0.99780000000000002</v>
      </c>
      <c r="R8" s="3">
        <f>($H$1/P8)^(1/Q8)</f>
        <v>642.69038988047316</v>
      </c>
    </row>
    <row r="9" spans="1:18" x14ac:dyDescent="0.25">
      <c r="A9" s="8">
        <v>425</v>
      </c>
      <c r="B9" s="2">
        <v>252.82258064516131</v>
      </c>
      <c r="C9">
        <f t="shared" si="0"/>
        <v>52.82258064516131</v>
      </c>
      <c r="D9" s="7">
        <f t="shared" si="1"/>
        <v>0.26411290322580655</v>
      </c>
      <c r="E9" s="2"/>
      <c r="F9" s="10">
        <v>640</v>
      </c>
      <c r="G9" s="2">
        <v>397.19157472417254</v>
      </c>
      <c r="H9">
        <f t="shared" si="2"/>
        <v>-2.8084252758274602</v>
      </c>
      <c r="I9" s="11">
        <f t="shared" si="3"/>
        <v>-7.02106318956865E-3</v>
      </c>
      <c r="J9" s="12">
        <f>AVERAGE(I9:I22)</f>
        <v>1.5142699844618263E-2</v>
      </c>
      <c r="K9" s="2"/>
      <c r="P9">
        <v>0.63070000000000004</v>
      </c>
      <c r="Q9">
        <v>0.998</v>
      </c>
      <c r="R9" s="3">
        <f>($H$1/P9)^(1/Q9)</f>
        <v>642.4700190516304</v>
      </c>
    </row>
    <row r="10" spans="1:18" x14ac:dyDescent="0.25">
      <c r="A10" s="8">
        <v>410</v>
      </c>
      <c r="B10" s="2">
        <v>228.83211678832117</v>
      </c>
      <c r="C10">
        <f t="shared" si="0"/>
        <v>28.832116788321173</v>
      </c>
      <c r="D10" s="7">
        <f t="shared" si="1"/>
        <v>0.14416058394160586</v>
      </c>
      <c r="E10" s="2"/>
      <c r="F10" s="10">
        <v>640</v>
      </c>
      <c r="G10" s="2">
        <v>385.58909444985397</v>
      </c>
      <c r="H10">
        <f t="shared" si="2"/>
        <v>-14.410905550146026</v>
      </c>
      <c r="I10" s="11">
        <f t="shared" si="3"/>
        <v>-3.6027263875365062E-2</v>
      </c>
      <c r="J10" s="2"/>
      <c r="K10" s="2"/>
      <c r="P10">
        <v>0.62290000000000001</v>
      </c>
      <c r="Q10">
        <v>1.0004999999999999</v>
      </c>
      <c r="R10" s="3">
        <f>($H$1/P10)^(1/Q10)</f>
        <v>640.08631363431562</v>
      </c>
    </row>
    <row r="11" spans="1:18" x14ac:dyDescent="0.25">
      <c r="A11" s="8">
        <v>405</v>
      </c>
      <c r="B11" s="2">
        <v>202.8032345013477</v>
      </c>
      <c r="C11">
        <f t="shared" si="0"/>
        <v>2.8032345013477027</v>
      </c>
      <c r="D11" s="7">
        <f t="shared" si="1"/>
        <v>1.4016172506738513E-2</v>
      </c>
      <c r="E11" s="9">
        <f>AVERAGE(D11:D14)</f>
        <v>3.446230507412551E-2</v>
      </c>
      <c r="F11" s="10">
        <v>640</v>
      </c>
      <c r="G11" s="2">
        <v>410.15018125323667</v>
      </c>
      <c r="H11">
        <f t="shared" si="2"/>
        <v>10.150181253236667</v>
      </c>
      <c r="I11" s="11">
        <f t="shared" si="3"/>
        <v>2.5375453133091669E-2</v>
      </c>
      <c r="J11" s="2"/>
      <c r="K11" s="2"/>
    </row>
    <row r="12" spans="1:18" x14ac:dyDescent="0.25">
      <c r="A12" s="8">
        <v>405</v>
      </c>
      <c r="B12" s="2">
        <v>193.12114989733061</v>
      </c>
      <c r="C12">
        <f t="shared" si="0"/>
        <v>-6.8788501026693893</v>
      </c>
      <c r="D12" s="7">
        <f t="shared" si="1"/>
        <v>-3.4394250513346949E-2</v>
      </c>
      <c r="E12" s="2"/>
      <c r="F12" s="10">
        <v>640</v>
      </c>
      <c r="G12" s="2">
        <v>407.40740740740739</v>
      </c>
      <c r="H12">
        <f t="shared" si="2"/>
        <v>7.4074074074073906</v>
      </c>
      <c r="I12" s="11">
        <f t="shared" si="3"/>
        <v>1.8518518518518476E-2</v>
      </c>
      <c r="J12" s="2"/>
      <c r="K12" s="2"/>
    </row>
    <row r="13" spans="1:18" x14ac:dyDescent="0.25">
      <c r="A13" s="8">
        <v>405</v>
      </c>
      <c r="B13" s="2">
        <v>219.10308677926616</v>
      </c>
      <c r="C13">
        <f t="shared" si="0"/>
        <v>19.103086779266164</v>
      </c>
      <c r="D13" s="7">
        <f t="shared" si="1"/>
        <v>9.5515433896330826E-2</v>
      </c>
      <c r="E13" s="2"/>
      <c r="F13" s="10">
        <v>640</v>
      </c>
      <c r="G13" s="2">
        <v>408.98528272656853</v>
      </c>
      <c r="H13">
        <f t="shared" si="2"/>
        <v>8.9852827265685278</v>
      </c>
      <c r="I13" s="11">
        <f t="shared" si="3"/>
        <v>2.2463206816421319E-2</v>
      </c>
      <c r="J13" s="2"/>
      <c r="K13" s="2"/>
    </row>
    <row r="14" spans="1:18" x14ac:dyDescent="0.25">
      <c r="A14" s="8">
        <v>405</v>
      </c>
      <c r="B14" s="2">
        <v>212.54237288135593</v>
      </c>
      <c r="C14">
        <f t="shared" si="0"/>
        <v>12.542372881355931</v>
      </c>
      <c r="D14" s="7">
        <f t="shared" si="1"/>
        <v>6.2711864406779658E-2</v>
      </c>
      <c r="E14" s="2"/>
      <c r="F14" s="10">
        <v>640</v>
      </c>
      <c r="G14" s="2">
        <v>399.39485627836615</v>
      </c>
      <c r="H14">
        <f t="shared" si="2"/>
        <v>-0.60514372163385133</v>
      </c>
      <c r="I14" s="11">
        <f t="shared" si="3"/>
        <v>-1.5128593040846282E-3</v>
      </c>
      <c r="J14" s="2"/>
      <c r="K14" s="2"/>
    </row>
    <row r="15" spans="1:18" x14ac:dyDescent="0.25">
      <c r="A15" s="8">
        <v>404</v>
      </c>
      <c r="B15" s="2">
        <v>216.45569620253167</v>
      </c>
      <c r="C15">
        <f t="shared" si="0"/>
        <v>16.455696202531669</v>
      </c>
      <c r="D15" s="7">
        <f t="shared" si="1"/>
        <v>8.2278481012658347E-2</v>
      </c>
      <c r="E15" s="9">
        <f>AVERAGE(D15:D17)</f>
        <v>8.1383918722271464E-2</v>
      </c>
      <c r="F15" s="10">
        <v>640</v>
      </c>
      <c r="G15" s="2">
        <v>385.21400778210113</v>
      </c>
      <c r="H15">
        <f t="shared" si="2"/>
        <v>-14.785992217898865</v>
      </c>
      <c r="I15" s="11">
        <f t="shared" si="3"/>
        <v>-3.6964980544747165E-2</v>
      </c>
      <c r="J15" s="2"/>
      <c r="K15" s="2"/>
    </row>
    <row r="16" spans="1:18" x14ac:dyDescent="0.25">
      <c r="A16" s="8">
        <v>404</v>
      </c>
      <c r="B16" s="2">
        <v>228.69300911854103</v>
      </c>
      <c r="C16">
        <f t="shared" si="0"/>
        <v>28.693009118541028</v>
      </c>
      <c r="D16" s="7">
        <f t="shared" si="1"/>
        <v>0.14346504559270515</v>
      </c>
      <c r="E16" s="2"/>
      <c r="F16" s="10">
        <v>640</v>
      </c>
      <c r="G16" s="2">
        <v>430.0841705131686</v>
      </c>
      <c r="H16">
        <f t="shared" si="2"/>
        <v>30.084170513168601</v>
      </c>
      <c r="I16" s="11">
        <f t="shared" si="3"/>
        <v>7.5210426282921503E-2</v>
      </c>
      <c r="J16" s="2"/>
      <c r="K16" s="2"/>
    </row>
    <row r="17" spans="1:18" x14ac:dyDescent="0.25">
      <c r="A17" s="8">
        <v>404</v>
      </c>
      <c r="B17" s="2">
        <v>203.68164591229018</v>
      </c>
      <c r="C17">
        <f t="shared" si="0"/>
        <v>3.681645912290179</v>
      </c>
      <c r="D17" s="7">
        <f t="shared" si="1"/>
        <v>1.8408229561450894E-2</v>
      </c>
      <c r="E17" s="2"/>
      <c r="F17" s="10">
        <v>640</v>
      </c>
      <c r="G17" s="2">
        <v>406.98869475847891</v>
      </c>
      <c r="H17">
        <f t="shared" si="2"/>
        <v>6.9886947584789141</v>
      </c>
      <c r="I17" s="11">
        <f t="shared" si="3"/>
        <v>1.7471736896197285E-2</v>
      </c>
      <c r="J17" s="2"/>
      <c r="K17" s="2"/>
    </row>
    <row r="18" spans="1:18" x14ac:dyDescent="0.25">
      <c r="A18" s="10">
        <v>400</v>
      </c>
      <c r="B18" s="2">
        <v>220</v>
      </c>
      <c r="C18">
        <f t="shared" si="0"/>
        <v>20</v>
      </c>
      <c r="D18" s="11">
        <f t="shared" si="1"/>
        <v>0.1</v>
      </c>
      <c r="E18" s="2"/>
      <c r="F18" s="10">
        <v>640</v>
      </c>
      <c r="G18" s="2">
        <v>429.85074626865668</v>
      </c>
      <c r="H18">
        <f t="shared" si="2"/>
        <v>29.850746268656678</v>
      </c>
      <c r="I18" s="11">
        <f t="shared" si="3"/>
        <v>7.4626865671641701E-2</v>
      </c>
      <c r="J18" s="2"/>
      <c r="K18" s="2"/>
    </row>
    <row r="19" spans="1:18" x14ac:dyDescent="0.25">
      <c r="A19" s="10">
        <v>400</v>
      </c>
      <c r="B19" s="2">
        <v>192.52814738996929</v>
      </c>
      <c r="C19">
        <f t="shared" si="0"/>
        <v>-7.4718526100307088</v>
      </c>
      <c r="D19" s="11">
        <f t="shared" si="1"/>
        <v>-3.7359263050153545E-2</v>
      </c>
      <c r="E19" s="2"/>
      <c r="F19" s="10">
        <v>640</v>
      </c>
      <c r="G19" s="2">
        <v>398.19004524886873</v>
      </c>
      <c r="H19">
        <f t="shared" si="2"/>
        <v>-1.8099547511312721</v>
      </c>
      <c r="I19" s="11">
        <f t="shared" si="3"/>
        <v>-4.5248868778281805E-3</v>
      </c>
      <c r="J19" s="2"/>
      <c r="K19" s="2"/>
      <c r="P19" t="s">
        <v>4</v>
      </c>
      <c r="Q19" t="s">
        <v>5</v>
      </c>
      <c r="R19" s="3" t="s">
        <v>6</v>
      </c>
    </row>
    <row r="20" spans="1:18" x14ac:dyDescent="0.25">
      <c r="A20" s="10">
        <v>400</v>
      </c>
      <c r="B20" s="2">
        <v>201.71581769436997</v>
      </c>
      <c r="C20">
        <f t="shared" si="0"/>
        <v>1.7158176943699743</v>
      </c>
      <c r="D20" s="11">
        <f t="shared" si="1"/>
        <v>8.579088471849872E-3</v>
      </c>
      <c r="E20" s="2"/>
      <c r="F20" s="10">
        <v>640</v>
      </c>
      <c r="G20" s="2">
        <v>406.25801487560915</v>
      </c>
      <c r="H20">
        <f t="shared" si="2"/>
        <v>6.2580148756091489</v>
      </c>
      <c r="I20" s="11">
        <f t="shared" si="3"/>
        <v>1.5645037189022871E-2</v>
      </c>
      <c r="J20" s="2"/>
      <c r="K20" s="2"/>
      <c r="P20">
        <v>2.0114999999999998</v>
      </c>
      <c r="Q20">
        <v>0.77869999999999995</v>
      </c>
      <c r="R20" s="3">
        <f>($C$1/P20)^(1/Q20)</f>
        <v>367.43922188807733</v>
      </c>
    </row>
    <row r="21" spans="1:18" x14ac:dyDescent="0.25">
      <c r="A21" s="10">
        <v>400</v>
      </c>
      <c r="B21" s="2">
        <v>192.42966751918158</v>
      </c>
      <c r="C21">
        <f t="shared" si="0"/>
        <v>-7.570332480818422</v>
      </c>
      <c r="D21" s="11">
        <f t="shared" si="1"/>
        <v>-3.7851662404092108E-2</v>
      </c>
      <c r="E21" s="2"/>
      <c r="F21" s="10">
        <v>640</v>
      </c>
      <c r="G21" s="2">
        <v>426.15012106537534</v>
      </c>
      <c r="H21">
        <f t="shared" si="2"/>
        <v>26.150121065375345</v>
      </c>
      <c r="I21" s="11">
        <f t="shared" si="3"/>
        <v>6.5375302663438356E-2</v>
      </c>
      <c r="J21" s="2"/>
      <c r="K21" s="2"/>
      <c r="P21">
        <v>2.0041000000000002</v>
      </c>
      <c r="Q21">
        <v>0.77959999999999996</v>
      </c>
      <c r="R21" s="3">
        <f>($C$1/P21)^(1/Q21)</f>
        <v>366.67164884570718</v>
      </c>
    </row>
    <row r="22" spans="1:18" x14ac:dyDescent="0.25">
      <c r="A22" s="10">
        <v>400</v>
      </c>
      <c r="B22" s="2">
        <v>200.10638297872342</v>
      </c>
      <c r="C22">
        <f t="shared" si="0"/>
        <v>0.10638297872341695</v>
      </c>
      <c r="D22" s="11">
        <f t="shared" si="1"/>
        <v>5.3191489361708482E-4</v>
      </c>
      <c r="E22" s="2"/>
      <c r="F22" s="10">
        <v>640</v>
      </c>
      <c r="G22" s="2">
        <v>393.34492177799848</v>
      </c>
      <c r="H22">
        <f t="shared" si="2"/>
        <v>-6.6550782220015208</v>
      </c>
      <c r="I22" s="11">
        <f t="shared" si="3"/>
        <v>-1.6637695555003801E-2</v>
      </c>
      <c r="J22" s="2"/>
      <c r="K22" s="2"/>
      <c r="P22">
        <v>2.0112000000000001</v>
      </c>
      <c r="Q22">
        <v>0.77869999999999995</v>
      </c>
      <c r="R22" s="3">
        <f>($C$1/P22)^(1/Q22)</f>
        <v>367.50960857719622</v>
      </c>
    </row>
    <row r="23" spans="1:18" x14ac:dyDescent="0.25">
      <c r="A23" s="2"/>
      <c r="B23" s="2"/>
      <c r="C23">
        <f t="shared" si="0"/>
        <v>-200</v>
      </c>
      <c r="D23" s="7"/>
      <c r="E23" s="2"/>
      <c r="F23" s="2"/>
      <c r="G23" s="2"/>
      <c r="H23">
        <f t="shared" si="2"/>
        <v>-400</v>
      </c>
      <c r="I23" s="7"/>
      <c r="J23" s="2"/>
      <c r="K23" s="2"/>
      <c r="P23">
        <v>1.9881</v>
      </c>
      <c r="Q23">
        <v>0.78149999999999997</v>
      </c>
      <c r="R23" s="3">
        <f>($C$1/P23)^(1/Q23)</f>
        <v>365.17199728650144</v>
      </c>
    </row>
    <row r="24" spans="1:18" x14ac:dyDescent="0.25">
      <c r="A24" s="2"/>
      <c r="B24" s="2"/>
      <c r="C24">
        <f t="shared" si="0"/>
        <v>-200</v>
      </c>
      <c r="D24" s="7"/>
      <c r="E24" s="2"/>
      <c r="F24" s="2"/>
      <c r="G24" s="2"/>
      <c r="H24">
        <f t="shared" si="2"/>
        <v>-400</v>
      </c>
      <c r="I24" s="7"/>
      <c r="J24" s="2"/>
      <c r="K24" s="2"/>
    </row>
    <row r="25" spans="1:18" x14ac:dyDescent="0.25">
      <c r="A25" s="2"/>
      <c r="B25" s="2"/>
      <c r="C25">
        <f t="shared" si="0"/>
        <v>-200</v>
      </c>
      <c r="D25" s="7"/>
      <c r="E25" s="2"/>
      <c r="F25" s="2"/>
      <c r="G25" s="2"/>
      <c r="H25">
        <f t="shared" si="2"/>
        <v>-400</v>
      </c>
      <c r="I25" s="7"/>
      <c r="J25" s="2"/>
      <c r="K25" s="2"/>
    </row>
    <row r="26" spans="1:18" x14ac:dyDescent="0.25">
      <c r="A26" s="2"/>
      <c r="B26" s="2"/>
      <c r="C26">
        <f t="shared" si="0"/>
        <v>-200</v>
      </c>
      <c r="D26" s="7"/>
      <c r="E26" s="2"/>
      <c r="F26" s="2"/>
      <c r="G26" s="2"/>
      <c r="H26">
        <f t="shared" si="2"/>
        <v>-400</v>
      </c>
      <c r="I26" s="7"/>
      <c r="J26" s="2"/>
      <c r="K26" s="2"/>
    </row>
    <row r="27" spans="1:18" x14ac:dyDescent="0.25">
      <c r="A27" s="2"/>
      <c r="B27" s="2"/>
      <c r="C27">
        <f t="shared" si="0"/>
        <v>-200</v>
      </c>
      <c r="D27" s="7"/>
      <c r="E27" s="2"/>
      <c r="F27" s="2"/>
      <c r="G27" s="2"/>
      <c r="H27">
        <f t="shared" si="2"/>
        <v>-400</v>
      </c>
      <c r="I27" s="7"/>
      <c r="J27" s="2"/>
      <c r="K27" s="2"/>
    </row>
    <row r="28" spans="1:1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P29" s="1"/>
    </row>
    <row r="30" spans="1:1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Forest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Miranda</dc:creator>
  <cp:lastModifiedBy>Brian Miranda</cp:lastModifiedBy>
  <dcterms:created xsi:type="dcterms:W3CDTF">2011-12-27T17:25:28Z</dcterms:created>
  <dcterms:modified xsi:type="dcterms:W3CDTF">2013-12-20T19:46:21Z</dcterms:modified>
</cp:coreProperties>
</file>