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https://uniofnottm-my.sharepoint.com/personal/andrew_p_french_nottingham_ac_uk/Documents/Docs/Current grants/DataCAMPP/DataCAMPP share/Unit material/Introduction to plant phenotyping/Week_4_exercises/"/>
    </mc:Choice>
  </mc:AlternateContent>
  <xr:revisionPtr revIDLastSave="133" documentId="11_DF3C357FE5B92E7FD9EEE9E587C35EFD7433BE0A" xr6:coauthVersionLast="47" xr6:coauthVersionMax="47" xr10:uidLastSave="{7628DB72-6A92-BD49-A0AC-8FEFE4503168}"/>
  <bookViews>
    <workbookView xWindow="25320" yWindow="1420" windowWidth="25540" windowHeight="23860" activeTab="3" xr2:uid="{00000000-000D-0000-FFFF-FFFF00000000}"/>
  </bookViews>
  <sheets>
    <sheet name="Raw Data from Li6400" sheetId="1" r:id="rId1"/>
    <sheet name="Extracted data" sheetId="2" r:id="rId2"/>
    <sheet name="Space for your answers" sheetId="3" r:id="rId3"/>
    <sheet name="Answer Sheet" sheetId="4" r:id="rId4"/>
  </sheets>
  <definedNames>
    <definedName name="_xlchart.v1.0" hidden="1">'Extracted data'!$D$2:$D$122</definedName>
    <definedName name="_xlchart.v1.1" hidden="1">'Extracted data'!$E$2:$E$122</definedName>
    <definedName name="_xlchart.v1.2" hidden="1">'Extracted data'!$D$2:$D$122</definedName>
    <definedName name="_xlchart.v1.3" hidden="1">'Extracted data'!$E$2:$E$122</definedName>
    <definedName name="_xlchart.v1.4" hidden="1">'Extracted data'!$D$2:$D$122</definedName>
    <definedName name="_xlchart.v1.5" hidden="1">'Extracted data'!$E$2:$E$122</definedName>
    <definedName name="_xlchart.v1.6" hidden="1">'Extracted data'!$D$2:$D$122</definedName>
    <definedName name="_xlchart.v1.7" hidden="1">'Extracted data'!$E$2:$E$122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4" l="1"/>
  <c r="B37" i="4" s="1"/>
  <c r="B33" i="4"/>
  <c r="B30" i="4"/>
  <c r="X13" i="1"/>
  <c r="Q13" i="1"/>
  <c r="AC13" i="1" s="1"/>
  <c r="V13" i="1"/>
  <c r="Y13" i="1"/>
  <c r="Z13" i="1"/>
  <c r="AH13" i="1"/>
  <c r="AJ13" i="1" s="1"/>
  <c r="BG13" i="1"/>
  <c r="E13" i="1" s="1"/>
  <c r="BI13" i="1"/>
  <c r="BJ13" i="1"/>
  <c r="BK13" i="1"/>
  <c r="BP13" i="1"/>
  <c r="BQ13" i="1"/>
  <c r="BS13" i="1"/>
  <c r="CA13" i="1"/>
  <c r="O13" i="1" s="1"/>
  <c r="CC13" i="1"/>
  <c r="P13" i="1" s="1"/>
  <c r="CD13" i="1"/>
  <c r="CE13" i="1"/>
  <c r="Q14" i="1"/>
  <c r="V14" i="1"/>
  <c r="CB14" i="1" s="1"/>
  <c r="X14" i="1"/>
  <c r="Y14" i="1"/>
  <c r="Z14" i="1"/>
  <c r="AH14" i="1"/>
  <c r="AJ14" i="1" s="1"/>
  <c r="BG14" i="1"/>
  <c r="BH14" i="1" s="1"/>
  <c r="BI14" i="1"/>
  <c r="BJ14" i="1"/>
  <c r="BK14" i="1"/>
  <c r="BP14" i="1"/>
  <c r="BQ14" i="1" s="1"/>
  <c r="BS14" i="1"/>
  <c r="CA14" i="1"/>
  <c r="O14" i="1" s="1"/>
  <c r="CC14" i="1"/>
  <c r="P14" i="1" s="1"/>
  <c r="CD14" i="1"/>
  <c r="CE14" i="1"/>
  <c r="Q15" i="1"/>
  <c r="V15" i="1"/>
  <c r="X15" i="1"/>
  <c r="Y15" i="1"/>
  <c r="Z15" i="1"/>
  <c r="AH15" i="1"/>
  <c r="AJ15" i="1" s="1"/>
  <c r="BG15" i="1"/>
  <c r="E15" i="1" s="1"/>
  <c r="BH15" i="1"/>
  <c r="AD15" i="1" s="1"/>
  <c r="BI15" i="1"/>
  <c r="BJ15" i="1"/>
  <c r="BK15" i="1"/>
  <c r="BP15" i="1"/>
  <c r="BQ15" i="1" s="1"/>
  <c r="BT15" i="1" s="1"/>
  <c r="BS15" i="1"/>
  <c r="CA15" i="1"/>
  <c r="O15" i="1" s="1"/>
  <c r="CC15" i="1"/>
  <c r="P15" i="1" s="1"/>
  <c r="CD15" i="1"/>
  <c r="CE15" i="1"/>
  <c r="Q16" i="1"/>
  <c r="AC16" i="1" s="1"/>
  <c r="V16" i="1"/>
  <c r="X16" i="1"/>
  <c r="Y16" i="1"/>
  <c r="Z16" i="1"/>
  <c r="AH16" i="1"/>
  <c r="AJ16" i="1"/>
  <c r="BG16" i="1"/>
  <c r="BH16" i="1" s="1"/>
  <c r="BI16" i="1"/>
  <c r="BJ16" i="1"/>
  <c r="BK16" i="1"/>
  <c r="BP16" i="1"/>
  <c r="BQ16" i="1" s="1"/>
  <c r="BS16" i="1"/>
  <c r="CA16" i="1"/>
  <c r="O16" i="1" s="1"/>
  <c r="CB16" i="1"/>
  <c r="CC16" i="1"/>
  <c r="P16" i="1" s="1"/>
  <c r="CD16" i="1"/>
  <c r="CE16" i="1"/>
  <c r="O17" i="1"/>
  <c r="Q17" i="1"/>
  <c r="V17" i="1"/>
  <c r="CB17" i="1" s="1"/>
  <c r="X17" i="1"/>
  <c r="Y17" i="1"/>
  <c r="Z17" i="1"/>
  <c r="AH17" i="1"/>
  <c r="AJ17" i="1" s="1"/>
  <c r="BY17" i="1" s="1"/>
  <c r="BG17" i="1"/>
  <c r="E17" i="1" s="1"/>
  <c r="BH17" i="1"/>
  <c r="AD17" i="1" s="1"/>
  <c r="BI17" i="1"/>
  <c r="BJ17" i="1"/>
  <c r="BL17" i="1" s="1"/>
  <c r="AF17" i="1" s="1"/>
  <c r="BM17" i="1" s="1"/>
  <c r="BK17" i="1"/>
  <c r="BP17" i="1"/>
  <c r="BQ17" i="1"/>
  <c r="BS17" i="1"/>
  <c r="CA17" i="1"/>
  <c r="CC17" i="1"/>
  <c r="P17" i="1" s="1"/>
  <c r="CD17" i="1"/>
  <c r="CE17" i="1"/>
  <c r="Q18" i="1"/>
  <c r="V18" i="1"/>
  <c r="CB18" i="1" s="1"/>
  <c r="X18" i="1"/>
  <c r="Y18" i="1"/>
  <c r="Z18" i="1"/>
  <c r="AH18" i="1"/>
  <c r="AJ18" i="1" s="1"/>
  <c r="BG18" i="1"/>
  <c r="BH18" i="1" s="1"/>
  <c r="BI18" i="1"/>
  <c r="BJ18" i="1"/>
  <c r="BK18" i="1"/>
  <c r="BP18" i="1"/>
  <c r="BQ18" i="1" s="1"/>
  <c r="BS18" i="1"/>
  <c r="CA18" i="1"/>
  <c r="O18" i="1" s="1"/>
  <c r="CC18" i="1"/>
  <c r="P18" i="1" s="1"/>
  <c r="CD18" i="1"/>
  <c r="CE18" i="1"/>
  <c r="Q19" i="1"/>
  <c r="V19" i="1"/>
  <c r="CB19" i="1" s="1"/>
  <c r="X19" i="1"/>
  <c r="Y19" i="1"/>
  <c r="Z19" i="1"/>
  <c r="AC19" i="1"/>
  <c r="AH19" i="1"/>
  <c r="AJ19" i="1" s="1"/>
  <c r="BG19" i="1"/>
  <c r="E19" i="1" s="1"/>
  <c r="BI19" i="1"/>
  <c r="BJ19" i="1"/>
  <c r="BK19" i="1"/>
  <c r="BP19" i="1"/>
  <c r="BQ19" i="1"/>
  <c r="BS19" i="1"/>
  <c r="BT19" i="1" s="1"/>
  <c r="CA19" i="1"/>
  <c r="O19" i="1" s="1"/>
  <c r="CC19" i="1"/>
  <c r="P19" i="1" s="1"/>
  <c r="CD19" i="1"/>
  <c r="CE19" i="1"/>
  <c r="Q20" i="1"/>
  <c r="V20" i="1"/>
  <c r="CB20" i="1" s="1"/>
  <c r="X20" i="1"/>
  <c r="Y20" i="1"/>
  <c r="Z20" i="1"/>
  <c r="AH20" i="1"/>
  <c r="AJ20" i="1" s="1"/>
  <c r="BG20" i="1"/>
  <c r="BH20" i="1" s="1"/>
  <c r="BI20" i="1"/>
  <c r="BJ20" i="1"/>
  <c r="BK20" i="1"/>
  <c r="BP20" i="1"/>
  <c r="BQ20" i="1" s="1"/>
  <c r="BT20" i="1" s="1"/>
  <c r="BS20" i="1"/>
  <c r="CA20" i="1"/>
  <c r="O20" i="1" s="1"/>
  <c r="CC20" i="1"/>
  <c r="P20" i="1" s="1"/>
  <c r="CD20" i="1"/>
  <c r="CE20" i="1"/>
  <c r="Q21" i="1"/>
  <c r="V21" i="1"/>
  <c r="X21" i="1"/>
  <c r="Y21" i="1"/>
  <c r="Z21" i="1"/>
  <c r="AH21" i="1"/>
  <c r="AJ21" i="1" s="1"/>
  <c r="BG21" i="1"/>
  <c r="E21" i="1" s="1"/>
  <c r="BI21" i="1"/>
  <c r="BJ21" i="1"/>
  <c r="BK21" i="1"/>
  <c r="BP21" i="1"/>
  <c r="BQ21" i="1" s="1"/>
  <c r="BT21" i="1" s="1"/>
  <c r="BS21" i="1"/>
  <c r="CA21" i="1"/>
  <c r="O21" i="1" s="1"/>
  <c r="CB21" i="1"/>
  <c r="CC21" i="1"/>
  <c r="P21" i="1" s="1"/>
  <c r="CD21" i="1"/>
  <c r="CE21" i="1"/>
  <c r="Q22" i="1"/>
  <c r="V22" i="1"/>
  <c r="X22" i="1"/>
  <c r="Y22" i="1"/>
  <c r="Z22" i="1"/>
  <c r="AH22" i="1"/>
  <c r="AJ22" i="1"/>
  <c r="BG22" i="1"/>
  <c r="BH22" i="1" s="1"/>
  <c r="BI22" i="1"/>
  <c r="BJ22" i="1"/>
  <c r="BK22" i="1"/>
  <c r="BP22" i="1"/>
  <c r="BQ22" i="1" s="1"/>
  <c r="BS22" i="1"/>
  <c r="CA22" i="1"/>
  <c r="O22" i="1" s="1"/>
  <c r="CB22" i="1"/>
  <c r="CC22" i="1"/>
  <c r="P22" i="1" s="1"/>
  <c r="CD22" i="1"/>
  <c r="CE22" i="1"/>
  <c r="O23" i="1"/>
  <c r="Q23" i="1"/>
  <c r="V23" i="1"/>
  <c r="X23" i="1"/>
  <c r="Y23" i="1"/>
  <c r="Z23" i="1"/>
  <c r="AH23" i="1"/>
  <c r="AJ23" i="1" s="1"/>
  <c r="BG23" i="1"/>
  <c r="E23" i="1" s="1"/>
  <c r="BH23" i="1"/>
  <c r="AD23" i="1" s="1"/>
  <c r="BI23" i="1"/>
  <c r="BJ23" i="1"/>
  <c r="BK23" i="1"/>
  <c r="BP23" i="1"/>
  <c r="BQ23" i="1" s="1"/>
  <c r="BT23" i="1" s="1"/>
  <c r="BS23" i="1"/>
  <c r="CA23" i="1"/>
  <c r="CC23" i="1"/>
  <c r="P23" i="1" s="1"/>
  <c r="CD23" i="1"/>
  <c r="CE23" i="1"/>
  <c r="Q24" i="1"/>
  <c r="V24" i="1"/>
  <c r="CB24" i="1" s="1"/>
  <c r="X24" i="1"/>
  <c r="Y24" i="1"/>
  <c r="Z24" i="1"/>
  <c r="AH24" i="1"/>
  <c r="AJ24" i="1" s="1"/>
  <c r="BG24" i="1"/>
  <c r="BH24" i="1" s="1"/>
  <c r="BI24" i="1"/>
  <c r="BJ24" i="1"/>
  <c r="BK24" i="1"/>
  <c r="BP24" i="1"/>
  <c r="BQ24" i="1" s="1"/>
  <c r="BS24" i="1"/>
  <c r="CA24" i="1"/>
  <c r="O24" i="1" s="1"/>
  <c r="CC24" i="1"/>
  <c r="P24" i="1" s="1"/>
  <c r="CD24" i="1"/>
  <c r="CE24" i="1"/>
  <c r="Q25" i="1"/>
  <c r="V25" i="1"/>
  <c r="AC25" i="1" s="1"/>
  <c r="X25" i="1"/>
  <c r="Y25" i="1"/>
  <c r="Z25" i="1"/>
  <c r="AH25" i="1"/>
  <c r="AJ25" i="1" s="1"/>
  <c r="BG25" i="1"/>
  <c r="E25" i="1" s="1"/>
  <c r="BI25" i="1"/>
  <c r="BJ25" i="1"/>
  <c r="BK25" i="1"/>
  <c r="BP25" i="1"/>
  <c r="BQ25" i="1" s="1"/>
  <c r="BT25" i="1" s="1"/>
  <c r="BS25" i="1"/>
  <c r="CA25" i="1"/>
  <c r="O25" i="1" s="1"/>
  <c r="CC25" i="1"/>
  <c r="P25" i="1" s="1"/>
  <c r="CD25" i="1"/>
  <c r="CE25" i="1"/>
  <c r="Q26" i="1"/>
  <c r="V26" i="1"/>
  <c r="CB26" i="1" s="1"/>
  <c r="X26" i="1"/>
  <c r="Y26" i="1"/>
  <c r="Z26" i="1"/>
  <c r="AH26" i="1"/>
  <c r="AJ26" i="1" s="1"/>
  <c r="BG26" i="1"/>
  <c r="BH26" i="1" s="1"/>
  <c r="AD26" i="1" s="1"/>
  <c r="BI26" i="1"/>
  <c r="BJ26" i="1"/>
  <c r="BK26" i="1"/>
  <c r="BP26" i="1"/>
  <c r="BQ26" i="1"/>
  <c r="BS26" i="1"/>
  <c r="CA26" i="1"/>
  <c r="O26" i="1" s="1"/>
  <c r="CC26" i="1"/>
  <c r="P26" i="1" s="1"/>
  <c r="CD26" i="1"/>
  <c r="CE26" i="1"/>
  <c r="Q27" i="1"/>
  <c r="V27" i="1"/>
  <c r="CB27" i="1" s="1"/>
  <c r="X27" i="1"/>
  <c r="Y27" i="1"/>
  <c r="Z27" i="1"/>
  <c r="AH27" i="1"/>
  <c r="AJ27" i="1" s="1"/>
  <c r="BG27" i="1"/>
  <c r="BH27" i="1" s="1"/>
  <c r="BI27" i="1"/>
  <c r="BJ27" i="1"/>
  <c r="BK27" i="1"/>
  <c r="BP27" i="1"/>
  <c r="BQ27" i="1" s="1"/>
  <c r="BT27" i="1" s="1"/>
  <c r="BS27" i="1"/>
  <c r="CA27" i="1"/>
  <c r="O27" i="1" s="1"/>
  <c r="CC27" i="1"/>
  <c r="P27" i="1" s="1"/>
  <c r="CD27" i="1"/>
  <c r="CE27" i="1"/>
  <c r="Q28" i="1"/>
  <c r="V28" i="1"/>
  <c r="X28" i="1"/>
  <c r="Y28" i="1"/>
  <c r="Z28" i="1"/>
  <c r="AH28" i="1"/>
  <c r="AJ28" i="1" s="1"/>
  <c r="BG28" i="1"/>
  <c r="E28" i="1" s="1"/>
  <c r="BI28" i="1"/>
  <c r="BJ28" i="1"/>
  <c r="BK28" i="1"/>
  <c r="BP28" i="1"/>
  <c r="BQ28" i="1" s="1"/>
  <c r="BS28" i="1"/>
  <c r="CA28" i="1"/>
  <c r="O28" i="1" s="1"/>
  <c r="CC28" i="1"/>
  <c r="P28" i="1" s="1"/>
  <c r="CD28" i="1"/>
  <c r="CE28" i="1"/>
  <c r="P29" i="1"/>
  <c r="Q29" i="1"/>
  <c r="V29" i="1"/>
  <c r="CB29" i="1" s="1"/>
  <c r="X29" i="1"/>
  <c r="Y29" i="1"/>
  <c r="Z29" i="1"/>
  <c r="AH29" i="1"/>
  <c r="AJ29" i="1" s="1"/>
  <c r="BG29" i="1"/>
  <c r="BH29" i="1" s="1"/>
  <c r="AD29" i="1" s="1"/>
  <c r="BI29" i="1"/>
  <c r="BJ29" i="1"/>
  <c r="BK29" i="1"/>
  <c r="BP29" i="1"/>
  <c r="BQ29" i="1" s="1"/>
  <c r="BS29" i="1"/>
  <c r="CA29" i="1"/>
  <c r="O29" i="1" s="1"/>
  <c r="CC29" i="1"/>
  <c r="CD29" i="1"/>
  <c r="CE29" i="1"/>
  <c r="Q30" i="1"/>
  <c r="V30" i="1"/>
  <c r="X30" i="1"/>
  <c r="Y30" i="1"/>
  <c r="Z30" i="1"/>
  <c r="AH30" i="1"/>
  <c r="AJ30" i="1" s="1"/>
  <c r="BG30" i="1"/>
  <c r="E30" i="1" s="1"/>
  <c r="BH30" i="1"/>
  <c r="AD30" i="1" s="1"/>
  <c r="BI30" i="1"/>
  <c r="BJ30" i="1"/>
  <c r="BK30" i="1"/>
  <c r="BP30" i="1"/>
  <c r="BQ30" i="1" s="1"/>
  <c r="BT30" i="1" s="1"/>
  <c r="BS30" i="1"/>
  <c r="CA30" i="1"/>
  <c r="O30" i="1" s="1"/>
  <c r="CC30" i="1"/>
  <c r="P30" i="1" s="1"/>
  <c r="CD30" i="1"/>
  <c r="CE30" i="1"/>
  <c r="Q31" i="1"/>
  <c r="V31" i="1"/>
  <c r="CB31" i="1" s="1"/>
  <c r="X31" i="1"/>
  <c r="Y31" i="1"/>
  <c r="Z31" i="1"/>
  <c r="AH31" i="1"/>
  <c r="AJ31" i="1" s="1"/>
  <c r="BG31" i="1"/>
  <c r="BH31" i="1" s="1"/>
  <c r="AD31" i="1" s="1"/>
  <c r="BI31" i="1"/>
  <c r="BJ31" i="1"/>
  <c r="BK31" i="1"/>
  <c r="BP31" i="1"/>
  <c r="BQ31" i="1" s="1"/>
  <c r="BS31" i="1"/>
  <c r="CA31" i="1"/>
  <c r="O31" i="1" s="1"/>
  <c r="CC31" i="1"/>
  <c r="P31" i="1" s="1"/>
  <c r="CD31" i="1"/>
  <c r="CE31" i="1"/>
  <c r="Q32" i="1"/>
  <c r="V32" i="1"/>
  <c r="X32" i="1"/>
  <c r="Y32" i="1"/>
  <c r="Z32" i="1"/>
  <c r="AH32" i="1"/>
  <c r="AJ32" i="1" s="1"/>
  <c r="BG32" i="1"/>
  <c r="E32" i="1" s="1"/>
  <c r="BI32" i="1"/>
  <c r="BJ32" i="1"/>
  <c r="BK32" i="1"/>
  <c r="BP32" i="1"/>
  <c r="BQ32" i="1" s="1"/>
  <c r="BS32" i="1"/>
  <c r="CA32" i="1"/>
  <c r="O32" i="1" s="1"/>
  <c r="CC32" i="1"/>
  <c r="P32" i="1" s="1"/>
  <c r="CD32" i="1"/>
  <c r="CE32" i="1"/>
  <c r="Q33" i="1"/>
  <c r="AC33" i="1" s="1"/>
  <c r="V33" i="1"/>
  <c r="X33" i="1"/>
  <c r="Y33" i="1"/>
  <c r="Z33" i="1"/>
  <c r="AH33" i="1"/>
  <c r="AJ33" i="1" s="1"/>
  <c r="BG33" i="1"/>
  <c r="BH33" i="1" s="1"/>
  <c r="AD33" i="1" s="1"/>
  <c r="BI33" i="1"/>
  <c r="BJ33" i="1"/>
  <c r="BK33" i="1"/>
  <c r="BP33" i="1"/>
  <c r="BQ33" i="1" s="1"/>
  <c r="BS33" i="1"/>
  <c r="CA33" i="1"/>
  <c r="O33" i="1" s="1"/>
  <c r="CB33" i="1"/>
  <c r="CC33" i="1"/>
  <c r="P33" i="1" s="1"/>
  <c r="CD33" i="1"/>
  <c r="CE33" i="1"/>
  <c r="Q34" i="1"/>
  <c r="V34" i="1"/>
  <c r="CB34" i="1" s="1"/>
  <c r="X34" i="1"/>
  <c r="Y34" i="1"/>
  <c r="Z34" i="1"/>
  <c r="AH34" i="1"/>
  <c r="AJ34" i="1" s="1"/>
  <c r="BG34" i="1"/>
  <c r="E34" i="1" s="1"/>
  <c r="BI34" i="1"/>
  <c r="BJ34" i="1"/>
  <c r="BK34" i="1"/>
  <c r="BP34" i="1"/>
  <c r="BQ34" i="1" s="1"/>
  <c r="BT34" i="1" s="1"/>
  <c r="BS34" i="1"/>
  <c r="CA34" i="1"/>
  <c r="O34" i="1" s="1"/>
  <c r="CC34" i="1"/>
  <c r="P34" i="1" s="1"/>
  <c r="CD34" i="1"/>
  <c r="CE34" i="1"/>
  <c r="E35" i="1"/>
  <c r="Q35" i="1"/>
  <c r="V35" i="1"/>
  <c r="CB35" i="1" s="1"/>
  <c r="X35" i="1"/>
  <c r="Y35" i="1"/>
  <c r="Z35" i="1"/>
  <c r="AH35" i="1"/>
  <c r="AJ35" i="1" s="1"/>
  <c r="BG35" i="1"/>
  <c r="BH35" i="1" s="1"/>
  <c r="BI35" i="1"/>
  <c r="BJ35" i="1"/>
  <c r="BK35" i="1"/>
  <c r="BP35" i="1"/>
  <c r="BQ35" i="1"/>
  <c r="BS35" i="1"/>
  <c r="CA35" i="1"/>
  <c r="O35" i="1" s="1"/>
  <c r="CC35" i="1"/>
  <c r="P35" i="1" s="1"/>
  <c r="CD35" i="1"/>
  <c r="CE35" i="1"/>
  <c r="Q36" i="1"/>
  <c r="V36" i="1"/>
  <c r="X36" i="1"/>
  <c r="Y36" i="1"/>
  <c r="Z36" i="1"/>
  <c r="AH36" i="1"/>
  <c r="AJ36" i="1" s="1"/>
  <c r="BG36" i="1"/>
  <c r="E36" i="1" s="1"/>
  <c r="BY36" i="1" s="1"/>
  <c r="BI36" i="1"/>
  <c r="BJ36" i="1"/>
  <c r="BK36" i="1"/>
  <c r="BP36" i="1"/>
  <c r="BQ36" i="1" s="1"/>
  <c r="BT36" i="1" s="1"/>
  <c r="BS36" i="1"/>
  <c r="CA36" i="1"/>
  <c r="O36" i="1" s="1"/>
  <c r="CC36" i="1"/>
  <c r="P36" i="1" s="1"/>
  <c r="CD36" i="1"/>
  <c r="CE36" i="1"/>
  <c r="Q37" i="1"/>
  <c r="V37" i="1"/>
  <c r="X37" i="1"/>
  <c r="Y37" i="1"/>
  <c r="Z37" i="1"/>
  <c r="AH37" i="1"/>
  <c r="AJ37" i="1" s="1"/>
  <c r="BG37" i="1"/>
  <c r="BI37" i="1"/>
  <c r="BJ37" i="1"/>
  <c r="BK37" i="1"/>
  <c r="BP37" i="1"/>
  <c r="BQ37" i="1" s="1"/>
  <c r="BS37" i="1"/>
  <c r="CA37" i="1"/>
  <c r="O37" i="1" s="1"/>
  <c r="CB37" i="1"/>
  <c r="CC37" i="1"/>
  <c r="P37" i="1" s="1"/>
  <c r="CD37" i="1"/>
  <c r="CE37" i="1"/>
  <c r="O38" i="1"/>
  <c r="Q38" i="1"/>
  <c r="V38" i="1"/>
  <c r="CB38" i="1" s="1"/>
  <c r="X38" i="1"/>
  <c r="Y38" i="1"/>
  <c r="Z38" i="1"/>
  <c r="AH38" i="1"/>
  <c r="AJ38" i="1" s="1"/>
  <c r="BG38" i="1"/>
  <c r="E38" i="1" s="1"/>
  <c r="BH38" i="1"/>
  <c r="AD38" i="1" s="1"/>
  <c r="BI38" i="1"/>
  <c r="BJ38" i="1"/>
  <c r="BK38" i="1"/>
  <c r="BP38" i="1"/>
  <c r="BQ38" i="1" s="1"/>
  <c r="BS38" i="1"/>
  <c r="CA38" i="1"/>
  <c r="CC38" i="1"/>
  <c r="P38" i="1" s="1"/>
  <c r="CD38" i="1"/>
  <c r="CE38" i="1"/>
  <c r="Q39" i="1"/>
  <c r="V39" i="1"/>
  <c r="CB39" i="1" s="1"/>
  <c r="X39" i="1"/>
  <c r="Y39" i="1"/>
  <c r="Z39" i="1"/>
  <c r="AH39" i="1"/>
  <c r="AJ39" i="1" s="1"/>
  <c r="BG39" i="1"/>
  <c r="BH39" i="1" s="1"/>
  <c r="BI39" i="1"/>
  <c r="BJ39" i="1"/>
  <c r="BK39" i="1"/>
  <c r="BP39" i="1"/>
  <c r="BQ39" i="1" s="1"/>
  <c r="BS39" i="1"/>
  <c r="CA39" i="1"/>
  <c r="O39" i="1" s="1"/>
  <c r="CC39" i="1"/>
  <c r="P39" i="1" s="1"/>
  <c r="CD39" i="1"/>
  <c r="CE39" i="1"/>
  <c r="Q40" i="1"/>
  <c r="V40" i="1"/>
  <c r="CB40" i="1" s="1"/>
  <c r="X40" i="1"/>
  <c r="Y40" i="1"/>
  <c r="Z40" i="1"/>
  <c r="AH40" i="1"/>
  <c r="AJ40" i="1" s="1"/>
  <c r="BG40" i="1"/>
  <c r="BI40" i="1"/>
  <c r="BJ40" i="1"/>
  <c r="BK40" i="1"/>
  <c r="BP40" i="1"/>
  <c r="BQ40" i="1" s="1"/>
  <c r="BS40" i="1"/>
  <c r="CA40" i="1"/>
  <c r="O40" i="1" s="1"/>
  <c r="CC40" i="1"/>
  <c r="P40" i="1" s="1"/>
  <c r="CD40" i="1"/>
  <c r="CE40" i="1"/>
  <c r="Q41" i="1"/>
  <c r="V41" i="1"/>
  <c r="CB41" i="1" s="1"/>
  <c r="X41" i="1"/>
  <c r="Y41" i="1"/>
  <c r="Z41" i="1"/>
  <c r="AC41" i="1"/>
  <c r="AH41" i="1"/>
  <c r="AJ41" i="1" s="1"/>
  <c r="BG41" i="1"/>
  <c r="BI41" i="1"/>
  <c r="BJ41" i="1"/>
  <c r="BK41" i="1"/>
  <c r="BP41" i="1"/>
  <c r="BQ41" i="1" s="1"/>
  <c r="BS41" i="1"/>
  <c r="CA41" i="1"/>
  <c r="O41" i="1" s="1"/>
  <c r="CC41" i="1"/>
  <c r="P41" i="1" s="1"/>
  <c r="CD41" i="1"/>
  <c r="CE41" i="1"/>
  <c r="Q42" i="1"/>
  <c r="V42" i="1"/>
  <c r="X42" i="1"/>
  <c r="Y42" i="1"/>
  <c r="Z42" i="1"/>
  <c r="AH42" i="1"/>
  <c r="AJ42" i="1" s="1"/>
  <c r="BG42" i="1"/>
  <c r="BI42" i="1"/>
  <c r="BJ42" i="1"/>
  <c r="BK42" i="1"/>
  <c r="BP42" i="1"/>
  <c r="BQ42" i="1" s="1"/>
  <c r="BS42" i="1"/>
  <c r="CA42" i="1"/>
  <c r="O42" i="1" s="1"/>
  <c r="CB42" i="1"/>
  <c r="CC42" i="1"/>
  <c r="P42" i="1" s="1"/>
  <c r="CD42" i="1"/>
  <c r="CE42" i="1"/>
  <c r="O43" i="1"/>
  <c r="Q43" i="1"/>
  <c r="AC43" i="1" s="1"/>
  <c r="V43" i="1"/>
  <c r="CB43" i="1" s="1"/>
  <c r="X43" i="1"/>
  <c r="Y43" i="1"/>
  <c r="Z43" i="1"/>
  <c r="AH43" i="1"/>
  <c r="AJ43" i="1" s="1"/>
  <c r="BG43" i="1"/>
  <c r="E43" i="1" s="1"/>
  <c r="BI43" i="1"/>
  <c r="BJ43" i="1"/>
  <c r="BK43" i="1"/>
  <c r="BP43" i="1"/>
  <c r="BQ43" i="1"/>
  <c r="BS43" i="1"/>
  <c r="CA43" i="1"/>
  <c r="CC43" i="1"/>
  <c r="P43" i="1" s="1"/>
  <c r="CD43" i="1"/>
  <c r="CE43" i="1"/>
  <c r="Q44" i="1"/>
  <c r="AC44" i="1" s="1"/>
  <c r="V44" i="1"/>
  <c r="X44" i="1"/>
  <c r="Y44" i="1"/>
  <c r="Z44" i="1"/>
  <c r="AH44" i="1"/>
  <c r="AJ44" i="1" s="1"/>
  <c r="BG44" i="1"/>
  <c r="BH44" i="1" s="1"/>
  <c r="BI44" i="1"/>
  <c r="BJ44" i="1"/>
  <c r="BK44" i="1"/>
  <c r="BP44" i="1"/>
  <c r="BQ44" i="1" s="1"/>
  <c r="BS44" i="1"/>
  <c r="CA44" i="1"/>
  <c r="O44" i="1" s="1"/>
  <c r="CB44" i="1"/>
  <c r="CC44" i="1"/>
  <c r="P44" i="1" s="1"/>
  <c r="CD44" i="1"/>
  <c r="CE44" i="1"/>
  <c r="Q45" i="1"/>
  <c r="V45" i="1"/>
  <c r="CB45" i="1" s="1"/>
  <c r="X45" i="1"/>
  <c r="Y45" i="1"/>
  <c r="Z45" i="1"/>
  <c r="AH45" i="1"/>
  <c r="AJ45" i="1" s="1"/>
  <c r="BG45" i="1"/>
  <c r="E45" i="1" s="1"/>
  <c r="BI45" i="1"/>
  <c r="BJ45" i="1"/>
  <c r="BK45" i="1"/>
  <c r="BP45" i="1"/>
  <c r="BQ45" i="1" s="1"/>
  <c r="BS45" i="1"/>
  <c r="CA45" i="1"/>
  <c r="O45" i="1" s="1"/>
  <c r="CC45" i="1"/>
  <c r="P45" i="1" s="1"/>
  <c r="CD45" i="1"/>
  <c r="CE45" i="1"/>
  <c r="Q46" i="1"/>
  <c r="V46" i="1"/>
  <c r="CB46" i="1" s="1"/>
  <c r="X46" i="1"/>
  <c r="Y46" i="1"/>
  <c r="Z46" i="1"/>
  <c r="AC46" i="1"/>
  <c r="AH46" i="1"/>
  <c r="AJ46" i="1" s="1"/>
  <c r="BG46" i="1"/>
  <c r="BH46" i="1" s="1"/>
  <c r="BI46" i="1"/>
  <c r="BJ46" i="1"/>
  <c r="BK46" i="1"/>
  <c r="BP46" i="1"/>
  <c r="BQ46" i="1" s="1"/>
  <c r="BS46" i="1"/>
  <c r="CA46" i="1"/>
  <c r="O46" i="1" s="1"/>
  <c r="CC46" i="1"/>
  <c r="P46" i="1" s="1"/>
  <c r="CD46" i="1"/>
  <c r="CE46" i="1"/>
  <c r="O47" i="1"/>
  <c r="Q47" i="1"/>
  <c r="V47" i="1"/>
  <c r="X47" i="1"/>
  <c r="Y47" i="1"/>
  <c r="Z47" i="1"/>
  <c r="AH47" i="1"/>
  <c r="AJ47" i="1" s="1"/>
  <c r="BG47" i="1"/>
  <c r="BI47" i="1"/>
  <c r="BJ47" i="1"/>
  <c r="BK47" i="1"/>
  <c r="BP47" i="1"/>
  <c r="BQ47" i="1" s="1"/>
  <c r="BS47" i="1"/>
  <c r="CA47" i="1"/>
  <c r="CC47" i="1"/>
  <c r="P47" i="1" s="1"/>
  <c r="CD47" i="1"/>
  <c r="CE47" i="1"/>
  <c r="Q48" i="1"/>
  <c r="V48" i="1"/>
  <c r="CB48" i="1" s="1"/>
  <c r="X48" i="1"/>
  <c r="Y48" i="1"/>
  <c r="Z48" i="1"/>
  <c r="AH48" i="1"/>
  <c r="AJ48" i="1" s="1"/>
  <c r="BG48" i="1"/>
  <c r="BI48" i="1"/>
  <c r="BJ48" i="1"/>
  <c r="BK48" i="1"/>
  <c r="BP48" i="1"/>
  <c r="BQ48" i="1"/>
  <c r="BT48" i="1" s="1"/>
  <c r="BS48" i="1"/>
  <c r="CA48" i="1"/>
  <c r="O48" i="1" s="1"/>
  <c r="CC48" i="1"/>
  <c r="P48" i="1" s="1"/>
  <c r="CD48" i="1"/>
  <c r="CE48" i="1"/>
  <c r="Q49" i="1"/>
  <c r="V49" i="1"/>
  <c r="CB49" i="1" s="1"/>
  <c r="X49" i="1"/>
  <c r="Y49" i="1"/>
  <c r="Z49" i="1"/>
  <c r="AH49" i="1"/>
  <c r="AJ49" i="1" s="1"/>
  <c r="BG49" i="1"/>
  <c r="E49" i="1" s="1"/>
  <c r="BI49" i="1"/>
  <c r="BJ49" i="1"/>
  <c r="BK49" i="1"/>
  <c r="BP49" i="1"/>
  <c r="BQ49" i="1" s="1"/>
  <c r="BS49" i="1"/>
  <c r="CA49" i="1"/>
  <c r="O49" i="1" s="1"/>
  <c r="CC49" i="1"/>
  <c r="P49" i="1" s="1"/>
  <c r="CD49" i="1"/>
  <c r="CE49" i="1"/>
  <c r="Q50" i="1"/>
  <c r="V50" i="1"/>
  <c r="X50" i="1"/>
  <c r="Y50" i="1"/>
  <c r="Z50" i="1"/>
  <c r="AH50" i="1"/>
  <c r="AJ50" i="1" s="1"/>
  <c r="BG50" i="1"/>
  <c r="BH50" i="1" s="1"/>
  <c r="BI50" i="1"/>
  <c r="BJ50" i="1"/>
  <c r="BK50" i="1"/>
  <c r="BP50" i="1"/>
  <c r="BQ50" i="1" s="1"/>
  <c r="BS50" i="1"/>
  <c r="CA50" i="1"/>
  <c r="O50" i="1" s="1"/>
  <c r="CB50" i="1"/>
  <c r="CC50" i="1"/>
  <c r="P50" i="1" s="1"/>
  <c r="CD50" i="1"/>
  <c r="CE50" i="1"/>
  <c r="Q51" i="1"/>
  <c r="AC51" i="1" s="1"/>
  <c r="V51" i="1"/>
  <c r="X51" i="1"/>
  <c r="Y51" i="1"/>
  <c r="Z51" i="1"/>
  <c r="AH51" i="1"/>
  <c r="AJ51" i="1" s="1"/>
  <c r="BG51" i="1"/>
  <c r="E51" i="1" s="1"/>
  <c r="BH51" i="1"/>
  <c r="BI51" i="1"/>
  <c r="BJ51" i="1"/>
  <c r="BK51" i="1"/>
  <c r="BP51" i="1"/>
  <c r="BQ51" i="1"/>
  <c r="BS51" i="1"/>
  <c r="CA51" i="1"/>
  <c r="O51" i="1" s="1"/>
  <c r="CB51" i="1"/>
  <c r="CC51" i="1"/>
  <c r="P51" i="1" s="1"/>
  <c r="CD51" i="1"/>
  <c r="CE51" i="1"/>
  <c r="Q52" i="1"/>
  <c r="V52" i="1"/>
  <c r="CB52" i="1" s="1"/>
  <c r="X52" i="1"/>
  <c r="Y52" i="1"/>
  <c r="Z52" i="1"/>
  <c r="AH52" i="1"/>
  <c r="AJ52" i="1" s="1"/>
  <c r="BG52" i="1"/>
  <c r="BI52" i="1"/>
  <c r="BJ52" i="1"/>
  <c r="BK52" i="1"/>
  <c r="BP52" i="1"/>
  <c r="BQ52" i="1"/>
  <c r="BS52" i="1"/>
  <c r="CA52" i="1"/>
  <c r="O52" i="1" s="1"/>
  <c r="CC52" i="1"/>
  <c r="P52" i="1" s="1"/>
  <c r="CD52" i="1"/>
  <c r="CE52" i="1"/>
  <c r="Q53" i="1"/>
  <c r="AC53" i="1" s="1"/>
  <c r="V53" i="1"/>
  <c r="CB53" i="1" s="1"/>
  <c r="X53" i="1"/>
  <c r="Y53" i="1"/>
  <c r="Z53" i="1"/>
  <c r="AH53" i="1"/>
  <c r="AJ53" i="1" s="1"/>
  <c r="BG53" i="1"/>
  <c r="BI53" i="1"/>
  <c r="BJ53" i="1"/>
  <c r="BK53" i="1"/>
  <c r="BP53" i="1"/>
  <c r="BQ53" i="1" s="1"/>
  <c r="BS53" i="1"/>
  <c r="CA53" i="1"/>
  <c r="O53" i="1" s="1"/>
  <c r="CC53" i="1"/>
  <c r="P53" i="1" s="1"/>
  <c r="CD53" i="1"/>
  <c r="CE53" i="1"/>
  <c r="Q54" i="1"/>
  <c r="V54" i="1"/>
  <c r="X54" i="1"/>
  <c r="Y54" i="1"/>
  <c r="Z54" i="1"/>
  <c r="AH54" i="1"/>
  <c r="AJ54" i="1" s="1"/>
  <c r="BG54" i="1"/>
  <c r="BI54" i="1"/>
  <c r="BJ54" i="1"/>
  <c r="BK54" i="1"/>
  <c r="BP54" i="1"/>
  <c r="BQ54" i="1" s="1"/>
  <c r="BS54" i="1"/>
  <c r="CA54" i="1"/>
  <c r="O54" i="1" s="1"/>
  <c r="CB54" i="1"/>
  <c r="CC54" i="1"/>
  <c r="P54" i="1" s="1"/>
  <c r="CD54" i="1"/>
  <c r="CE54" i="1"/>
  <c r="Q55" i="1"/>
  <c r="V55" i="1"/>
  <c r="CB55" i="1" s="1"/>
  <c r="X55" i="1"/>
  <c r="Y55" i="1"/>
  <c r="Z55" i="1"/>
  <c r="AH55" i="1"/>
  <c r="AJ55" i="1" s="1"/>
  <c r="BG55" i="1"/>
  <c r="BI55" i="1"/>
  <c r="BJ55" i="1"/>
  <c r="BK55" i="1"/>
  <c r="BP55" i="1"/>
  <c r="BQ55" i="1"/>
  <c r="BT55" i="1" s="1"/>
  <c r="BS55" i="1"/>
  <c r="CA55" i="1"/>
  <c r="O55" i="1" s="1"/>
  <c r="CC55" i="1"/>
  <c r="P55" i="1" s="1"/>
  <c r="CD55" i="1"/>
  <c r="CE55" i="1"/>
  <c r="Q56" i="1"/>
  <c r="V56" i="1"/>
  <c r="X56" i="1"/>
  <c r="Y56" i="1"/>
  <c r="Z56" i="1"/>
  <c r="AH56" i="1"/>
  <c r="AJ56" i="1" s="1"/>
  <c r="BG56" i="1"/>
  <c r="BI56" i="1"/>
  <c r="BJ56" i="1"/>
  <c r="BK56" i="1"/>
  <c r="BP56" i="1"/>
  <c r="BQ56" i="1" s="1"/>
  <c r="BS56" i="1"/>
  <c r="CA56" i="1"/>
  <c r="O56" i="1" s="1"/>
  <c r="CB56" i="1"/>
  <c r="CC56" i="1"/>
  <c r="P56" i="1" s="1"/>
  <c r="CD56" i="1"/>
  <c r="CE56" i="1"/>
  <c r="Q57" i="1"/>
  <c r="V57" i="1"/>
  <c r="CB57" i="1" s="1"/>
  <c r="X57" i="1"/>
  <c r="Y57" i="1"/>
  <c r="Z57" i="1"/>
  <c r="AC57" i="1"/>
  <c r="AH57" i="1"/>
  <c r="AJ57" i="1" s="1"/>
  <c r="BG57" i="1"/>
  <c r="BH57" i="1" s="1"/>
  <c r="AD57" i="1" s="1"/>
  <c r="BI57" i="1"/>
  <c r="BJ57" i="1"/>
  <c r="BK57" i="1"/>
  <c r="BP57" i="1"/>
  <c r="BQ57" i="1" s="1"/>
  <c r="BT57" i="1" s="1"/>
  <c r="BS57" i="1"/>
  <c r="CA57" i="1"/>
  <c r="O57" i="1" s="1"/>
  <c r="CC57" i="1"/>
  <c r="P57" i="1" s="1"/>
  <c r="CD57" i="1"/>
  <c r="CE57" i="1"/>
  <c r="Q58" i="1"/>
  <c r="V58" i="1"/>
  <c r="CB58" i="1" s="1"/>
  <c r="X58" i="1"/>
  <c r="Y58" i="1"/>
  <c r="Z58" i="1"/>
  <c r="AH58" i="1"/>
  <c r="AJ58" i="1" s="1"/>
  <c r="BG58" i="1"/>
  <c r="BI58" i="1"/>
  <c r="BJ58" i="1"/>
  <c r="BK58" i="1"/>
  <c r="BP58" i="1"/>
  <c r="BQ58" i="1" s="1"/>
  <c r="BS58" i="1"/>
  <c r="CA58" i="1"/>
  <c r="O58" i="1" s="1"/>
  <c r="CC58" i="1"/>
  <c r="P58" i="1" s="1"/>
  <c r="CD58" i="1"/>
  <c r="CE58" i="1"/>
  <c r="Q59" i="1"/>
  <c r="V59" i="1"/>
  <c r="X59" i="1"/>
  <c r="Y59" i="1"/>
  <c r="Z59" i="1"/>
  <c r="AH59" i="1"/>
  <c r="AJ59" i="1" s="1"/>
  <c r="BG59" i="1"/>
  <c r="E59" i="1" s="1"/>
  <c r="BI59" i="1"/>
  <c r="BJ59" i="1"/>
  <c r="BK59" i="1"/>
  <c r="BP59" i="1"/>
  <c r="BQ59" i="1"/>
  <c r="BT59" i="1" s="1"/>
  <c r="BS59" i="1"/>
  <c r="CA59" i="1"/>
  <c r="O59" i="1" s="1"/>
  <c r="CB59" i="1"/>
  <c r="CC59" i="1"/>
  <c r="P59" i="1" s="1"/>
  <c r="CD59" i="1"/>
  <c r="CE59" i="1"/>
  <c r="Q60" i="1"/>
  <c r="V60" i="1"/>
  <c r="CB60" i="1" s="1"/>
  <c r="X60" i="1"/>
  <c r="Y60" i="1"/>
  <c r="Z60" i="1"/>
  <c r="AH60" i="1"/>
  <c r="AJ60" i="1" s="1"/>
  <c r="BG60" i="1"/>
  <c r="BI60" i="1"/>
  <c r="BJ60" i="1"/>
  <c r="BK60" i="1"/>
  <c r="BP60" i="1"/>
  <c r="BQ60" i="1" s="1"/>
  <c r="BS60" i="1"/>
  <c r="CA60" i="1"/>
  <c r="O60" i="1" s="1"/>
  <c r="CC60" i="1"/>
  <c r="P60" i="1" s="1"/>
  <c r="CD60" i="1"/>
  <c r="CE60" i="1"/>
  <c r="Q61" i="1"/>
  <c r="AC61" i="1" s="1"/>
  <c r="V61" i="1"/>
  <c r="X61" i="1"/>
  <c r="Y61" i="1"/>
  <c r="Z61" i="1"/>
  <c r="AH61" i="1"/>
  <c r="AJ61" i="1" s="1"/>
  <c r="BG61" i="1"/>
  <c r="E61" i="1" s="1"/>
  <c r="BI61" i="1"/>
  <c r="BJ61" i="1"/>
  <c r="BK61" i="1"/>
  <c r="BP61" i="1"/>
  <c r="BQ61" i="1"/>
  <c r="BT61" i="1" s="1"/>
  <c r="BS61" i="1"/>
  <c r="BY61" i="1"/>
  <c r="CA61" i="1"/>
  <c r="O61" i="1" s="1"/>
  <c r="CB61" i="1"/>
  <c r="CC61" i="1"/>
  <c r="P61" i="1" s="1"/>
  <c r="CD61" i="1"/>
  <c r="CE61" i="1"/>
  <c r="Q62" i="1"/>
  <c r="V62" i="1"/>
  <c r="CB62" i="1" s="1"/>
  <c r="X62" i="1"/>
  <c r="Y62" i="1"/>
  <c r="Z62" i="1"/>
  <c r="AH62" i="1"/>
  <c r="AJ62" i="1" s="1"/>
  <c r="BG62" i="1"/>
  <c r="BI62" i="1"/>
  <c r="BJ62" i="1"/>
  <c r="BK62" i="1"/>
  <c r="BP62" i="1"/>
  <c r="BQ62" i="1" s="1"/>
  <c r="BS62" i="1"/>
  <c r="CA62" i="1"/>
  <c r="O62" i="1" s="1"/>
  <c r="CC62" i="1"/>
  <c r="P62" i="1" s="1"/>
  <c r="CD62" i="1"/>
  <c r="CE62" i="1"/>
  <c r="O63" i="1"/>
  <c r="Q63" i="1"/>
  <c r="V63" i="1"/>
  <c r="CB63" i="1" s="1"/>
  <c r="X63" i="1"/>
  <c r="Y63" i="1"/>
  <c r="Z63" i="1"/>
  <c r="AH63" i="1"/>
  <c r="AJ63" i="1" s="1"/>
  <c r="BY63" i="1" s="1"/>
  <c r="BG63" i="1"/>
  <c r="E63" i="1" s="1"/>
  <c r="BH63" i="1"/>
  <c r="AD63" i="1" s="1"/>
  <c r="BI63" i="1"/>
  <c r="BJ63" i="1"/>
  <c r="BK63" i="1"/>
  <c r="BP63" i="1"/>
  <c r="BQ63" i="1" s="1"/>
  <c r="BS63" i="1"/>
  <c r="CA63" i="1"/>
  <c r="CC63" i="1"/>
  <c r="P63" i="1" s="1"/>
  <c r="CD63" i="1"/>
  <c r="CE63" i="1"/>
  <c r="Q64" i="1"/>
  <c r="V64" i="1"/>
  <c r="CB64" i="1" s="1"/>
  <c r="X64" i="1"/>
  <c r="Y64" i="1"/>
  <c r="Z64" i="1"/>
  <c r="AH64" i="1"/>
  <c r="AJ64" i="1" s="1"/>
  <c r="BG64" i="1"/>
  <c r="BI64" i="1"/>
  <c r="BJ64" i="1"/>
  <c r="BK64" i="1"/>
  <c r="BP64" i="1"/>
  <c r="BQ64" i="1" s="1"/>
  <c r="BT64" i="1" s="1"/>
  <c r="BS64" i="1"/>
  <c r="CA64" i="1"/>
  <c r="O64" i="1" s="1"/>
  <c r="CC64" i="1"/>
  <c r="P64" i="1" s="1"/>
  <c r="CD64" i="1"/>
  <c r="CE64" i="1"/>
  <c r="Q65" i="1"/>
  <c r="V65" i="1"/>
  <c r="AC65" i="1" s="1"/>
  <c r="X65" i="1"/>
  <c r="Y65" i="1"/>
  <c r="Z65" i="1"/>
  <c r="AH65" i="1"/>
  <c r="AJ65" i="1" s="1"/>
  <c r="BG65" i="1"/>
  <c r="BI65" i="1"/>
  <c r="BJ65" i="1"/>
  <c r="BK65" i="1"/>
  <c r="BP65" i="1"/>
  <c r="BQ65" i="1"/>
  <c r="BT65" i="1" s="1"/>
  <c r="BS65" i="1"/>
  <c r="CA65" i="1"/>
  <c r="O65" i="1" s="1"/>
  <c r="CC65" i="1"/>
  <c r="P65" i="1" s="1"/>
  <c r="CD65" i="1"/>
  <c r="CE65" i="1"/>
  <c r="Q66" i="1"/>
  <c r="V66" i="1"/>
  <c r="CB66" i="1" s="1"/>
  <c r="X66" i="1"/>
  <c r="Y66" i="1"/>
  <c r="Z66" i="1"/>
  <c r="AH66" i="1"/>
  <c r="AJ66" i="1" s="1"/>
  <c r="BG66" i="1"/>
  <c r="BI66" i="1"/>
  <c r="BJ66" i="1"/>
  <c r="BK66" i="1"/>
  <c r="BP66" i="1"/>
  <c r="BQ66" i="1" s="1"/>
  <c r="BT66" i="1" s="1"/>
  <c r="BS66" i="1"/>
  <c r="CA66" i="1"/>
  <c r="O66" i="1" s="1"/>
  <c r="CC66" i="1"/>
  <c r="P66" i="1" s="1"/>
  <c r="CD66" i="1"/>
  <c r="CE66" i="1"/>
  <c r="Q67" i="1"/>
  <c r="V67" i="1"/>
  <c r="CB67" i="1" s="1"/>
  <c r="X67" i="1"/>
  <c r="Y67" i="1"/>
  <c r="Z67" i="1"/>
  <c r="AH67" i="1"/>
  <c r="AJ67" i="1" s="1"/>
  <c r="BG67" i="1"/>
  <c r="BI67" i="1"/>
  <c r="BJ67" i="1"/>
  <c r="BK67" i="1"/>
  <c r="BP67" i="1"/>
  <c r="BQ67" i="1" s="1"/>
  <c r="BT67" i="1" s="1"/>
  <c r="BS67" i="1"/>
  <c r="CA67" i="1"/>
  <c r="O67" i="1" s="1"/>
  <c r="CC67" i="1"/>
  <c r="P67" i="1" s="1"/>
  <c r="CD67" i="1"/>
  <c r="CE67" i="1"/>
  <c r="Q68" i="1"/>
  <c r="V68" i="1"/>
  <c r="CB68" i="1" s="1"/>
  <c r="X68" i="1"/>
  <c r="Y68" i="1"/>
  <c r="Z68" i="1"/>
  <c r="AH68" i="1"/>
  <c r="AJ68" i="1" s="1"/>
  <c r="BG68" i="1"/>
  <c r="BI68" i="1"/>
  <c r="BJ68" i="1"/>
  <c r="BK68" i="1"/>
  <c r="BP68" i="1"/>
  <c r="BQ68" i="1" s="1"/>
  <c r="BS68" i="1"/>
  <c r="CA68" i="1"/>
  <c r="O68" i="1" s="1"/>
  <c r="CC68" i="1"/>
  <c r="P68" i="1" s="1"/>
  <c r="CD68" i="1"/>
  <c r="CE68" i="1"/>
  <c r="Q69" i="1"/>
  <c r="AC69" i="1" s="1"/>
  <c r="V69" i="1"/>
  <c r="CB69" i="1" s="1"/>
  <c r="X69" i="1"/>
  <c r="Y69" i="1"/>
  <c r="Z69" i="1"/>
  <c r="AH69" i="1"/>
  <c r="AJ69" i="1" s="1"/>
  <c r="BG69" i="1"/>
  <c r="E69" i="1" s="1"/>
  <c r="BH69" i="1"/>
  <c r="AD69" i="1" s="1"/>
  <c r="BI69" i="1"/>
  <c r="BJ69" i="1"/>
  <c r="BK69" i="1"/>
  <c r="BP69" i="1"/>
  <c r="BQ69" i="1" s="1"/>
  <c r="BT69" i="1" s="1"/>
  <c r="BS69" i="1"/>
  <c r="CA69" i="1"/>
  <c r="O69" i="1" s="1"/>
  <c r="CC69" i="1"/>
  <c r="P69" i="1" s="1"/>
  <c r="CD69" i="1"/>
  <c r="CE69" i="1"/>
  <c r="Q70" i="1"/>
  <c r="AC70" i="1" s="1"/>
  <c r="V70" i="1"/>
  <c r="X70" i="1"/>
  <c r="Y70" i="1"/>
  <c r="Z70" i="1"/>
  <c r="AH70" i="1"/>
  <c r="AJ70" i="1"/>
  <c r="BG70" i="1"/>
  <c r="BI70" i="1"/>
  <c r="BJ70" i="1"/>
  <c r="BK70" i="1"/>
  <c r="BP70" i="1"/>
  <c r="BQ70" i="1" s="1"/>
  <c r="BS70" i="1"/>
  <c r="CA70" i="1"/>
  <c r="O70" i="1" s="1"/>
  <c r="CB70" i="1"/>
  <c r="CC70" i="1"/>
  <c r="P70" i="1" s="1"/>
  <c r="CD70" i="1"/>
  <c r="CE70" i="1"/>
  <c r="E71" i="1"/>
  <c r="Q71" i="1"/>
  <c r="V71" i="1"/>
  <c r="CB71" i="1" s="1"/>
  <c r="X71" i="1"/>
  <c r="Y71" i="1"/>
  <c r="Z71" i="1"/>
  <c r="AH71" i="1"/>
  <c r="AJ71" i="1" s="1"/>
  <c r="BY71" i="1" s="1"/>
  <c r="BG71" i="1"/>
  <c r="BH71" i="1"/>
  <c r="AD71" i="1" s="1"/>
  <c r="BI71" i="1"/>
  <c r="BJ71" i="1"/>
  <c r="BL71" i="1" s="1"/>
  <c r="AF71" i="1" s="1"/>
  <c r="BM71" i="1" s="1"/>
  <c r="BK71" i="1"/>
  <c r="BP71" i="1"/>
  <c r="BQ71" i="1" s="1"/>
  <c r="BT71" i="1" s="1"/>
  <c r="BS71" i="1"/>
  <c r="CA71" i="1"/>
  <c r="O71" i="1" s="1"/>
  <c r="CC71" i="1"/>
  <c r="P71" i="1" s="1"/>
  <c r="CD71" i="1"/>
  <c r="CE71" i="1"/>
  <c r="Q72" i="1"/>
  <c r="V72" i="1"/>
  <c r="X72" i="1"/>
  <c r="Y72" i="1"/>
  <c r="Z72" i="1"/>
  <c r="AH72" i="1"/>
  <c r="AJ72" i="1" s="1"/>
  <c r="BG72" i="1"/>
  <c r="BI72" i="1"/>
  <c r="BJ72" i="1"/>
  <c r="BK72" i="1"/>
  <c r="BP72" i="1"/>
  <c r="BQ72" i="1" s="1"/>
  <c r="BS72" i="1"/>
  <c r="CA72" i="1"/>
  <c r="O72" i="1" s="1"/>
  <c r="CB72" i="1"/>
  <c r="CC72" i="1"/>
  <c r="P72" i="1" s="1"/>
  <c r="CD72" i="1"/>
  <c r="CE72" i="1"/>
  <c r="O73" i="1"/>
  <c r="Q73" i="1"/>
  <c r="V73" i="1"/>
  <c r="X73" i="1"/>
  <c r="Y73" i="1"/>
  <c r="Z73" i="1"/>
  <c r="AC73" i="1"/>
  <c r="AH73" i="1"/>
  <c r="AJ73" i="1" s="1"/>
  <c r="BG73" i="1"/>
  <c r="E73" i="1" s="1"/>
  <c r="BH73" i="1"/>
  <c r="AD73" i="1" s="1"/>
  <c r="BI73" i="1"/>
  <c r="BJ73" i="1"/>
  <c r="BK73" i="1"/>
  <c r="BP73" i="1"/>
  <c r="BQ73" i="1" s="1"/>
  <c r="BT73" i="1" s="1"/>
  <c r="BS73" i="1"/>
  <c r="CA73" i="1"/>
  <c r="CB73" i="1"/>
  <c r="CC73" i="1"/>
  <c r="P73" i="1" s="1"/>
  <c r="CD73" i="1"/>
  <c r="CE73" i="1"/>
  <c r="Q74" i="1"/>
  <c r="V74" i="1"/>
  <c r="X74" i="1"/>
  <c r="Y74" i="1"/>
  <c r="Z74" i="1"/>
  <c r="AH74" i="1"/>
  <c r="AJ74" i="1"/>
  <c r="BG74" i="1"/>
  <c r="BI74" i="1"/>
  <c r="BJ74" i="1"/>
  <c r="BK74" i="1"/>
  <c r="BP74" i="1"/>
  <c r="BQ74" i="1" s="1"/>
  <c r="BS74" i="1"/>
  <c r="CA74" i="1"/>
  <c r="O74" i="1" s="1"/>
  <c r="CB74" i="1"/>
  <c r="CC74" i="1"/>
  <c r="P74" i="1" s="1"/>
  <c r="CD74" i="1"/>
  <c r="CE74" i="1"/>
  <c r="O75" i="1"/>
  <c r="Q75" i="1"/>
  <c r="V75" i="1"/>
  <c r="X75" i="1"/>
  <c r="Y75" i="1"/>
  <c r="Z75" i="1"/>
  <c r="AC75" i="1"/>
  <c r="AH75" i="1"/>
  <c r="AJ75" i="1" s="1"/>
  <c r="BG75" i="1"/>
  <c r="E75" i="1" s="1"/>
  <c r="BH75" i="1"/>
  <c r="AD75" i="1" s="1"/>
  <c r="BI75" i="1"/>
  <c r="BJ75" i="1"/>
  <c r="BK75" i="1"/>
  <c r="BP75" i="1"/>
  <c r="BQ75" i="1" s="1"/>
  <c r="BT75" i="1" s="1"/>
  <c r="BS75" i="1"/>
  <c r="CA75" i="1"/>
  <c r="CB75" i="1"/>
  <c r="CC75" i="1"/>
  <c r="P75" i="1" s="1"/>
  <c r="CD75" i="1"/>
  <c r="CE75" i="1"/>
  <c r="Q76" i="1"/>
  <c r="AC76" i="1" s="1"/>
  <c r="V76" i="1"/>
  <c r="X76" i="1"/>
  <c r="Y76" i="1"/>
  <c r="Z76" i="1"/>
  <c r="AH76" i="1"/>
  <c r="AJ76" i="1"/>
  <c r="BG76" i="1"/>
  <c r="BI76" i="1"/>
  <c r="BJ76" i="1"/>
  <c r="BK76" i="1"/>
  <c r="BP76" i="1"/>
  <c r="BQ76" i="1" s="1"/>
  <c r="BS76" i="1"/>
  <c r="CA76" i="1"/>
  <c r="O76" i="1" s="1"/>
  <c r="CB76" i="1"/>
  <c r="CC76" i="1"/>
  <c r="P76" i="1" s="1"/>
  <c r="CD76" i="1"/>
  <c r="CE76" i="1"/>
  <c r="Q77" i="1"/>
  <c r="AC77" i="1" s="1"/>
  <c r="V77" i="1"/>
  <c r="X77" i="1"/>
  <c r="Y77" i="1"/>
  <c r="Z77" i="1"/>
  <c r="AH77" i="1"/>
  <c r="AJ77" i="1" s="1"/>
  <c r="BG77" i="1"/>
  <c r="E77" i="1" s="1"/>
  <c r="BI77" i="1"/>
  <c r="BJ77" i="1"/>
  <c r="BK77" i="1"/>
  <c r="BP77" i="1"/>
  <c r="BQ77" i="1"/>
  <c r="BS77" i="1"/>
  <c r="CA77" i="1"/>
  <c r="O77" i="1" s="1"/>
  <c r="CB77" i="1"/>
  <c r="CC77" i="1"/>
  <c r="P77" i="1" s="1"/>
  <c r="CD77" i="1"/>
  <c r="CE77" i="1"/>
  <c r="Q78" i="1"/>
  <c r="AC78" i="1" s="1"/>
  <c r="V78" i="1"/>
  <c r="X78" i="1"/>
  <c r="Y78" i="1"/>
  <c r="Z78" i="1"/>
  <c r="AH78" i="1"/>
  <c r="AJ78" i="1"/>
  <c r="BG78" i="1"/>
  <c r="E78" i="1" s="1"/>
  <c r="BH78" i="1"/>
  <c r="BI78" i="1"/>
  <c r="BJ78" i="1"/>
  <c r="BK78" i="1"/>
  <c r="BL78" i="1"/>
  <c r="AF78" i="1" s="1"/>
  <c r="BM78" i="1" s="1"/>
  <c r="BP78" i="1"/>
  <c r="BQ78" i="1" s="1"/>
  <c r="BS78" i="1"/>
  <c r="BT78" i="1" s="1"/>
  <c r="CA78" i="1"/>
  <c r="O78" i="1" s="1"/>
  <c r="CB78" i="1"/>
  <c r="CC78" i="1"/>
  <c r="P78" i="1" s="1"/>
  <c r="CD78" i="1"/>
  <c r="CE78" i="1"/>
  <c r="Q79" i="1"/>
  <c r="V79" i="1"/>
  <c r="X79" i="1"/>
  <c r="Y79" i="1"/>
  <c r="Z79" i="1"/>
  <c r="AH79" i="1"/>
  <c r="AJ79" i="1"/>
  <c r="BG79" i="1"/>
  <c r="E79" i="1" s="1"/>
  <c r="BH79" i="1"/>
  <c r="AD79" i="1" s="1"/>
  <c r="BI79" i="1"/>
  <c r="BJ79" i="1"/>
  <c r="BL79" i="1" s="1"/>
  <c r="AF79" i="1" s="1"/>
  <c r="BM79" i="1" s="1"/>
  <c r="BK79" i="1"/>
  <c r="BP79" i="1"/>
  <c r="BQ79" i="1" s="1"/>
  <c r="BS79" i="1"/>
  <c r="CA79" i="1"/>
  <c r="O79" i="1" s="1"/>
  <c r="CB79" i="1"/>
  <c r="CC79" i="1"/>
  <c r="P79" i="1" s="1"/>
  <c r="CD79" i="1"/>
  <c r="CE79" i="1"/>
  <c r="P80" i="1"/>
  <c r="Q80" i="1"/>
  <c r="V80" i="1"/>
  <c r="CB80" i="1" s="1"/>
  <c r="X80" i="1"/>
  <c r="Y80" i="1"/>
  <c r="Z80" i="1"/>
  <c r="AH80" i="1"/>
  <c r="AJ80" i="1" s="1"/>
  <c r="BG80" i="1"/>
  <c r="E80" i="1" s="1"/>
  <c r="BI80" i="1"/>
  <c r="BJ80" i="1"/>
  <c r="BK80" i="1"/>
  <c r="BP80" i="1"/>
  <c r="BQ80" i="1" s="1"/>
  <c r="BS80" i="1"/>
  <c r="BT80" i="1" s="1"/>
  <c r="CA80" i="1"/>
  <c r="O80" i="1" s="1"/>
  <c r="CC80" i="1"/>
  <c r="CD80" i="1"/>
  <c r="CE80" i="1"/>
  <c r="Q81" i="1"/>
  <c r="AC81" i="1" s="1"/>
  <c r="V81" i="1"/>
  <c r="CB81" i="1" s="1"/>
  <c r="X81" i="1"/>
  <c r="Y81" i="1"/>
  <c r="Z81" i="1"/>
  <c r="AH81" i="1"/>
  <c r="AJ81" i="1" s="1"/>
  <c r="BG81" i="1"/>
  <c r="E81" i="1" s="1"/>
  <c r="BI81" i="1"/>
  <c r="BJ81" i="1"/>
  <c r="BK81" i="1"/>
  <c r="BP81" i="1"/>
  <c r="BQ81" i="1" s="1"/>
  <c r="BS81" i="1"/>
  <c r="CA81" i="1"/>
  <c r="O81" i="1" s="1"/>
  <c r="CC81" i="1"/>
  <c r="P81" i="1" s="1"/>
  <c r="CD81" i="1"/>
  <c r="CE81" i="1"/>
  <c r="Q82" i="1"/>
  <c r="V82" i="1"/>
  <c r="CB82" i="1" s="1"/>
  <c r="X82" i="1"/>
  <c r="Y82" i="1"/>
  <c r="Z82" i="1"/>
  <c r="AH82" i="1"/>
  <c r="AJ82" i="1" s="1"/>
  <c r="BG82" i="1"/>
  <c r="BH82" i="1" s="1"/>
  <c r="BI82" i="1"/>
  <c r="BJ82" i="1"/>
  <c r="BK82" i="1"/>
  <c r="BP82" i="1"/>
  <c r="BQ82" i="1" s="1"/>
  <c r="BT82" i="1" s="1"/>
  <c r="BS82" i="1"/>
  <c r="CA82" i="1"/>
  <c r="O82" i="1" s="1"/>
  <c r="CC82" i="1"/>
  <c r="P82" i="1" s="1"/>
  <c r="CD82" i="1"/>
  <c r="CE82" i="1"/>
  <c r="Q83" i="1"/>
  <c r="AC83" i="1" s="1"/>
  <c r="V83" i="1"/>
  <c r="X83" i="1"/>
  <c r="Y83" i="1"/>
  <c r="Z83" i="1"/>
  <c r="AH83" i="1"/>
  <c r="AJ83" i="1" s="1"/>
  <c r="BG83" i="1"/>
  <c r="BI83" i="1"/>
  <c r="BJ83" i="1"/>
  <c r="BK83" i="1"/>
  <c r="BP83" i="1"/>
  <c r="BQ83" i="1" s="1"/>
  <c r="BS83" i="1"/>
  <c r="CA83" i="1"/>
  <c r="O83" i="1" s="1"/>
  <c r="CB83" i="1"/>
  <c r="CC83" i="1"/>
  <c r="P83" i="1" s="1"/>
  <c r="CD83" i="1"/>
  <c r="CE83" i="1"/>
  <c r="Q84" i="1"/>
  <c r="V84" i="1"/>
  <c r="CB84" i="1" s="1"/>
  <c r="X84" i="1"/>
  <c r="Y84" i="1"/>
  <c r="Z84" i="1"/>
  <c r="AH84" i="1"/>
  <c r="AJ84" i="1" s="1"/>
  <c r="BG84" i="1"/>
  <c r="BH84" i="1" s="1"/>
  <c r="BI84" i="1"/>
  <c r="BJ84" i="1"/>
  <c r="BK84" i="1"/>
  <c r="BP84" i="1"/>
  <c r="BQ84" i="1" s="1"/>
  <c r="BS84" i="1"/>
  <c r="CA84" i="1"/>
  <c r="O84" i="1" s="1"/>
  <c r="CC84" i="1"/>
  <c r="P84" i="1" s="1"/>
  <c r="CD84" i="1"/>
  <c r="CE84" i="1"/>
  <c r="O85" i="1"/>
  <c r="Q85" i="1"/>
  <c r="V85" i="1"/>
  <c r="X85" i="1"/>
  <c r="Y85" i="1"/>
  <c r="Z85" i="1"/>
  <c r="AH85" i="1"/>
  <c r="AJ85" i="1" s="1"/>
  <c r="BG85" i="1"/>
  <c r="E85" i="1" s="1"/>
  <c r="BH85" i="1"/>
  <c r="AD85" i="1" s="1"/>
  <c r="BI85" i="1"/>
  <c r="BJ85" i="1"/>
  <c r="BK85" i="1"/>
  <c r="BP85" i="1"/>
  <c r="BQ85" i="1" s="1"/>
  <c r="BS85" i="1"/>
  <c r="CA85" i="1"/>
  <c r="CC85" i="1"/>
  <c r="P85" i="1" s="1"/>
  <c r="CD85" i="1"/>
  <c r="CE85" i="1"/>
  <c r="Q86" i="1"/>
  <c r="V86" i="1"/>
  <c r="CB86" i="1" s="1"/>
  <c r="X86" i="1"/>
  <c r="Y86" i="1"/>
  <c r="Z86" i="1"/>
  <c r="AH86" i="1"/>
  <c r="AJ86" i="1" s="1"/>
  <c r="BG86" i="1"/>
  <c r="E86" i="1" s="1"/>
  <c r="BI86" i="1"/>
  <c r="BJ86" i="1"/>
  <c r="BK86" i="1"/>
  <c r="BP86" i="1"/>
  <c r="BQ86" i="1" s="1"/>
  <c r="BS86" i="1"/>
  <c r="CA86" i="1"/>
  <c r="O86" i="1" s="1"/>
  <c r="CC86" i="1"/>
  <c r="P86" i="1" s="1"/>
  <c r="CD86" i="1"/>
  <c r="CE86" i="1"/>
  <c r="Q87" i="1"/>
  <c r="V87" i="1"/>
  <c r="X87" i="1"/>
  <c r="Y87" i="1"/>
  <c r="Z87" i="1"/>
  <c r="AC87" i="1"/>
  <c r="AH87" i="1"/>
  <c r="AJ87" i="1" s="1"/>
  <c r="BG87" i="1"/>
  <c r="E87" i="1" s="1"/>
  <c r="BI87" i="1"/>
  <c r="BJ87" i="1"/>
  <c r="BK87" i="1"/>
  <c r="BP87" i="1"/>
  <c r="BQ87" i="1" s="1"/>
  <c r="BT87" i="1" s="1"/>
  <c r="BS87" i="1"/>
  <c r="CA87" i="1"/>
  <c r="O87" i="1" s="1"/>
  <c r="CB87" i="1"/>
  <c r="CC87" i="1"/>
  <c r="P87" i="1" s="1"/>
  <c r="CD87" i="1"/>
  <c r="CE87" i="1"/>
  <c r="Q88" i="1"/>
  <c r="V88" i="1"/>
  <c r="X88" i="1"/>
  <c r="Y88" i="1"/>
  <c r="Z88" i="1"/>
  <c r="AH88" i="1"/>
  <c r="AJ88" i="1" s="1"/>
  <c r="BG88" i="1"/>
  <c r="BH88" i="1" s="1"/>
  <c r="BI88" i="1"/>
  <c r="BJ88" i="1"/>
  <c r="BK88" i="1"/>
  <c r="BP88" i="1"/>
  <c r="BQ88" i="1" s="1"/>
  <c r="BS88" i="1"/>
  <c r="CA88" i="1"/>
  <c r="O88" i="1" s="1"/>
  <c r="CB88" i="1"/>
  <c r="CC88" i="1"/>
  <c r="P88" i="1" s="1"/>
  <c r="CD88" i="1"/>
  <c r="CE88" i="1"/>
  <c r="O89" i="1"/>
  <c r="Q89" i="1"/>
  <c r="V89" i="1"/>
  <c r="X89" i="1"/>
  <c r="Y89" i="1"/>
  <c r="Z89" i="1"/>
  <c r="AH89" i="1"/>
  <c r="AJ89" i="1" s="1"/>
  <c r="BG89" i="1"/>
  <c r="E89" i="1" s="1"/>
  <c r="BH89" i="1"/>
  <c r="AD89" i="1" s="1"/>
  <c r="BI89" i="1"/>
  <c r="BJ89" i="1"/>
  <c r="BK89" i="1"/>
  <c r="BP89" i="1"/>
  <c r="BQ89" i="1" s="1"/>
  <c r="BS89" i="1"/>
  <c r="CA89" i="1"/>
  <c r="CC89" i="1"/>
  <c r="P89" i="1" s="1"/>
  <c r="CD89" i="1"/>
  <c r="CE89" i="1"/>
  <c r="Q90" i="1"/>
  <c r="V90" i="1"/>
  <c r="CB90" i="1" s="1"/>
  <c r="X90" i="1"/>
  <c r="Y90" i="1"/>
  <c r="Z90" i="1"/>
  <c r="AH90" i="1"/>
  <c r="AJ90" i="1" s="1"/>
  <c r="BG90" i="1"/>
  <c r="BI90" i="1"/>
  <c r="BJ90" i="1"/>
  <c r="BK90" i="1"/>
  <c r="BP90" i="1"/>
  <c r="BQ90" i="1" s="1"/>
  <c r="BS90" i="1"/>
  <c r="CA90" i="1"/>
  <c r="O90" i="1" s="1"/>
  <c r="CC90" i="1"/>
  <c r="P90" i="1" s="1"/>
  <c r="CD90" i="1"/>
  <c r="CE90" i="1"/>
  <c r="Q91" i="1"/>
  <c r="V91" i="1"/>
  <c r="X91" i="1"/>
  <c r="Y91" i="1"/>
  <c r="Z91" i="1"/>
  <c r="AH91" i="1"/>
  <c r="AJ91" i="1" s="1"/>
  <c r="BG91" i="1"/>
  <c r="E91" i="1" s="1"/>
  <c r="BI91" i="1"/>
  <c r="BJ91" i="1"/>
  <c r="BK91" i="1"/>
  <c r="BP91" i="1"/>
  <c r="BQ91" i="1" s="1"/>
  <c r="BT91" i="1" s="1"/>
  <c r="BS91" i="1"/>
  <c r="CA91" i="1"/>
  <c r="O91" i="1" s="1"/>
  <c r="CC91" i="1"/>
  <c r="P91" i="1" s="1"/>
  <c r="CD91" i="1"/>
  <c r="CE91" i="1"/>
  <c r="Q92" i="1"/>
  <c r="V92" i="1"/>
  <c r="CB92" i="1" s="1"/>
  <c r="X92" i="1"/>
  <c r="Y92" i="1"/>
  <c r="Z92" i="1"/>
  <c r="AH92" i="1"/>
  <c r="AJ92" i="1"/>
  <c r="BG92" i="1"/>
  <c r="E92" i="1" s="1"/>
  <c r="BI92" i="1"/>
  <c r="BJ92" i="1"/>
  <c r="BK92" i="1"/>
  <c r="BP92" i="1"/>
  <c r="BQ92" i="1" s="1"/>
  <c r="BS92" i="1"/>
  <c r="CA92" i="1"/>
  <c r="O92" i="1" s="1"/>
  <c r="CC92" i="1"/>
  <c r="P92" i="1" s="1"/>
  <c r="CD92" i="1"/>
  <c r="CE92" i="1"/>
  <c r="P93" i="1"/>
  <c r="Q93" i="1"/>
  <c r="V93" i="1"/>
  <c r="X93" i="1"/>
  <c r="Y93" i="1"/>
  <c r="Z93" i="1"/>
  <c r="AH93" i="1"/>
  <c r="AJ93" i="1" s="1"/>
  <c r="BG93" i="1"/>
  <c r="E93" i="1" s="1"/>
  <c r="BH93" i="1"/>
  <c r="AD93" i="1" s="1"/>
  <c r="BI93" i="1"/>
  <c r="BJ93" i="1"/>
  <c r="BK93" i="1"/>
  <c r="BL93" i="1"/>
  <c r="AF93" i="1" s="1"/>
  <c r="BM93" i="1" s="1"/>
  <c r="BP93" i="1"/>
  <c r="BQ93" i="1" s="1"/>
  <c r="BS93" i="1"/>
  <c r="CA93" i="1"/>
  <c r="O93" i="1" s="1"/>
  <c r="CB93" i="1"/>
  <c r="CC93" i="1"/>
  <c r="CD93" i="1"/>
  <c r="CE93" i="1"/>
  <c r="E94" i="1"/>
  <c r="Q94" i="1"/>
  <c r="V94" i="1"/>
  <c r="CB94" i="1" s="1"/>
  <c r="X94" i="1"/>
  <c r="Y94" i="1"/>
  <c r="Z94" i="1"/>
  <c r="AH94" i="1"/>
  <c r="AJ94" i="1" s="1"/>
  <c r="BG94" i="1"/>
  <c r="BH94" i="1"/>
  <c r="AD94" i="1" s="1"/>
  <c r="BI94" i="1"/>
  <c r="BJ94" i="1"/>
  <c r="BK94" i="1"/>
  <c r="BP94" i="1"/>
  <c r="BQ94" i="1" s="1"/>
  <c r="BS94" i="1"/>
  <c r="CA94" i="1"/>
  <c r="O94" i="1" s="1"/>
  <c r="CC94" i="1"/>
  <c r="P94" i="1" s="1"/>
  <c r="CD94" i="1"/>
  <c r="CE94" i="1"/>
  <c r="Q95" i="1"/>
  <c r="V95" i="1"/>
  <c r="AC95" i="1" s="1"/>
  <c r="X95" i="1"/>
  <c r="Y95" i="1"/>
  <c r="Z95" i="1"/>
  <c r="AH95" i="1"/>
  <c r="AJ95" i="1" s="1"/>
  <c r="BG95" i="1"/>
  <c r="BI95" i="1"/>
  <c r="BJ95" i="1"/>
  <c r="BK95" i="1"/>
  <c r="BP95" i="1"/>
  <c r="BQ95" i="1" s="1"/>
  <c r="BS95" i="1"/>
  <c r="CA95" i="1"/>
  <c r="O95" i="1" s="1"/>
  <c r="CC95" i="1"/>
  <c r="P95" i="1" s="1"/>
  <c r="CD95" i="1"/>
  <c r="CE95" i="1"/>
  <c r="Q96" i="1"/>
  <c r="V96" i="1"/>
  <c r="CB96" i="1" s="1"/>
  <c r="X96" i="1"/>
  <c r="Y96" i="1"/>
  <c r="Z96" i="1"/>
  <c r="AH96" i="1"/>
  <c r="AJ96" i="1" s="1"/>
  <c r="BG96" i="1"/>
  <c r="E96" i="1" s="1"/>
  <c r="W96" i="1" s="1"/>
  <c r="BH96" i="1"/>
  <c r="AD96" i="1" s="1"/>
  <c r="BI96" i="1"/>
  <c r="BJ96" i="1"/>
  <c r="BK96" i="1"/>
  <c r="BP96" i="1"/>
  <c r="BQ96" i="1" s="1"/>
  <c r="BT96" i="1" s="1"/>
  <c r="BS96" i="1"/>
  <c r="CA96" i="1"/>
  <c r="O96" i="1" s="1"/>
  <c r="CC96" i="1"/>
  <c r="P96" i="1" s="1"/>
  <c r="CD96" i="1"/>
  <c r="CE96" i="1"/>
  <c r="O97" i="1"/>
  <c r="Q97" i="1"/>
  <c r="V97" i="1"/>
  <c r="X97" i="1"/>
  <c r="Y97" i="1"/>
  <c r="Z97" i="1"/>
  <c r="AH97" i="1"/>
  <c r="AJ97" i="1"/>
  <c r="BG97" i="1"/>
  <c r="E97" i="1" s="1"/>
  <c r="BH97" i="1"/>
  <c r="AD97" i="1" s="1"/>
  <c r="BI97" i="1"/>
  <c r="BJ97" i="1"/>
  <c r="BK97" i="1"/>
  <c r="BP97" i="1"/>
  <c r="BQ97" i="1" s="1"/>
  <c r="BS97" i="1"/>
  <c r="CA97" i="1"/>
  <c r="CC97" i="1"/>
  <c r="P97" i="1" s="1"/>
  <c r="CD97" i="1"/>
  <c r="CE97" i="1"/>
  <c r="Q98" i="1"/>
  <c r="V98" i="1"/>
  <c r="CB98" i="1" s="1"/>
  <c r="X98" i="1"/>
  <c r="Y98" i="1"/>
  <c r="Z98" i="1"/>
  <c r="AH98" i="1"/>
  <c r="AJ98" i="1" s="1"/>
  <c r="BG98" i="1"/>
  <c r="BI98" i="1"/>
  <c r="BJ98" i="1"/>
  <c r="BK98" i="1"/>
  <c r="BP98" i="1"/>
  <c r="BQ98" i="1" s="1"/>
  <c r="BS98" i="1"/>
  <c r="CA98" i="1"/>
  <c r="O98" i="1" s="1"/>
  <c r="CC98" i="1"/>
  <c r="P98" i="1" s="1"/>
  <c r="CD98" i="1"/>
  <c r="CE98" i="1"/>
  <c r="Q99" i="1"/>
  <c r="V99" i="1"/>
  <c r="X99" i="1"/>
  <c r="Y99" i="1"/>
  <c r="Z99" i="1"/>
  <c r="AH99" i="1"/>
  <c r="AJ99" i="1" s="1"/>
  <c r="BG99" i="1"/>
  <c r="E99" i="1" s="1"/>
  <c r="BI99" i="1"/>
  <c r="BJ99" i="1"/>
  <c r="BK99" i="1"/>
  <c r="BP99" i="1"/>
  <c r="BQ99" i="1" s="1"/>
  <c r="BS99" i="1"/>
  <c r="CA99" i="1"/>
  <c r="O99" i="1" s="1"/>
  <c r="CC99" i="1"/>
  <c r="P99" i="1" s="1"/>
  <c r="CD99" i="1"/>
  <c r="CE99" i="1"/>
  <c r="Q100" i="1"/>
  <c r="V100" i="1"/>
  <c r="CB100" i="1" s="1"/>
  <c r="X100" i="1"/>
  <c r="Y100" i="1"/>
  <c r="Z100" i="1"/>
  <c r="AH100" i="1"/>
  <c r="AJ100" i="1"/>
  <c r="BG100" i="1"/>
  <c r="E100" i="1" s="1"/>
  <c r="BI100" i="1"/>
  <c r="BJ100" i="1"/>
  <c r="BK100" i="1"/>
  <c r="BP100" i="1"/>
  <c r="BQ100" i="1" s="1"/>
  <c r="BS100" i="1"/>
  <c r="CA100" i="1"/>
  <c r="O100" i="1" s="1"/>
  <c r="CC100" i="1"/>
  <c r="P100" i="1" s="1"/>
  <c r="CD100" i="1"/>
  <c r="CE100" i="1"/>
  <c r="P101" i="1"/>
  <c r="Q101" i="1"/>
  <c r="V101" i="1"/>
  <c r="X101" i="1"/>
  <c r="Y101" i="1"/>
  <c r="Z101" i="1"/>
  <c r="AH101" i="1"/>
  <c r="AJ101" i="1" s="1"/>
  <c r="BG101" i="1"/>
  <c r="E101" i="1" s="1"/>
  <c r="BH101" i="1"/>
  <c r="AD101" i="1" s="1"/>
  <c r="BI101" i="1"/>
  <c r="BJ101" i="1"/>
  <c r="BK101" i="1"/>
  <c r="BL101" i="1"/>
  <c r="AF101" i="1" s="1"/>
  <c r="BM101" i="1" s="1"/>
  <c r="BP101" i="1"/>
  <c r="BQ101" i="1" s="1"/>
  <c r="BS101" i="1"/>
  <c r="CA101" i="1"/>
  <c r="O101" i="1" s="1"/>
  <c r="CB101" i="1"/>
  <c r="CC101" i="1"/>
  <c r="CD101" i="1"/>
  <c r="CE101" i="1"/>
  <c r="E102" i="1"/>
  <c r="W102" i="1" s="1"/>
  <c r="Q102" i="1"/>
  <c r="V102" i="1"/>
  <c r="CB102" i="1" s="1"/>
  <c r="X102" i="1"/>
  <c r="Y102" i="1"/>
  <c r="Z102" i="1"/>
  <c r="AH102" i="1"/>
  <c r="AJ102" i="1" s="1"/>
  <c r="BG102" i="1"/>
  <c r="BH102" i="1"/>
  <c r="AD102" i="1" s="1"/>
  <c r="BI102" i="1"/>
  <c r="BJ102" i="1"/>
  <c r="BK102" i="1"/>
  <c r="BP102" i="1"/>
  <c r="BQ102" i="1" s="1"/>
  <c r="BS102" i="1"/>
  <c r="CA102" i="1"/>
  <c r="O102" i="1" s="1"/>
  <c r="CC102" i="1"/>
  <c r="P102" i="1" s="1"/>
  <c r="CD102" i="1"/>
  <c r="CE102" i="1"/>
  <c r="Q103" i="1"/>
  <c r="V103" i="1"/>
  <c r="AC103" i="1" s="1"/>
  <c r="X103" i="1"/>
  <c r="Y103" i="1"/>
  <c r="Z103" i="1"/>
  <c r="AH103" i="1"/>
  <c r="AJ103" i="1" s="1"/>
  <c r="BG103" i="1"/>
  <c r="BI103" i="1"/>
  <c r="BJ103" i="1"/>
  <c r="BK103" i="1"/>
  <c r="BP103" i="1"/>
  <c r="BQ103" i="1" s="1"/>
  <c r="BS103" i="1"/>
  <c r="CA103" i="1"/>
  <c r="O103" i="1" s="1"/>
  <c r="CC103" i="1"/>
  <c r="P103" i="1" s="1"/>
  <c r="CD103" i="1"/>
  <c r="CE103" i="1"/>
  <c r="Q104" i="1"/>
  <c r="V104" i="1"/>
  <c r="CB104" i="1" s="1"/>
  <c r="X104" i="1"/>
  <c r="Y104" i="1"/>
  <c r="Z104" i="1"/>
  <c r="AH104" i="1"/>
  <c r="AJ104" i="1"/>
  <c r="BG104" i="1"/>
  <c r="E104" i="1" s="1"/>
  <c r="BH104" i="1"/>
  <c r="AD104" i="1" s="1"/>
  <c r="BI104" i="1"/>
  <c r="BJ104" i="1"/>
  <c r="BK104" i="1"/>
  <c r="BP104" i="1"/>
  <c r="BQ104" i="1" s="1"/>
  <c r="BT104" i="1" s="1"/>
  <c r="BS104" i="1"/>
  <c r="CA104" i="1"/>
  <c r="O104" i="1" s="1"/>
  <c r="CC104" i="1"/>
  <c r="P104" i="1" s="1"/>
  <c r="CD104" i="1"/>
  <c r="CE104" i="1"/>
  <c r="O105" i="1"/>
  <c r="Q105" i="1"/>
  <c r="V105" i="1"/>
  <c r="X105" i="1"/>
  <c r="Y105" i="1"/>
  <c r="Z105" i="1"/>
  <c r="AH105" i="1"/>
  <c r="AJ105" i="1"/>
  <c r="BG105" i="1"/>
  <c r="E105" i="1" s="1"/>
  <c r="BH105" i="1"/>
  <c r="AD105" i="1" s="1"/>
  <c r="BI105" i="1"/>
  <c r="BJ105" i="1"/>
  <c r="BK105" i="1"/>
  <c r="BP105" i="1"/>
  <c r="BQ105" i="1" s="1"/>
  <c r="BT105" i="1" s="1"/>
  <c r="BS105" i="1"/>
  <c r="CA105" i="1"/>
  <c r="CB105" i="1"/>
  <c r="CC105" i="1"/>
  <c r="P105" i="1" s="1"/>
  <c r="CD105" i="1"/>
  <c r="CE105" i="1"/>
  <c r="Q106" i="1"/>
  <c r="V106" i="1"/>
  <c r="CB106" i="1" s="1"/>
  <c r="X106" i="1"/>
  <c r="Y106" i="1"/>
  <c r="Z106" i="1"/>
  <c r="AH106" i="1"/>
  <c r="AJ106" i="1"/>
  <c r="BG106" i="1"/>
  <c r="E106" i="1" s="1"/>
  <c r="BI106" i="1"/>
  <c r="BJ106" i="1"/>
  <c r="BK106" i="1"/>
  <c r="BP106" i="1"/>
  <c r="BQ106" i="1" s="1"/>
  <c r="BS106" i="1"/>
  <c r="CA106" i="1"/>
  <c r="O106" i="1" s="1"/>
  <c r="CC106" i="1"/>
  <c r="P106" i="1" s="1"/>
  <c r="CD106" i="1"/>
  <c r="CE106" i="1"/>
  <c r="Q107" i="1"/>
  <c r="V107" i="1"/>
  <c r="CB107" i="1" s="1"/>
  <c r="X107" i="1"/>
  <c r="Y107" i="1"/>
  <c r="Z107" i="1"/>
  <c r="AH107" i="1"/>
  <c r="AJ107" i="1" s="1"/>
  <c r="BG107" i="1"/>
  <c r="E107" i="1" s="1"/>
  <c r="BH107" i="1"/>
  <c r="AD107" i="1" s="1"/>
  <c r="BI107" i="1"/>
  <c r="BJ107" i="1"/>
  <c r="BK107" i="1"/>
  <c r="BP107" i="1"/>
  <c r="BQ107" i="1" s="1"/>
  <c r="BS107" i="1"/>
  <c r="CA107" i="1"/>
  <c r="O107" i="1" s="1"/>
  <c r="CC107" i="1"/>
  <c r="P107" i="1" s="1"/>
  <c r="CD107" i="1"/>
  <c r="CE107" i="1"/>
  <c r="Q108" i="1"/>
  <c r="V108" i="1"/>
  <c r="CB108" i="1" s="1"/>
  <c r="X108" i="1"/>
  <c r="Y108" i="1"/>
  <c r="Z108" i="1"/>
  <c r="AH108" i="1"/>
  <c r="AJ108" i="1"/>
  <c r="BG108" i="1"/>
  <c r="E108" i="1" s="1"/>
  <c r="BH108" i="1"/>
  <c r="AD108" i="1" s="1"/>
  <c r="BI108" i="1"/>
  <c r="BJ108" i="1"/>
  <c r="BK108" i="1"/>
  <c r="BP108" i="1"/>
  <c r="BQ108" i="1" s="1"/>
  <c r="BS108" i="1"/>
  <c r="CA108" i="1"/>
  <c r="O108" i="1" s="1"/>
  <c r="CC108" i="1"/>
  <c r="P108" i="1" s="1"/>
  <c r="CD108" i="1"/>
  <c r="CE108" i="1"/>
  <c r="Q109" i="1"/>
  <c r="V109" i="1"/>
  <c r="X109" i="1"/>
  <c r="Y109" i="1"/>
  <c r="Z109" i="1"/>
  <c r="AH109" i="1"/>
  <c r="AJ109" i="1" s="1"/>
  <c r="BG109" i="1"/>
  <c r="E109" i="1" s="1"/>
  <c r="BH109" i="1"/>
  <c r="AD109" i="1" s="1"/>
  <c r="BI109" i="1"/>
  <c r="BJ109" i="1"/>
  <c r="BK109" i="1"/>
  <c r="BP109" i="1"/>
  <c r="BQ109" i="1" s="1"/>
  <c r="BS109" i="1"/>
  <c r="CA109" i="1"/>
  <c r="O109" i="1" s="1"/>
  <c r="CC109" i="1"/>
  <c r="P109" i="1" s="1"/>
  <c r="CD109" i="1"/>
  <c r="CE109" i="1"/>
  <c r="Q110" i="1"/>
  <c r="V110" i="1"/>
  <c r="CB110" i="1" s="1"/>
  <c r="X110" i="1"/>
  <c r="Y110" i="1"/>
  <c r="Z110" i="1"/>
  <c r="AH110" i="1"/>
  <c r="AJ110" i="1"/>
  <c r="BG110" i="1"/>
  <c r="BI110" i="1"/>
  <c r="BJ110" i="1"/>
  <c r="BK110" i="1"/>
  <c r="BP110" i="1"/>
  <c r="BQ110" i="1" s="1"/>
  <c r="BS110" i="1"/>
  <c r="CA110" i="1"/>
  <c r="O110" i="1" s="1"/>
  <c r="CC110" i="1"/>
  <c r="P110" i="1" s="1"/>
  <c r="CD110" i="1"/>
  <c r="CE110" i="1"/>
  <c r="E111" i="1"/>
  <c r="Q111" i="1"/>
  <c r="V111" i="1"/>
  <c r="X111" i="1"/>
  <c r="Y111" i="1"/>
  <c r="Z111" i="1"/>
  <c r="AH111" i="1"/>
  <c r="AJ111" i="1" s="1"/>
  <c r="BG111" i="1"/>
  <c r="BH111" i="1"/>
  <c r="AD111" i="1" s="1"/>
  <c r="BI111" i="1"/>
  <c r="BJ111" i="1"/>
  <c r="BK111" i="1"/>
  <c r="BP111" i="1"/>
  <c r="BQ111" i="1" s="1"/>
  <c r="BS111" i="1"/>
  <c r="CA111" i="1"/>
  <c r="O111" i="1" s="1"/>
  <c r="CC111" i="1"/>
  <c r="P111" i="1" s="1"/>
  <c r="CD111" i="1"/>
  <c r="CE111" i="1"/>
  <c r="Q112" i="1"/>
  <c r="V112" i="1"/>
  <c r="CB112" i="1" s="1"/>
  <c r="X112" i="1"/>
  <c r="Y112" i="1"/>
  <c r="Z112" i="1"/>
  <c r="AH112" i="1"/>
  <c r="AJ112" i="1"/>
  <c r="BG112" i="1"/>
  <c r="E112" i="1" s="1"/>
  <c r="BI112" i="1"/>
  <c r="BJ112" i="1"/>
  <c r="BK112" i="1"/>
  <c r="BP112" i="1"/>
  <c r="BQ112" i="1" s="1"/>
  <c r="BT112" i="1" s="1"/>
  <c r="BS112" i="1"/>
  <c r="CA112" i="1"/>
  <c r="O112" i="1" s="1"/>
  <c r="CC112" i="1"/>
  <c r="P112" i="1" s="1"/>
  <c r="CD112" i="1"/>
  <c r="CE112" i="1"/>
  <c r="Q113" i="1"/>
  <c r="V113" i="1"/>
  <c r="AC113" i="1" s="1"/>
  <c r="X113" i="1"/>
  <c r="Y113" i="1"/>
  <c r="Z113" i="1"/>
  <c r="AH113" i="1"/>
  <c r="AJ113" i="1" s="1"/>
  <c r="BG113" i="1"/>
  <c r="E113" i="1" s="1"/>
  <c r="BH113" i="1"/>
  <c r="AD113" i="1" s="1"/>
  <c r="BI113" i="1"/>
  <c r="BJ113" i="1"/>
  <c r="BK113" i="1"/>
  <c r="BP113" i="1"/>
  <c r="BQ113" i="1" s="1"/>
  <c r="BS113" i="1"/>
  <c r="CA113" i="1"/>
  <c r="O113" i="1" s="1"/>
  <c r="CC113" i="1"/>
  <c r="P113" i="1" s="1"/>
  <c r="CD113" i="1"/>
  <c r="CE113" i="1"/>
  <c r="Q114" i="1"/>
  <c r="V114" i="1"/>
  <c r="CB114" i="1" s="1"/>
  <c r="X114" i="1"/>
  <c r="Y114" i="1"/>
  <c r="Z114" i="1"/>
  <c r="AH114" i="1"/>
  <c r="AJ114" i="1" s="1"/>
  <c r="BG114" i="1"/>
  <c r="BH114" i="1" s="1"/>
  <c r="BI114" i="1"/>
  <c r="BJ114" i="1"/>
  <c r="BK114" i="1"/>
  <c r="BP114" i="1"/>
  <c r="BQ114" i="1" s="1"/>
  <c r="BS114" i="1"/>
  <c r="CA114" i="1"/>
  <c r="O114" i="1" s="1"/>
  <c r="CC114" i="1"/>
  <c r="P114" i="1" s="1"/>
  <c r="CD114" i="1"/>
  <c r="CE114" i="1"/>
  <c r="E115" i="1"/>
  <c r="Q115" i="1"/>
  <c r="V115" i="1"/>
  <c r="CB115" i="1" s="1"/>
  <c r="X115" i="1"/>
  <c r="Y115" i="1"/>
  <c r="Z115" i="1"/>
  <c r="AH115" i="1"/>
  <c r="AJ115" i="1"/>
  <c r="BG115" i="1"/>
  <c r="BH115" i="1"/>
  <c r="AD115" i="1" s="1"/>
  <c r="BI115" i="1"/>
  <c r="BJ115" i="1"/>
  <c r="BL115" i="1" s="1"/>
  <c r="AF115" i="1" s="1"/>
  <c r="BM115" i="1" s="1"/>
  <c r="BK115" i="1"/>
  <c r="BP115" i="1"/>
  <c r="BQ115" i="1" s="1"/>
  <c r="BS115" i="1"/>
  <c r="BY115" i="1"/>
  <c r="CA115" i="1"/>
  <c r="O115" i="1" s="1"/>
  <c r="CC115" i="1"/>
  <c r="P115" i="1" s="1"/>
  <c r="CD115" i="1"/>
  <c r="CE115" i="1"/>
  <c r="Q116" i="1"/>
  <c r="V116" i="1"/>
  <c r="CB116" i="1" s="1"/>
  <c r="X116" i="1"/>
  <c r="Y116" i="1"/>
  <c r="Z116" i="1"/>
  <c r="AH116" i="1"/>
  <c r="AJ116" i="1" s="1"/>
  <c r="BG116" i="1"/>
  <c r="BI116" i="1"/>
  <c r="BJ116" i="1"/>
  <c r="BK116" i="1"/>
  <c r="BP116" i="1"/>
  <c r="BQ116" i="1" s="1"/>
  <c r="BS116" i="1"/>
  <c r="BT116" i="1"/>
  <c r="CA116" i="1"/>
  <c r="O116" i="1" s="1"/>
  <c r="CC116" i="1"/>
  <c r="P116" i="1" s="1"/>
  <c r="CD116" i="1"/>
  <c r="CE116" i="1"/>
  <c r="Q117" i="1"/>
  <c r="V117" i="1"/>
  <c r="CB117" i="1" s="1"/>
  <c r="X117" i="1"/>
  <c r="Y117" i="1"/>
  <c r="Z117" i="1"/>
  <c r="AC117" i="1"/>
  <c r="AH117" i="1"/>
  <c r="AJ117" i="1" s="1"/>
  <c r="BG117" i="1"/>
  <c r="E117" i="1" s="1"/>
  <c r="BH117" i="1"/>
  <c r="AD117" i="1" s="1"/>
  <c r="BI117" i="1"/>
  <c r="BJ117" i="1"/>
  <c r="BK117" i="1"/>
  <c r="BP117" i="1"/>
  <c r="BQ117" i="1"/>
  <c r="BS117" i="1"/>
  <c r="CA117" i="1"/>
  <c r="O117" i="1" s="1"/>
  <c r="CC117" i="1"/>
  <c r="P117" i="1" s="1"/>
  <c r="CD117" i="1"/>
  <c r="CE117" i="1"/>
  <c r="Q118" i="1"/>
  <c r="V118" i="1"/>
  <c r="CB118" i="1" s="1"/>
  <c r="X118" i="1"/>
  <c r="Y118" i="1"/>
  <c r="Z118" i="1"/>
  <c r="AH118" i="1"/>
  <c r="AJ118" i="1" s="1"/>
  <c r="BG118" i="1"/>
  <c r="BI118" i="1"/>
  <c r="BJ118" i="1"/>
  <c r="BK118" i="1"/>
  <c r="BP118" i="1"/>
  <c r="BQ118" i="1" s="1"/>
  <c r="BS118" i="1"/>
  <c r="CA118" i="1"/>
  <c r="O118" i="1" s="1"/>
  <c r="CC118" i="1"/>
  <c r="P118" i="1" s="1"/>
  <c r="CD118" i="1"/>
  <c r="CE118" i="1"/>
  <c r="Q119" i="1"/>
  <c r="V119" i="1"/>
  <c r="X119" i="1"/>
  <c r="Y119" i="1"/>
  <c r="Z119" i="1"/>
  <c r="AH119" i="1"/>
  <c r="AJ119" i="1"/>
  <c r="BG119" i="1"/>
  <c r="E119" i="1" s="1"/>
  <c r="BH119" i="1"/>
  <c r="AD119" i="1" s="1"/>
  <c r="BI119" i="1"/>
  <c r="BJ119" i="1"/>
  <c r="BK119" i="1"/>
  <c r="BP119" i="1"/>
  <c r="BQ119" i="1" s="1"/>
  <c r="BS119" i="1"/>
  <c r="CA119" i="1"/>
  <c r="O119" i="1" s="1"/>
  <c r="CC119" i="1"/>
  <c r="P119" i="1" s="1"/>
  <c r="CD119" i="1"/>
  <c r="CE119" i="1"/>
  <c r="P120" i="1"/>
  <c r="Q120" i="1"/>
  <c r="AC120" i="1" s="1"/>
  <c r="V120" i="1"/>
  <c r="X120" i="1"/>
  <c r="Y120" i="1"/>
  <c r="Z120" i="1"/>
  <c r="AH120" i="1"/>
  <c r="AJ120" i="1" s="1"/>
  <c r="BG120" i="1"/>
  <c r="E120" i="1" s="1"/>
  <c r="BH120" i="1"/>
  <c r="AD120" i="1" s="1"/>
  <c r="BI120" i="1"/>
  <c r="BJ120" i="1"/>
  <c r="BK120" i="1"/>
  <c r="BP120" i="1"/>
  <c r="BQ120" i="1" s="1"/>
  <c r="BT120" i="1" s="1"/>
  <c r="BS120" i="1"/>
  <c r="CA120" i="1"/>
  <c r="O120" i="1" s="1"/>
  <c r="CB120" i="1"/>
  <c r="CC120" i="1"/>
  <c r="CD120" i="1"/>
  <c r="CE120" i="1"/>
  <c r="Q121" i="1"/>
  <c r="V121" i="1"/>
  <c r="CB121" i="1" s="1"/>
  <c r="X121" i="1"/>
  <c r="Y121" i="1"/>
  <c r="Z121" i="1"/>
  <c r="AH121" i="1"/>
  <c r="AJ121" i="1" s="1"/>
  <c r="BG121" i="1"/>
  <c r="E121" i="1" s="1"/>
  <c r="BH121" i="1"/>
  <c r="AD121" i="1" s="1"/>
  <c r="BI121" i="1"/>
  <c r="BJ121" i="1"/>
  <c r="BK121" i="1"/>
  <c r="BP121" i="1"/>
  <c r="BQ121" i="1" s="1"/>
  <c r="BS121" i="1"/>
  <c r="CA121" i="1"/>
  <c r="O121" i="1" s="1"/>
  <c r="CC121" i="1"/>
  <c r="P121" i="1" s="1"/>
  <c r="CD121" i="1"/>
  <c r="CE121" i="1"/>
  <c r="Q122" i="1"/>
  <c r="V122" i="1"/>
  <c r="CB122" i="1" s="1"/>
  <c r="X122" i="1"/>
  <c r="Y122" i="1"/>
  <c r="Z122" i="1"/>
  <c r="AC122" i="1"/>
  <c r="AH122" i="1"/>
  <c r="AJ122" i="1" s="1"/>
  <c r="BG122" i="1"/>
  <c r="E122" i="1" s="1"/>
  <c r="BH122" i="1"/>
  <c r="AD122" i="1" s="1"/>
  <c r="BI122" i="1"/>
  <c r="BJ122" i="1"/>
  <c r="BK122" i="1"/>
  <c r="BP122" i="1"/>
  <c r="BQ122" i="1" s="1"/>
  <c r="BS122" i="1"/>
  <c r="CA122" i="1"/>
  <c r="O122" i="1" s="1"/>
  <c r="CC122" i="1"/>
  <c r="P122" i="1" s="1"/>
  <c r="CD122" i="1"/>
  <c r="CE122" i="1"/>
  <c r="Q123" i="1"/>
  <c r="V123" i="1"/>
  <c r="CB123" i="1" s="1"/>
  <c r="X123" i="1"/>
  <c r="Y123" i="1"/>
  <c r="Z123" i="1"/>
  <c r="AH123" i="1"/>
  <c r="AJ123" i="1"/>
  <c r="BG123" i="1"/>
  <c r="E123" i="1" s="1"/>
  <c r="BH123" i="1"/>
  <c r="AD123" i="1" s="1"/>
  <c r="BI123" i="1"/>
  <c r="BJ123" i="1"/>
  <c r="BL123" i="1" s="1"/>
  <c r="AF123" i="1" s="1"/>
  <c r="BM123" i="1" s="1"/>
  <c r="BK123" i="1"/>
  <c r="BP123" i="1"/>
  <c r="BQ123" i="1" s="1"/>
  <c r="BS123" i="1"/>
  <c r="CA123" i="1"/>
  <c r="O123" i="1" s="1"/>
  <c r="CC123" i="1"/>
  <c r="P123" i="1" s="1"/>
  <c r="CD123" i="1"/>
  <c r="CE123" i="1"/>
  <c r="Q124" i="1"/>
  <c r="V124" i="1"/>
  <c r="CB124" i="1" s="1"/>
  <c r="X124" i="1"/>
  <c r="Y124" i="1"/>
  <c r="Z124" i="1"/>
  <c r="AC124" i="1"/>
  <c r="AH124" i="1"/>
  <c r="AJ124" i="1"/>
  <c r="BG124" i="1"/>
  <c r="BH124" i="1" s="1"/>
  <c r="AD124" i="1" s="1"/>
  <c r="BI124" i="1"/>
  <c r="BJ124" i="1"/>
  <c r="BK124" i="1"/>
  <c r="BP124" i="1"/>
  <c r="BQ124" i="1"/>
  <c r="BS124" i="1"/>
  <c r="CA124" i="1"/>
  <c r="O124" i="1" s="1"/>
  <c r="CC124" i="1"/>
  <c r="P124" i="1" s="1"/>
  <c r="CD124" i="1"/>
  <c r="CE124" i="1"/>
  <c r="Q125" i="1"/>
  <c r="V125" i="1"/>
  <c r="CB125" i="1" s="1"/>
  <c r="X125" i="1"/>
  <c r="Y125" i="1"/>
  <c r="Z125" i="1"/>
  <c r="AH125" i="1"/>
  <c r="AJ125" i="1"/>
  <c r="BG125" i="1"/>
  <c r="E125" i="1" s="1"/>
  <c r="BH125" i="1"/>
  <c r="AD125" i="1" s="1"/>
  <c r="BI125" i="1"/>
  <c r="BJ125" i="1"/>
  <c r="BL125" i="1" s="1"/>
  <c r="AF125" i="1" s="1"/>
  <c r="BM125" i="1" s="1"/>
  <c r="BK125" i="1"/>
  <c r="BP125" i="1"/>
  <c r="BQ125" i="1" s="1"/>
  <c r="BS125" i="1"/>
  <c r="CA125" i="1"/>
  <c r="O125" i="1" s="1"/>
  <c r="CC125" i="1"/>
  <c r="P125" i="1" s="1"/>
  <c r="CD125" i="1"/>
  <c r="CE125" i="1"/>
  <c r="E126" i="1"/>
  <c r="Q126" i="1"/>
  <c r="V126" i="1"/>
  <c r="CB126" i="1" s="1"/>
  <c r="X126" i="1"/>
  <c r="Y126" i="1"/>
  <c r="Z126" i="1"/>
  <c r="AH126" i="1"/>
  <c r="AJ126" i="1"/>
  <c r="BG126" i="1"/>
  <c r="BH126" i="1"/>
  <c r="AD126" i="1" s="1"/>
  <c r="BI126" i="1"/>
  <c r="BJ126" i="1"/>
  <c r="BL126" i="1" s="1"/>
  <c r="AF126" i="1" s="1"/>
  <c r="BM126" i="1" s="1"/>
  <c r="BK126" i="1"/>
  <c r="BP126" i="1"/>
  <c r="BQ126" i="1"/>
  <c r="BS126" i="1"/>
  <c r="CA126" i="1"/>
  <c r="O126" i="1" s="1"/>
  <c r="CC126" i="1"/>
  <c r="P126" i="1" s="1"/>
  <c r="CD126" i="1"/>
  <c r="CE126" i="1"/>
  <c r="Q127" i="1"/>
  <c r="V127" i="1"/>
  <c r="CB127" i="1" s="1"/>
  <c r="X127" i="1"/>
  <c r="Y127" i="1"/>
  <c r="Z127" i="1"/>
  <c r="AH127" i="1"/>
  <c r="AJ127" i="1"/>
  <c r="BG127" i="1"/>
  <c r="E127" i="1" s="1"/>
  <c r="BH127" i="1"/>
  <c r="AD127" i="1" s="1"/>
  <c r="BI127" i="1"/>
  <c r="BJ127" i="1"/>
  <c r="BL127" i="1" s="1"/>
  <c r="AF127" i="1" s="1"/>
  <c r="BM127" i="1" s="1"/>
  <c r="BK127" i="1"/>
  <c r="BP127" i="1"/>
  <c r="BQ127" i="1" s="1"/>
  <c r="BS127" i="1"/>
  <c r="CA127" i="1"/>
  <c r="O127" i="1" s="1"/>
  <c r="CC127" i="1"/>
  <c r="P127" i="1" s="1"/>
  <c r="CD127" i="1"/>
  <c r="CE127" i="1"/>
  <c r="Q128" i="1"/>
  <c r="AC128" i="1" s="1"/>
  <c r="V128" i="1"/>
  <c r="CB128" i="1" s="1"/>
  <c r="X128" i="1"/>
  <c r="Y128" i="1"/>
  <c r="Z128" i="1"/>
  <c r="AH128" i="1"/>
  <c r="AJ128" i="1" s="1"/>
  <c r="BG128" i="1"/>
  <c r="BH128" i="1" s="1"/>
  <c r="BI128" i="1"/>
  <c r="BJ128" i="1"/>
  <c r="BK128" i="1"/>
  <c r="BP128" i="1"/>
  <c r="BQ128" i="1"/>
  <c r="BS128" i="1"/>
  <c r="CA128" i="1"/>
  <c r="O128" i="1" s="1"/>
  <c r="CC128" i="1"/>
  <c r="P128" i="1" s="1"/>
  <c r="CD128" i="1"/>
  <c r="CE128" i="1"/>
  <c r="Q129" i="1"/>
  <c r="V129" i="1"/>
  <c r="X129" i="1"/>
  <c r="Y129" i="1"/>
  <c r="Z129" i="1"/>
  <c r="AH129" i="1"/>
  <c r="AJ129" i="1" s="1"/>
  <c r="BG129" i="1"/>
  <c r="E129" i="1" s="1"/>
  <c r="BH129" i="1"/>
  <c r="AD129" i="1" s="1"/>
  <c r="BI129" i="1"/>
  <c r="BJ129" i="1"/>
  <c r="BK129" i="1"/>
  <c r="BP129" i="1"/>
  <c r="BQ129" i="1" s="1"/>
  <c r="BT129" i="1" s="1"/>
  <c r="BS129" i="1"/>
  <c r="CA129" i="1"/>
  <c r="O129" i="1" s="1"/>
  <c r="CB129" i="1"/>
  <c r="CC129" i="1"/>
  <c r="P129" i="1" s="1"/>
  <c r="CD129" i="1"/>
  <c r="CE129" i="1"/>
  <c r="Q130" i="1"/>
  <c r="AC130" i="1" s="1"/>
  <c r="V130" i="1"/>
  <c r="X130" i="1"/>
  <c r="Y130" i="1"/>
  <c r="Z130" i="1"/>
  <c r="AH130" i="1"/>
  <c r="AJ130" i="1"/>
  <c r="BG130" i="1"/>
  <c r="BH130" i="1" s="1"/>
  <c r="BI130" i="1"/>
  <c r="BJ130" i="1"/>
  <c r="BK130" i="1"/>
  <c r="BP130" i="1"/>
  <c r="BQ130" i="1" s="1"/>
  <c r="BS130" i="1"/>
  <c r="CA130" i="1"/>
  <c r="O130" i="1" s="1"/>
  <c r="CB130" i="1"/>
  <c r="CC130" i="1"/>
  <c r="P130" i="1" s="1"/>
  <c r="CD130" i="1"/>
  <c r="CE130" i="1"/>
  <c r="Q131" i="1"/>
  <c r="AC131" i="1" s="1"/>
  <c r="V131" i="1"/>
  <c r="CB131" i="1" s="1"/>
  <c r="X131" i="1"/>
  <c r="Y131" i="1"/>
  <c r="Z131" i="1"/>
  <c r="AH131" i="1"/>
  <c r="AJ131" i="1" s="1"/>
  <c r="BG131" i="1"/>
  <c r="E131" i="1" s="1"/>
  <c r="BH131" i="1"/>
  <c r="AD131" i="1" s="1"/>
  <c r="BI131" i="1"/>
  <c r="BJ131" i="1"/>
  <c r="BK131" i="1"/>
  <c r="BP131" i="1"/>
  <c r="BQ131" i="1" s="1"/>
  <c r="BT131" i="1" s="1"/>
  <c r="BS131" i="1"/>
  <c r="CA131" i="1"/>
  <c r="O131" i="1" s="1"/>
  <c r="CC131" i="1"/>
  <c r="P131" i="1" s="1"/>
  <c r="CD131" i="1"/>
  <c r="CE131" i="1"/>
  <c r="Q132" i="1"/>
  <c r="V132" i="1"/>
  <c r="CB132" i="1" s="1"/>
  <c r="X132" i="1"/>
  <c r="Y132" i="1"/>
  <c r="Z132" i="1"/>
  <c r="AH132" i="1"/>
  <c r="AJ132" i="1"/>
  <c r="BG132" i="1"/>
  <c r="BH132" i="1" s="1"/>
  <c r="BI132" i="1"/>
  <c r="BJ132" i="1"/>
  <c r="BK132" i="1"/>
  <c r="BP132" i="1"/>
  <c r="BQ132" i="1" s="1"/>
  <c r="BT132" i="1" s="1"/>
  <c r="BS132" i="1"/>
  <c r="CA132" i="1"/>
  <c r="O132" i="1" s="1"/>
  <c r="CC132" i="1"/>
  <c r="P132" i="1" s="1"/>
  <c r="CD132" i="1"/>
  <c r="CE132" i="1"/>
  <c r="Q133" i="1"/>
  <c r="AC133" i="1" s="1"/>
  <c r="V133" i="1"/>
  <c r="X133" i="1"/>
  <c r="Y133" i="1"/>
  <c r="Z133" i="1"/>
  <c r="AH133" i="1"/>
  <c r="AJ133" i="1" s="1"/>
  <c r="BG133" i="1"/>
  <c r="E133" i="1" s="1"/>
  <c r="BH133" i="1"/>
  <c r="AD133" i="1" s="1"/>
  <c r="BI133" i="1"/>
  <c r="BJ133" i="1"/>
  <c r="BK133" i="1"/>
  <c r="BP133" i="1"/>
  <c r="BQ133" i="1" s="1"/>
  <c r="BT133" i="1" s="1"/>
  <c r="BS133" i="1"/>
  <c r="CA133" i="1"/>
  <c r="O133" i="1" s="1"/>
  <c r="CB133" i="1"/>
  <c r="CC133" i="1"/>
  <c r="P133" i="1" s="1"/>
  <c r="CD133" i="1"/>
  <c r="CE133" i="1"/>
  <c r="BT130" i="1" l="1"/>
  <c r="BY126" i="1"/>
  <c r="W115" i="1"/>
  <c r="BT127" i="1"/>
  <c r="AC126" i="1"/>
  <c r="E124" i="1"/>
  <c r="W124" i="1" s="1"/>
  <c r="AC123" i="1"/>
  <c r="BL119" i="1"/>
  <c r="AF119" i="1" s="1"/>
  <c r="BM119" i="1" s="1"/>
  <c r="AC115" i="1"/>
  <c r="BT114" i="1"/>
  <c r="CB113" i="1"/>
  <c r="BH112" i="1"/>
  <c r="AD112" i="1" s="1"/>
  <c r="BL108" i="1"/>
  <c r="AF108" i="1" s="1"/>
  <c r="BM108" i="1" s="1"/>
  <c r="BL105" i="1"/>
  <c r="AF105" i="1" s="1"/>
  <c r="BM105" i="1" s="1"/>
  <c r="BL97" i="1"/>
  <c r="AF97" i="1" s="1"/>
  <c r="BM97" i="1" s="1"/>
  <c r="BL89" i="1"/>
  <c r="AF89" i="1" s="1"/>
  <c r="BM89" i="1" s="1"/>
  <c r="BT86" i="1"/>
  <c r="BH86" i="1"/>
  <c r="BY81" i="1"/>
  <c r="W77" i="1"/>
  <c r="BH77" i="1"/>
  <c r="AD77" i="1" s="1"/>
  <c r="W75" i="1"/>
  <c r="BT74" i="1"/>
  <c r="BT72" i="1"/>
  <c r="AC71" i="1"/>
  <c r="W69" i="1"/>
  <c r="AC68" i="1"/>
  <c r="BH61" i="1"/>
  <c r="AD61" i="1" s="1"/>
  <c r="BH59" i="1"/>
  <c r="AD59" i="1" s="1"/>
  <c r="BL57" i="1"/>
  <c r="AF57" i="1" s="1"/>
  <c r="BM57" i="1" s="1"/>
  <c r="AC55" i="1"/>
  <c r="BY49" i="1"/>
  <c r="BT47" i="1"/>
  <c r="BT43" i="1"/>
  <c r="AC42" i="1"/>
  <c r="BT40" i="1"/>
  <c r="AC37" i="1"/>
  <c r="BT26" i="1"/>
  <c r="AC26" i="1"/>
  <c r="BY25" i="1"/>
  <c r="BY21" i="1"/>
  <c r="AC129" i="1"/>
  <c r="AC119" i="1"/>
  <c r="BL113" i="1"/>
  <c r="AF113" i="1" s="1"/>
  <c r="BM113" i="1" s="1"/>
  <c r="AC111" i="1"/>
  <c r="BH106" i="1"/>
  <c r="AD106" i="1" s="1"/>
  <c r="AC105" i="1"/>
  <c r="BH100" i="1"/>
  <c r="AD100" i="1" s="1"/>
  <c r="BT99" i="1"/>
  <c r="BH99" i="1"/>
  <c r="AD99" i="1" s="1"/>
  <c r="AC97" i="1"/>
  <c r="BH92" i="1"/>
  <c r="AD92" i="1" s="1"/>
  <c r="BH91" i="1"/>
  <c r="AD91" i="1" s="1"/>
  <c r="AC89" i="1"/>
  <c r="BH87" i="1"/>
  <c r="AD87" i="1" s="1"/>
  <c r="AC85" i="1"/>
  <c r="W71" i="1"/>
  <c r="BL63" i="1"/>
  <c r="AF63" i="1" s="1"/>
  <c r="BM63" i="1" s="1"/>
  <c r="W61" i="1"/>
  <c r="BT52" i="1"/>
  <c r="AC50" i="1"/>
  <c r="E39" i="1"/>
  <c r="BY39" i="1" s="1"/>
  <c r="BT32" i="1"/>
  <c r="BH32" i="1"/>
  <c r="AD32" i="1" s="1"/>
  <c r="BT28" i="1"/>
  <c r="BH28" i="1"/>
  <c r="AD28" i="1" s="1"/>
  <c r="AC23" i="1"/>
  <c r="AC22" i="1"/>
  <c r="AC21" i="1"/>
  <c r="BY19" i="1"/>
  <c r="W17" i="1"/>
  <c r="BH81" i="1"/>
  <c r="AD81" i="1" s="1"/>
  <c r="W81" i="1"/>
  <c r="CB65" i="1"/>
  <c r="AC63" i="1"/>
  <c r="BT60" i="1"/>
  <c r="BT58" i="1"/>
  <c r="AC56" i="1"/>
  <c r="AC54" i="1"/>
  <c r="BL51" i="1"/>
  <c r="AF51" i="1" s="1"/>
  <c r="BM51" i="1" s="1"/>
  <c r="BN51" i="1" s="1"/>
  <c r="BO51" i="1" s="1"/>
  <c r="BR51" i="1" s="1"/>
  <c r="F51" i="1" s="1"/>
  <c r="BU51" i="1" s="1"/>
  <c r="G51" i="1" s="1"/>
  <c r="BH43" i="1"/>
  <c r="BL43" i="1" s="1"/>
  <c r="AF43" i="1" s="1"/>
  <c r="BM43" i="1" s="1"/>
  <c r="BH34" i="1"/>
  <c r="BL34" i="1" s="1"/>
  <c r="AF34" i="1" s="1"/>
  <c r="BM34" i="1" s="1"/>
  <c r="BH25" i="1"/>
  <c r="AD25" i="1" s="1"/>
  <c r="E22" i="1"/>
  <c r="W21" i="1"/>
  <c r="BH21" i="1"/>
  <c r="AD21" i="1" s="1"/>
  <c r="BT13" i="1"/>
  <c r="BT122" i="1"/>
  <c r="BT121" i="1"/>
  <c r="W120" i="1"/>
  <c r="BT117" i="1"/>
  <c r="BT113" i="1"/>
  <c r="BT111" i="1"/>
  <c r="BT109" i="1"/>
  <c r="BT107" i="1"/>
  <c r="BL106" i="1"/>
  <c r="AF106" i="1" s="1"/>
  <c r="BM106" i="1" s="1"/>
  <c r="W101" i="1"/>
  <c r="AC98" i="1"/>
  <c r="W93" i="1"/>
  <c r="AC90" i="1"/>
  <c r="BT88" i="1"/>
  <c r="AC17" i="1"/>
  <c r="AC109" i="1"/>
  <c r="CB109" i="1"/>
  <c r="BH90" i="1"/>
  <c r="AD90" i="1" s="1"/>
  <c r="E90" i="1"/>
  <c r="W90" i="1" s="1"/>
  <c r="W59" i="1"/>
  <c r="BY59" i="1"/>
  <c r="BL130" i="1"/>
  <c r="AF130" i="1" s="1"/>
  <c r="BM130" i="1" s="1"/>
  <c r="AE130" i="1" s="1"/>
  <c r="BH118" i="1"/>
  <c r="AD118" i="1" s="1"/>
  <c r="E118" i="1"/>
  <c r="BH116" i="1"/>
  <c r="AD116" i="1" s="1"/>
  <c r="E116" i="1"/>
  <c r="BY113" i="1"/>
  <c r="W104" i="1"/>
  <c r="BL87" i="1"/>
  <c r="AF87" i="1" s="1"/>
  <c r="BM87" i="1" s="1"/>
  <c r="BL86" i="1"/>
  <c r="AF86" i="1" s="1"/>
  <c r="BM86" i="1" s="1"/>
  <c r="BH83" i="1"/>
  <c r="AD83" i="1" s="1"/>
  <c r="E83" i="1"/>
  <c r="BY83" i="1" s="1"/>
  <c r="BH55" i="1"/>
  <c r="AD55" i="1" s="1"/>
  <c r="E55" i="1"/>
  <c r="W55" i="1" s="1"/>
  <c r="W122" i="1"/>
  <c r="BH110" i="1"/>
  <c r="AD110" i="1" s="1"/>
  <c r="E110" i="1"/>
  <c r="AC99" i="1"/>
  <c r="CB99" i="1"/>
  <c r="W99" i="1" s="1"/>
  <c r="W94" i="1"/>
  <c r="BY73" i="1"/>
  <c r="W73" i="1"/>
  <c r="BH95" i="1"/>
  <c r="AD95" i="1" s="1"/>
  <c r="E95" i="1"/>
  <c r="BL133" i="1"/>
  <c r="AF133" i="1" s="1"/>
  <c r="BM133" i="1" s="1"/>
  <c r="BL129" i="1"/>
  <c r="AF129" i="1" s="1"/>
  <c r="BM129" i="1" s="1"/>
  <c r="BN129" i="1" s="1"/>
  <c r="BO129" i="1" s="1"/>
  <c r="BR129" i="1" s="1"/>
  <c r="F129" i="1" s="1"/>
  <c r="BU129" i="1" s="1"/>
  <c r="G129" i="1" s="1"/>
  <c r="BT128" i="1"/>
  <c r="BL121" i="1"/>
  <c r="AF121" i="1" s="1"/>
  <c r="BM121" i="1" s="1"/>
  <c r="BY117" i="1"/>
  <c r="BL111" i="1"/>
  <c r="AF111" i="1" s="1"/>
  <c r="BM111" i="1" s="1"/>
  <c r="BN111" i="1" s="1"/>
  <c r="BO111" i="1" s="1"/>
  <c r="BR111" i="1" s="1"/>
  <c r="F111" i="1" s="1"/>
  <c r="BU111" i="1" s="1"/>
  <c r="G111" i="1" s="1"/>
  <c r="BH103" i="1"/>
  <c r="AD103" i="1" s="1"/>
  <c r="E103" i="1"/>
  <c r="BL99" i="1"/>
  <c r="AF99" i="1" s="1"/>
  <c r="BM99" i="1" s="1"/>
  <c r="AE99" i="1" s="1"/>
  <c r="BH98" i="1"/>
  <c r="AD98" i="1" s="1"/>
  <c r="E98" i="1"/>
  <c r="W98" i="1" s="1"/>
  <c r="AC91" i="1"/>
  <c r="CB91" i="1"/>
  <c r="W91" i="1" s="1"/>
  <c r="BY87" i="1"/>
  <c r="BT126" i="1"/>
  <c r="BT125" i="1"/>
  <c r="BL124" i="1"/>
  <c r="AF124" i="1" s="1"/>
  <c r="BM124" i="1" s="1"/>
  <c r="AE124" i="1" s="1"/>
  <c r="AC121" i="1"/>
  <c r="BT119" i="1"/>
  <c r="W117" i="1"/>
  <c r="BL116" i="1"/>
  <c r="AF116" i="1" s="1"/>
  <c r="BM116" i="1" s="1"/>
  <c r="AE116" i="1" s="1"/>
  <c r="AC104" i="1"/>
  <c r="BT102" i="1"/>
  <c r="W100" i="1"/>
  <c r="BL98" i="1"/>
  <c r="AF98" i="1" s="1"/>
  <c r="BM98" i="1" s="1"/>
  <c r="AE98" i="1" s="1"/>
  <c r="BT97" i="1"/>
  <c r="AC96" i="1"/>
  <c r="BT94" i="1"/>
  <c r="W92" i="1"/>
  <c r="BT89" i="1"/>
  <c r="BT85" i="1"/>
  <c r="AC84" i="1"/>
  <c r="AC80" i="1"/>
  <c r="BT79" i="1"/>
  <c r="BT77" i="1"/>
  <c r="E65" i="1"/>
  <c r="BH65" i="1"/>
  <c r="AD65" i="1" s="1"/>
  <c r="BT63" i="1"/>
  <c r="BT53" i="1"/>
  <c r="E53" i="1"/>
  <c r="BY53" i="1" s="1"/>
  <c r="BH53" i="1"/>
  <c r="AD53" i="1" s="1"/>
  <c r="BT41" i="1"/>
  <c r="BT37" i="1"/>
  <c r="AC30" i="1"/>
  <c r="CB30" i="1"/>
  <c r="AC127" i="1"/>
  <c r="W126" i="1"/>
  <c r="AC125" i="1"/>
  <c r="BT124" i="1"/>
  <c r="BL122" i="1"/>
  <c r="AF122" i="1" s="1"/>
  <c r="BM122" i="1" s="1"/>
  <c r="BN122" i="1" s="1"/>
  <c r="BO122" i="1" s="1"/>
  <c r="BR122" i="1" s="1"/>
  <c r="F122" i="1" s="1"/>
  <c r="BU122" i="1" s="1"/>
  <c r="G122" i="1" s="1"/>
  <c r="CB119" i="1"/>
  <c r="BT118" i="1"/>
  <c r="BT115" i="1"/>
  <c r="BT110" i="1"/>
  <c r="BL109" i="1"/>
  <c r="AF109" i="1" s="1"/>
  <c r="BM109" i="1" s="1"/>
  <c r="BT108" i="1"/>
  <c r="BL107" i="1"/>
  <c r="AF107" i="1" s="1"/>
  <c r="BM107" i="1" s="1"/>
  <c r="BT106" i="1"/>
  <c r="BL104" i="1"/>
  <c r="AF104" i="1" s="1"/>
  <c r="BM104" i="1" s="1"/>
  <c r="BT103" i="1"/>
  <c r="AC102" i="1"/>
  <c r="BT100" i="1"/>
  <c r="CB97" i="1"/>
  <c r="W97" i="1" s="1"/>
  <c r="BL96" i="1"/>
  <c r="AF96" i="1" s="1"/>
  <c r="BM96" i="1" s="1"/>
  <c r="BN96" i="1" s="1"/>
  <c r="BO96" i="1" s="1"/>
  <c r="BR96" i="1" s="1"/>
  <c r="F96" i="1" s="1"/>
  <c r="BT95" i="1"/>
  <c r="AC94" i="1"/>
  <c r="BT92" i="1"/>
  <c r="CB89" i="1"/>
  <c r="W89" i="1" s="1"/>
  <c r="BT84" i="1"/>
  <c r="W83" i="1"/>
  <c r="BT83" i="1"/>
  <c r="BT81" i="1"/>
  <c r="BY77" i="1"/>
  <c r="BY69" i="1"/>
  <c r="AC67" i="1"/>
  <c r="W63" i="1"/>
  <c r="AC59" i="1"/>
  <c r="E57" i="1"/>
  <c r="E47" i="1"/>
  <c r="W47" i="1" s="1"/>
  <c r="BH47" i="1"/>
  <c r="AD47" i="1" s="1"/>
  <c r="BT44" i="1"/>
  <c r="AC132" i="1"/>
  <c r="BL131" i="1"/>
  <c r="AF131" i="1" s="1"/>
  <c r="BM131" i="1" s="1"/>
  <c r="BT123" i="1"/>
  <c r="BL120" i="1"/>
  <c r="AF120" i="1" s="1"/>
  <c r="BM120" i="1" s="1"/>
  <c r="AC118" i="1"/>
  <c r="BL117" i="1"/>
  <c r="AF117" i="1" s="1"/>
  <c r="BM117" i="1" s="1"/>
  <c r="BN117" i="1" s="1"/>
  <c r="BO117" i="1" s="1"/>
  <c r="BR117" i="1" s="1"/>
  <c r="F117" i="1" s="1"/>
  <c r="BU117" i="1" s="1"/>
  <c r="G117" i="1" s="1"/>
  <c r="AC107" i="1"/>
  <c r="AC106" i="1"/>
  <c r="CB103" i="1"/>
  <c r="BL102" i="1"/>
  <c r="AF102" i="1" s="1"/>
  <c r="BM102" i="1" s="1"/>
  <c r="BT101" i="1"/>
  <c r="AC101" i="1"/>
  <c r="AC100" i="1"/>
  <c r="BT98" i="1"/>
  <c r="CB95" i="1"/>
  <c r="BL94" i="1"/>
  <c r="AF94" i="1" s="1"/>
  <c r="BM94" i="1" s="1"/>
  <c r="BT93" i="1"/>
  <c r="AC93" i="1"/>
  <c r="AC92" i="1"/>
  <c r="BT90" i="1"/>
  <c r="AC88" i="1"/>
  <c r="BL85" i="1"/>
  <c r="AF85" i="1" s="1"/>
  <c r="BM85" i="1" s="1"/>
  <c r="BY85" i="1"/>
  <c r="AC82" i="1"/>
  <c r="W79" i="1"/>
  <c r="AC79" i="1"/>
  <c r="E67" i="1"/>
  <c r="W67" i="1" s="1"/>
  <c r="BH67" i="1"/>
  <c r="AD67" i="1" s="1"/>
  <c r="W53" i="1"/>
  <c r="AC47" i="1"/>
  <c r="CB47" i="1"/>
  <c r="AC32" i="1"/>
  <c r="CB32" i="1"/>
  <c r="AC28" i="1"/>
  <c r="CB28" i="1"/>
  <c r="BL67" i="1"/>
  <c r="AF67" i="1" s="1"/>
  <c r="BM67" i="1" s="1"/>
  <c r="BY67" i="1"/>
  <c r="AC66" i="1"/>
  <c r="AC64" i="1"/>
  <c r="BL61" i="1"/>
  <c r="AF61" i="1" s="1"/>
  <c r="BM61" i="1" s="1"/>
  <c r="BL59" i="1"/>
  <c r="AF59" i="1" s="1"/>
  <c r="BM59" i="1" s="1"/>
  <c r="AE59" i="1" s="1"/>
  <c r="BY55" i="1"/>
  <c r="AC52" i="1"/>
  <c r="AC48" i="1"/>
  <c r="BY45" i="1"/>
  <c r="BY43" i="1"/>
  <c r="AC39" i="1"/>
  <c r="BL38" i="1"/>
  <c r="AF38" i="1" s="1"/>
  <c r="BM38" i="1" s="1"/>
  <c r="AC38" i="1"/>
  <c r="AC34" i="1"/>
  <c r="AC31" i="1"/>
  <c r="BL30" i="1"/>
  <c r="AF30" i="1" s="1"/>
  <c r="BM30" i="1" s="1"/>
  <c r="AC29" i="1"/>
  <c r="BL28" i="1"/>
  <c r="AF28" i="1" s="1"/>
  <c r="BM28" i="1" s="1"/>
  <c r="AC27" i="1"/>
  <c r="CB25" i="1"/>
  <c r="W25" i="1" s="1"/>
  <c r="AC24" i="1"/>
  <c r="BL23" i="1"/>
  <c r="AF23" i="1" s="1"/>
  <c r="BM23" i="1" s="1"/>
  <c r="AC20" i="1"/>
  <c r="E44" i="1"/>
  <c r="CB23" i="1"/>
  <c r="BL22" i="1"/>
  <c r="AF22" i="1" s="1"/>
  <c r="BM22" i="1" s="1"/>
  <c r="W19" i="1"/>
  <c r="AC18" i="1"/>
  <c r="BT17" i="1"/>
  <c r="BY15" i="1"/>
  <c r="BL75" i="1"/>
  <c r="AF75" i="1" s="1"/>
  <c r="BM75" i="1" s="1"/>
  <c r="BY75" i="1"/>
  <c r="AC74" i="1"/>
  <c r="AC72" i="1"/>
  <c r="BT70" i="1"/>
  <c r="BT68" i="1"/>
  <c r="AC62" i="1"/>
  <c r="AC60" i="1"/>
  <c r="AC58" i="1"/>
  <c r="AE51" i="1"/>
  <c r="AC35" i="1"/>
  <c r="E33" i="1"/>
  <c r="E31" i="1"/>
  <c r="E29" i="1"/>
  <c r="BL20" i="1"/>
  <c r="AF20" i="1" s="1"/>
  <c r="BM20" i="1" s="1"/>
  <c r="BH19" i="1"/>
  <c r="BL19" i="1" s="1"/>
  <c r="AF19" i="1" s="1"/>
  <c r="BM19" i="1" s="1"/>
  <c r="AE19" i="1" s="1"/>
  <c r="BT18" i="1"/>
  <c r="BL15" i="1"/>
  <c r="AF15" i="1" s="1"/>
  <c r="BM15" i="1" s="1"/>
  <c r="AE15" i="1" s="1"/>
  <c r="AC14" i="1"/>
  <c r="BH13" i="1"/>
  <c r="AD13" i="1" s="1"/>
  <c r="BN131" i="1"/>
  <c r="BO131" i="1" s="1"/>
  <c r="BR131" i="1" s="1"/>
  <c r="F131" i="1" s="1"/>
  <c r="BU131" i="1" s="1"/>
  <c r="G131" i="1" s="1"/>
  <c r="AE131" i="1"/>
  <c r="BL128" i="1"/>
  <c r="AF128" i="1" s="1"/>
  <c r="BM128" i="1" s="1"/>
  <c r="W127" i="1"/>
  <c r="BY127" i="1"/>
  <c r="W125" i="1"/>
  <c r="BY125" i="1"/>
  <c r="AE120" i="1"/>
  <c r="BN120" i="1"/>
  <c r="BO120" i="1" s="1"/>
  <c r="BR120" i="1" s="1"/>
  <c r="F120" i="1" s="1"/>
  <c r="BU120" i="1" s="1"/>
  <c r="G120" i="1" s="1"/>
  <c r="W119" i="1"/>
  <c r="BY119" i="1"/>
  <c r="AE117" i="1"/>
  <c r="BN130" i="1"/>
  <c r="BO130" i="1" s="1"/>
  <c r="BR130" i="1" s="1"/>
  <c r="F130" i="1" s="1"/>
  <c r="BU130" i="1" s="1"/>
  <c r="AD128" i="1"/>
  <c r="AE122" i="1"/>
  <c r="BN119" i="1"/>
  <c r="BO119" i="1" s="1"/>
  <c r="BR119" i="1" s="1"/>
  <c r="F119" i="1" s="1"/>
  <c r="BU119" i="1" s="1"/>
  <c r="G119" i="1" s="1"/>
  <c r="AE119" i="1"/>
  <c r="AE107" i="1"/>
  <c r="BN107" i="1"/>
  <c r="BO107" i="1" s="1"/>
  <c r="BR107" i="1" s="1"/>
  <c r="F107" i="1" s="1"/>
  <c r="BU107" i="1" s="1"/>
  <c r="G107" i="1" s="1"/>
  <c r="BY133" i="1"/>
  <c r="W133" i="1"/>
  <c r="AE126" i="1"/>
  <c r="BX126" i="1"/>
  <c r="BZ126" i="1" s="1"/>
  <c r="BN126" i="1"/>
  <c r="BO126" i="1" s="1"/>
  <c r="BR126" i="1" s="1"/>
  <c r="F126" i="1" s="1"/>
  <c r="BU126" i="1" s="1"/>
  <c r="G126" i="1" s="1"/>
  <c r="BN123" i="1"/>
  <c r="BO123" i="1" s="1"/>
  <c r="BR123" i="1" s="1"/>
  <c r="F123" i="1" s="1"/>
  <c r="BU123" i="1" s="1"/>
  <c r="G123" i="1" s="1"/>
  <c r="AE123" i="1"/>
  <c r="AE115" i="1"/>
  <c r="BN115" i="1"/>
  <c r="BO115" i="1" s="1"/>
  <c r="BR115" i="1" s="1"/>
  <c r="F115" i="1" s="1"/>
  <c r="BU115" i="1" s="1"/>
  <c r="G115" i="1" s="1"/>
  <c r="AD114" i="1"/>
  <c r="AE108" i="1"/>
  <c r="BN108" i="1"/>
  <c r="BO108" i="1" s="1"/>
  <c r="BR108" i="1" s="1"/>
  <c r="F108" i="1" s="1"/>
  <c r="BU108" i="1" s="1"/>
  <c r="G108" i="1" s="1"/>
  <c r="BN133" i="1"/>
  <c r="BO133" i="1" s="1"/>
  <c r="BR133" i="1" s="1"/>
  <c r="F133" i="1" s="1"/>
  <c r="BU133" i="1" s="1"/>
  <c r="G133" i="1" s="1"/>
  <c r="AE133" i="1"/>
  <c r="W129" i="1"/>
  <c r="BY129" i="1"/>
  <c r="BN127" i="1"/>
  <c r="BO127" i="1" s="1"/>
  <c r="BR127" i="1" s="1"/>
  <c r="F127" i="1" s="1"/>
  <c r="BU127" i="1" s="1"/>
  <c r="G127" i="1" s="1"/>
  <c r="AE127" i="1"/>
  <c r="BN125" i="1"/>
  <c r="BO125" i="1" s="1"/>
  <c r="BR125" i="1" s="1"/>
  <c r="F125" i="1" s="1"/>
  <c r="BU125" i="1" s="1"/>
  <c r="G125" i="1" s="1"/>
  <c r="AE125" i="1"/>
  <c r="W121" i="1"/>
  <c r="BY121" i="1"/>
  <c r="AE113" i="1"/>
  <c r="BN113" i="1"/>
  <c r="BO113" i="1" s="1"/>
  <c r="BR113" i="1" s="1"/>
  <c r="F113" i="1" s="1"/>
  <c r="BU113" i="1" s="1"/>
  <c r="G113" i="1" s="1"/>
  <c r="AE109" i="1"/>
  <c r="BN109" i="1"/>
  <c r="BO109" i="1" s="1"/>
  <c r="BR109" i="1" s="1"/>
  <c r="F109" i="1" s="1"/>
  <c r="BU109" i="1" s="1"/>
  <c r="G109" i="1" s="1"/>
  <c r="AD132" i="1"/>
  <c r="BL132" i="1"/>
  <c r="AF132" i="1" s="1"/>
  <c r="BM132" i="1" s="1"/>
  <c r="W131" i="1"/>
  <c r="BY131" i="1"/>
  <c r="AD130" i="1"/>
  <c r="W123" i="1"/>
  <c r="BY123" i="1"/>
  <c r="BN121" i="1"/>
  <c r="BO121" i="1" s="1"/>
  <c r="BR121" i="1" s="1"/>
  <c r="F121" i="1" s="1"/>
  <c r="BU121" i="1" s="1"/>
  <c r="G121" i="1" s="1"/>
  <c r="AE121" i="1"/>
  <c r="BL114" i="1"/>
  <c r="AF114" i="1" s="1"/>
  <c r="BM114" i="1" s="1"/>
  <c r="E132" i="1"/>
  <c r="E130" i="1"/>
  <c r="E128" i="1"/>
  <c r="W118" i="1"/>
  <c r="BY118" i="1"/>
  <c r="W108" i="1"/>
  <c r="BY108" i="1"/>
  <c r="W107" i="1"/>
  <c r="BY107" i="1"/>
  <c r="AE105" i="1"/>
  <c r="BN105" i="1"/>
  <c r="BO105" i="1" s="1"/>
  <c r="BR105" i="1" s="1"/>
  <c r="F105" i="1" s="1"/>
  <c r="BN104" i="1"/>
  <c r="BO104" i="1" s="1"/>
  <c r="BR104" i="1" s="1"/>
  <c r="F104" i="1" s="1"/>
  <c r="BU104" i="1" s="1"/>
  <c r="G104" i="1" s="1"/>
  <c r="AE104" i="1"/>
  <c r="AE97" i="1"/>
  <c r="BX97" i="1"/>
  <c r="BN97" i="1"/>
  <c r="BO97" i="1" s="1"/>
  <c r="BR97" i="1" s="1"/>
  <c r="F97" i="1" s="1"/>
  <c r="BU97" i="1" s="1"/>
  <c r="G97" i="1" s="1"/>
  <c r="AE89" i="1"/>
  <c r="BN89" i="1"/>
  <c r="BO89" i="1" s="1"/>
  <c r="BR89" i="1" s="1"/>
  <c r="F89" i="1" s="1"/>
  <c r="BU89" i="1" s="1"/>
  <c r="G89" i="1" s="1"/>
  <c r="BN78" i="1"/>
  <c r="BO78" i="1" s="1"/>
  <c r="BR78" i="1" s="1"/>
  <c r="F78" i="1" s="1"/>
  <c r="BU78" i="1" s="1"/>
  <c r="G78" i="1" s="1"/>
  <c r="AE78" i="1"/>
  <c r="BY124" i="1"/>
  <c r="BY122" i="1"/>
  <c r="BY120" i="1"/>
  <c r="AC116" i="1"/>
  <c r="W116" i="1"/>
  <c r="BY116" i="1"/>
  <c r="W110" i="1"/>
  <c r="BY110" i="1"/>
  <c r="W109" i="1"/>
  <c r="BY109" i="1"/>
  <c r="AC108" i="1"/>
  <c r="AE106" i="1"/>
  <c r="BN102" i="1"/>
  <c r="BO102" i="1" s="1"/>
  <c r="BR102" i="1" s="1"/>
  <c r="F102" i="1" s="1"/>
  <c r="BU102" i="1" s="1"/>
  <c r="G102" i="1" s="1"/>
  <c r="AE102" i="1"/>
  <c r="BN94" i="1"/>
  <c r="BO94" i="1" s="1"/>
  <c r="BR94" i="1" s="1"/>
  <c r="F94" i="1" s="1"/>
  <c r="BU94" i="1" s="1"/>
  <c r="G94" i="1" s="1"/>
  <c r="AE94" i="1"/>
  <c r="BX94" i="1"/>
  <c r="AE85" i="1"/>
  <c r="BN85" i="1"/>
  <c r="BO85" i="1" s="1"/>
  <c r="BR85" i="1" s="1"/>
  <c r="F85" i="1" s="1"/>
  <c r="BU85" i="1" s="1"/>
  <c r="G85" i="1" s="1"/>
  <c r="BX85" i="1"/>
  <c r="AC114" i="1"/>
  <c r="E114" i="1"/>
  <c r="W112" i="1"/>
  <c r="BY112" i="1"/>
  <c r="CB111" i="1"/>
  <c r="W111" i="1" s="1"/>
  <c r="BY111" i="1"/>
  <c r="AC110" i="1"/>
  <c r="W106" i="1"/>
  <c r="BY106" i="1"/>
  <c r="AE101" i="1"/>
  <c r="BN101" i="1"/>
  <c r="BO101" i="1" s="1"/>
  <c r="BR101" i="1" s="1"/>
  <c r="F101" i="1" s="1"/>
  <c r="BU101" i="1" s="1"/>
  <c r="G101" i="1" s="1"/>
  <c r="AE93" i="1"/>
  <c r="BN93" i="1"/>
  <c r="BO93" i="1" s="1"/>
  <c r="BR93" i="1" s="1"/>
  <c r="F93" i="1" s="1"/>
  <c r="BU93" i="1" s="1"/>
  <c r="G93" i="1" s="1"/>
  <c r="AD88" i="1"/>
  <c r="W113" i="1"/>
  <c r="AC112" i="1"/>
  <c r="BX107" i="1"/>
  <c r="BZ107" i="1" s="1"/>
  <c r="BN106" i="1"/>
  <c r="BO106" i="1" s="1"/>
  <c r="BR106" i="1" s="1"/>
  <c r="F106" i="1" s="1"/>
  <c r="BU106" i="1" s="1"/>
  <c r="G106" i="1" s="1"/>
  <c r="W105" i="1"/>
  <c r="BL88" i="1"/>
  <c r="AF88" i="1" s="1"/>
  <c r="BM88" i="1" s="1"/>
  <c r="AE87" i="1"/>
  <c r="BN87" i="1"/>
  <c r="BO87" i="1" s="1"/>
  <c r="BR87" i="1" s="1"/>
  <c r="F87" i="1" s="1"/>
  <c r="BU87" i="1" s="1"/>
  <c r="G87" i="1" s="1"/>
  <c r="BX87" i="1"/>
  <c r="BZ87" i="1" s="1"/>
  <c r="AE86" i="1"/>
  <c r="BN86" i="1"/>
  <c r="BO86" i="1" s="1"/>
  <c r="BR86" i="1" s="1"/>
  <c r="F86" i="1" s="1"/>
  <c r="BU86" i="1" s="1"/>
  <c r="G86" i="1" s="1"/>
  <c r="E88" i="1"/>
  <c r="W87" i="1"/>
  <c r="AD86" i="1"/>
  <c r="AD84" i="1"/>
  <c r="E84" i="1"/>
  <c r="AD82" i="1"/>
  <c r="AD78" i="1"/>
  <c r="AE71" i="1"/>
  <c r="BN71" i="1"/>
  <c r="BO71" i="1" s="1"/>
  <c r="BR71" i="1" s="1"/>
  <c r="F71" i="1" s="1"/>
  <c r="BU71" i="1" s="1"/>
  <c r="G71" i="1" s="1"/>
  <c r="E66" i="1"/>
  <c r="BH66" i="1"/>
  <c r="BH52" i="1"/>
  <c r="E52" i="1"/>
  <c r="BY105" i="1"/>
  <c r="BY103" i="1"/>
  <c r="BY101" i="1"/>
  <c r="BY99" i="1"/>
  <c r="BY97" i="1"/>
  <c r="BY93" i="1"/>
  <c r="BY91" i="1"/>
  <c r="BY89" i="1"/>
  <c r="AC86" i="1"/>
  <c r="W86" i="1"/>
  <c r="BY86" i="1"/>
  <c r="CB85" i="1"/>
  <c r="W85" i="1" s="1"/>
  <c r="BL84" i="1"/>
  <c r="AF84" i="1" s="1"/>
  <c r="BM84" i="1" s="1"/>
  <c r="BL82" i="1"/>
  <c r="AF82" i="1" s="1"/>
  <c r="BM82" i="1" s="1"/>
  <c r="BL81" i="1"/>
  <c r="AF81" i="1" s="1"/>
  <c r="BM81" i="1" s="1"/>
  <c r="BY79" i="1"/>
  <c r="AE67" i="1"/>
  <c r="BN67" i="1"/>
  <c r="BO67" i="1" s="1"/>
  <c r="BR67" i="1" s="1"/>
  <c r="F67" i="1" s="1"/>
  <c r="BU67" i="1" s="1"/>
  <c r="G67" i="1" s="1"/>
  <c r="E58" i="1"/>
  <c r="BH58" i="1"/>
  <c r="BL58" i="1" s="1"/>
  <c r="AF58" i="1" s="1"/>
  <c r="BM58" i="1" s="1"/>
  <c r="BT56" i="1"/>
  <c r="AE79" i="1"/>
  <c r="BN79" i="1"/>
  <c r="BO79" i="1" s="1"/>
  <c r="BR79" i="1" s="1"/>
  <c r="F79" i="1" s="1"/>
  <c r="BU79" i="1" s="1"/>
  <c r="G79" i="1" s="1"/>
  <c r="E74" i="1"/>
  <c r="BH74" i="1"/>
  <c r="BL74" i="1" s="1"/>
  <c r="AF74" i="1" s="1"/>
  <c r="BM74" i="1" s="1"/>
  <c r="AE63" i="1"/>
  <c r="BN63" i="1"/>
  <c r="BO63" i="1" s="1"/>
  <c r="BR63" i="1" s="1"/>
  <c r="F63" i="1" s="1"/>
  <c r="BU63" i="1" s="1"/>
  <c r="G63" i="1" s="1"/>
  <c r="BN59" i="1"/>
  <c r="BO59" i="1" s="1"/>
  <c r="BR59" i="1" s="1"/>
  <c r="F59" i="1" s="1"/>
  <c r="BU59" i="1" s="1"/>
  <c r="G59" i="1" s="1"/>
  <c r="AE57" i="1"/>
  <c r="BN57" i="1"/>
  <c r="BO57" i="1" s="1"/>
  <c r="BR57" i="1" s="1"/>
  <c r="F57" i="1" s="1"/>
  <c r="BU57" i="1" s="1"/>
  <c r="BY104" i="1"/>
  <c r="BY102" i="1"/>
  <c r="BY100" i="1"/>
  <c r="BY98" i="1"/>
  <c r="BY96" i="1"/>
  <c r="BY94" i="1"/>
  <c r="BY92" i="1"/>
  <c r="BY90" i="1"/>
  <c r="E82" i="1"/>
  <c r="BT76" i="1"/>
  <c r="AE75" i="1"/>
  <c r="BN75" i="1"/>
  <c r="BO75" i="1" s="1"/>
  <c r="BR75" i="1" s="1"/>
  <c r="F75" i="1" s="1"/>
  <c r="BU75" i="1" s="1"/>
  <c r="G75" i="1" s="1"/>
  <c r="E70" i="1"/>
  <c r="BH70" i="1"/>
  <c r="AE61" i="1"/>
  <c r="BN61" i="1"/>
  <c r="BO61" i="1" s="1"/>
  <c r="BR61" i="1" s="1"/>
  <c r="F61" i="1" s="1"/>
  <c r="BU61" i="1" s="1"/>
  <c r="G61" i="1" s="1"/>
  <c r="E60" i="1"/>
  <c r="BH60" i="1"/>
  <c r="BL60" i="1" s="1"/>
  <c r="AF60" i="1" s="1"/>
  <c r="BM60" i="1" s="1"/>
  <c r="BH80" i="1"/>
  <c r="BL80" i="1" s="1"/>
  <c r="AF80" i="1" s="1"/>
  <c r="BM80" i="1" s="1"/>
  <c r="W78" i="1"/>
  <c r="BY78" i="1"/>
  <c r="E76" i="1"/>
  <c r="BH76" i="1"/>
  <c r="E72" i="1"/>
  <c r="BH72" i="1"/>
  <c r="E68" i="1"/>
  <c r="BH68" i="1"/>
  <c r="E64" i="1"/>
  <c r="BH64" i="1"/>
  <c r="BT62" i="1"/>
  <c r="E56" i="1"/>
  <c r="BH56" i="1"/>
  <c r="BL55" i="1"/>
  <c r="AF55" i="1" s="1"/>
  <c r="BM55" i="1" s="1"/>
  <c r="BT54" i="1"/>
  <c r="BT49" i="1"/>
  <c r="BH48" i="1"/>
  <c r="E48" i="1"/>
  <c r="BN38" i="1"/>
  <c r="BO38" i="1" s="1"/>
  <c r="BR38" i="1" s="1"/>
  <c r="F38" i="1" s="1"/>
  <c r="BU38" i="1" s="1"/>
  <c r="G38" i="1" s="1"/>
  <c r="AE38" i="1"/>
  <c r="W80" i="1"/>
  <c r="BY80" i="1"/>
  <c r="BL77" i="1"/>
  <c r="AF77" i="1" s="1"/>
  <c r="BM77" i="1" s="1"/>
  <c r="BL76" i="1"/>
  <c r="AF76" i="1" s="1"/>
  <c r="BM76" i="1" s="1"/>
  <c r="BL73" i="1"/>
  <c r="AF73" i="1" s="1"/>
  <c r="BM73" i="1" s="1"/>
  <c r="BL72" i="1"/>
  <c r="AF72" i="1" s="1"/>
  <c r="BM72" i="1" s="1"/>
  <c r="BL69" i="1"/>
  <c r="AF69" i="1" s="1"/>
  <c r="BM69" i="1" s="1"/>
  <c r="BL68" i="1"/>
  <c r="AF68" i="1" s="1"/>
  <c r="BM68" i="1" s="1"/>
  <c r="BL65" i="1"/>
  <c r="AF65" i="1" s="1"/>
  <c r="BM65" i="1" s="1"/>
  <c r="BL64" i="1"/>
  <c r="AF64" i="1" s="1"/>
  <c r="BM64" i="1" s="1"/>
  <c r="E62" i="1"/>
  <c r="BH62" i="1"/>
  <c r="BL56" i="1"/>
  <c r="AF56" i="1" s="1"/>
  <c r="BM56" i="1" s="1"/>
  <c r="E54" i="1"/>
  <c r="BH54" i="1"/>
  <c r="BV51" i="1"/>
  <c r="BW51" i="1"/>
  <c r="AD51" i="1"/>
  <c r="BX51" i="1"/>
  <c r="BZ51" i="1" s="1"/>
  <c r="BT45" i="1"/>
  <c r="BY44" i="1"/>
  <c r="W44" i="1"/>
  <c r="BT51" i="1"/>
  <c r="BY51" i="1"/>
  <c r="W51" i="1"/>
  <c r="AD43" i="1"/>
  <c r="BL50" i="1"/>
  <c r="AF50" i="1" s="1"/>
  <c r="BM50" i="1" s="1"/>
  <c r="AC49" i="1"/>
  <c r="BY47" i="1"/>
  <c r="BL46" i="1"/>
  <c r="AF46" i="1" s="1"/>
  <c r="BM46" i="1" s="1"/>
  <c r="AC45" i="1"/>
  <c r="BL52" i="1"/>
  <c r="AF52" i="1" s="1"/>
  <c r="BM52" i="1" s="1"/>
  <c r="E50" i="1"/>
  <c r="BH49" i="1"/>
  <c r="BL49" i="1" s="1"/>
  <c r="AF49" i="1" s="1"/>
  <c r="BM49" i="1" s="1"/>
  <c r="BL48" i="1"/>
  <c r="AF48" i="1" s="1"/>
  <c r="BM48" i="1" s="1"/>
  <c r="E46" i="1"/>
  <c r="BH45" i="1"/>
  <c r="BL45" i="1" s="1"/>
  <c r="AF45" i="1" s="1"/>
  <c r="BM45" i="1" s="1"/>
  <c r="BL44" i="1"/>
  <c r="AF44" i="1" s="1"/>
  <c r="BM44" i="1" s="1"/>
  <c r="BH41" i="1"/>
  <c r="E41" i="1"/>
  <c r="BT38" i="1"/>
  <c r="W35" i="1"/>
  <c r="BY35" i="1"/>
  <c r="W31" i="1"/>
  <c r="BY31" i="1"/>
  <c r="BN28" i="1"/>
  <c r="BO28" i="1" s="1"/>
  <c r="BR28" i="1" s="1"/>
  <c r="F28" i="1" s="1"/>
  <c r="BU28" i="1" s="1"/>
  <c r="G28" i="1" s="1"/>
  <c r="AE28" i="1"/>
  <c r="BN23" i="1"/>
  <c r="BO23" i="1" s="1"/>
  <c r="BR23" i="1" s="1"/>
  <c r="F23" i="1" s="1"/>
  <c r="BU23" i="1" s="1"/>
  <c r="G23" i="1" s="1"/>
  <c r="AE23" i="1"/>
  <c r="BT50" i="1"/>
  <c r="AD50" i="1"/>
  <c r="W49" i="1"/>
  <c r="BT46" i="1"/>
  <c r="AD46" i="1"/>
  <c r="W45" i="1"/>
  <c r="BT42" i="1"/>
  <c r="E42" i="1"/>
  <c r="BH42" i="1"/>
  <c r="BL41" i="1"/>
  <c r="AF41" i="1" s="1"/>
  <c r="BM41" i="1" s="1"/>
  <c r="AC40" i="1"/>
  <c r="BH37" i="1"/>
  <c r="BL37" i="1" s="1"/>
  <c r="AF37" i="1" s="1"/>
  <c r="BM37" i="1" s="1"/>
  <c r="E37" i="1"/>
  <c r="W29" i="1"/>
  <c r="BY29" i="1"/>
  <c r="AE22" i="1"/>
  <c r="BN22" i="1"/>
  <c r="BO22" i="1" s="1"/>
  <c r="BR22" i="1" s="1"/>
  <c r="F22" i="1" s="1"/>
  <c r="BU22" i="1" s="1"/>
  <c r="G22" i="1" s="1"/>
  <c r="AD34" i="1"/>
  <c r="BL32" i="1"/>
  <c r="AF32" i="1" s="1"/>
  <c r="BM32" i="1" s="1"/>
  <c r="E27" i="1"/>
  <c r="BL25" i="1"/>
  <c r="AF25" i="1" s="1"/>
  <c r="BM25" i="1" s="1"/>
  <c r="AD44" i="1"/>
  <c r="W43" i="1"/>
  <c r="E40" i="1"/>
  <c r="BH40" i="1"/>
  <c r="W39" i="1"/>
  <c r="CB36" i="1"/>
  <c r="AC36" i="1"/>
  <c r="W33" i="1"/>
  <c r="BY33" i="1"/>
  <c r="BN30" i="1"/>
  <c r="BO30" i="1" s="1"/>
  <c r="BR30" i="1" s="1"/>
  <c r="F30" i="1" s="1"/>
  <c r="BU30" i="1" s="1"/>
  <c r="G30" i="1" s="1"/>
  <c r="AE30" i="1"/>
  <c r="AD27" i="1"/>
  <c r="E26" i="1"/>
  <c r="W36" i="1"/>
  <c r="AD24" i="1"/>
  <c r="E24" i="1"/>
  <c r="BY13" i="1"/>
  <c r="BN20" i="1"/>
  <c r="BO20" i="1" s="1"/>
  <c r="BR20" i="1" s="1"/>
  <c r="F20" i="1" s="1"/>
  <c r="BU20" i="1" s="1"/>
  <c r="AE20" i="1"/>
  <c r="BN17" i="1"/>
  <c r="BO17" i="1" s="1"/>
  <c r="BR17" i="1" s="1"/>
  <c r="F17" i="1" s="1"/>
  <c r="AE17" i="1"/>
  <c r="AC15" i="1"/>
  <c r="CB15" i="1"/>
  <c r="W15" i="1" s="1"/>
  <c r="CB13" i="1"/>
  <c r="W13" i="1" s="1"/>
  <c r="BT39" i="1"/>
  <c r="AD39" i="1"/>
  <c r="W38" i="1"/>
  <c r="BT35" i="1"/>
  <c r="AD35" i="1"/>
  <c r="W34" i="1"/>
  <c r="BT33" i="1"/>
  <c r="BL33" i="1"/>
  <c r="AF33" i="1" s="1"/>
  <c r="BM33" i="1" s="1"/>
  <c r="BT31" i="1"/>
  <c r="BL31" i="1"/>
  <c r="AF31" i="1" s="1"/>
  <c r="BM31" i="1" s="1"/>
  <c r="BT29" i="1"/>
  <c r="BL29" i="1"/>
  <c r="AF29" i="1" s="1"/>
  <c r="BM29" i="1" s="1"/>
  <c r="BL27" i="1"/>
  <c r="AF27" i="1" s="1"/>
  <c r="BM27" i="1" s="1"/>
  <c r="BL26" i="1"/>
  <c r="AF26" i="1" s="1"/>
  <c r="BM26" i="1" s="1"/>
  <c r="W22" i="1"/>
  <c r="BY22" i="1"/>
  <c r="BN15" i="1"/>
  <c r="BO15" i="1" s="1"/>
  <c r="BR15" i="1" s="1"/>
  <c r="F15" i="1" s="1"/>
  <c r="BU15" i="1" s="1"/>
  <c r="G15" i="1" s="1"/>
  <c r="BL39" i="1"/>
  <c r="AF39" i="1" s="1"/>
  <c r="BM39" i="1" s="1"/>
  <c r="BY38" i="1"/>
  <c r="BH36" i="1"/>
  <c r="BL36" i="1" s="1"/>
  <c r="AF36" i="1" s="1"/>
  <c r="BM36" i="1" s="1"/>
  <c r="BL35" i="1"/>
  <c r="AF35" i="1" s="1"/>
  <c r="BM35" i="1" s="1"/>
  <c r="BY34" i="1"/>
  <c r="BY32" i="1"/>
  <c r="W32" i="1"/>
  <c r="BY30" i="1"/>
  <c r="W30" i="1"/>
  <c r="BY28" i="1"/>
  <c r="W28" i="1"/>
  <c r="W23" i="1"/>
  <c r="BY23" i="1"/>
  <c r="AD22" i="1"/>
  <c r="BL21" i="1"/>
  <c r="AF21" i="1" s="1"/>
  <c r="BM21" i="1" s="1"/>
  <c r="AD19" i="1"/>
  <c r="AD16" i="1"/>
  <c r="E16" i="1"/>
  <c r="AD14" i="1"/>
  <c r="E14" i="1"/>
  <c r="BL24" i="1"/>
  <c r="AF24" i="1" s="1"/>
  <c r="BM24" i="1" s="1"/>
  <c r="BT22" i="1"/>
  <c r="AD18" i="1"/>
  <c r="E18" i="1"/>
  <c r="BL16" i="1"/>
  <c r="AF16" i="1" s="1"/>
  <c r="BM16" i="1" s="1"/>
  <c r="BL14" i="1"/>
  <c r="AF14" i="1" s="1"/>
  <c r="BM14" i="1" s="1"/>
  <c r="BT24" i="1"/>
  <c r="AD20" i="1"/>
  <c r="E20" i="1"/>
  <c r="BL18" i="1"/>
  <c r="AF18" i="1" s="1"/>
  <c r="BM18" i="1" s="1"/>
  <c r="BT16" i="1"/>
  <c r="BT14" i="1"/>
  <c r="BN34" i="1" l="1"/>
  <c r="BO34" i="1" s="1"/>
  <c r="BR34" i="1" s="1"/>
  <c r="F34" i="1" s="1"/>
  <c r="BU34" i="1" s="1"/>
  <c r="G34" i="1" s="1"/>
  <c r="BX34" i="1"/>
  <c r="AE34" i="1"/>
  <c r="BN43" i="1"/>
  <c r="BO43" i="1" s="1"/>
  <c r="BR43" i="1" s="1"/>
  <c r="F43" i="1" s="1"/>
  <c r="BU43" i="1" s="1"/>
  <c r="G43" i="1" s="1"/>
  <c r="BV43" i="1" s="1"/>
  <c r="AE43" i="1"/>
  <c r="BX130" i="1"/>
  <c r="BX120" i="1"/>
  <c r="BZ120" i="1" s="1"/>
  <c r="BL118" i="1"/>
  <c r="AF118" i="1" s="1"/>
  <c r="BM118" i="1" s="1"/>
  <c r="BL95" i="1"/>
  <c r="AF95" i="1" s="1"/>
  <c r="BM95" i="1" s="1"/>
  <c r="BN95" i="1" s="1"/>
  <c r="BO95" i="1" s="1"/>
  <c r="BR95" i="1" s="1"/>
  <c r="F95" i="1" s="1"/>
  <c r="BL112" i="1"/>
  <c r="AF112" i="1" s="1"/>
  <c r="BM112" i="1" s="1"/>
  <c r="G57" i="1"/>
  <c r="BW57" i="1" s="1"/>
  <c r="BX63" i="1"/>
  <c r="BZ63" i="1" s="1"/>
  <c r="BN98" i="1"/>
  <c r="BO98" i="1" s="1"/>
  <c r="BR98" i="1" s="1"/>
  <c r="F98" i="1" s="1"/>
  <c r="BU98" i="1" s="1"/>
  <c r="G98" i="1" s="1"/>
  <c r="BX113" i="1"/>
  <c r="BZ113" i="1" s="1"/>
  <c r="AE111" i="1"/>
  <c r="BX133" i="1"/>
  <c r="BZ133" i="1" s="1"/>
  <c r="BL100" i="1"/>
  <c r="AF100" i="1" s="1"/>
  <c r="BM100" i="1" s="1"/>
  <c r="BL91" i="1"/>
  <c r="AF91" i="1" s="1"/>
  <c r="BM91" i="1" s="1"/>
  <c r="BZ34" i="1"/>
  <c r="BL90" i="1"/>
  <c r="AF90" i="1" s="1"/>
  <c r="BM90" i="1" s="1"/>
  <c r="BL110" i="1"/>
  <c r="AF110" i="1" s="1"/>
  <c r="BM110" i="1" s="1"/>
  <c r="BL92" i="1"/>
  <c r="AF92" i="1" s="1"/>
  <c r="BM92" i="1" s="1"/>
  <c r="BU95" i="1"/>
  <c r="G95" i="1" s="1"/>
  <c r="BX95" i="1"/>
  <c r="BU96" i="1"/>
  <c r="G96" i="1" s="1"/>
  <c r="BW96" i="1" s="1"/>
  <c r="BX96" i="1"/>
  <c r="BW43" i="1"/>
  <c r="W95" i="1"/>
  <c r="BN19" i="1"/>
  <c r="BO19" i="1" s="1"/>
  <c r="BR19" i="1" s="1"/>
  <c r="F19" i="1" s="1"/>
  <c r="BU19" i="1" s="1"/>
  <c r="G19" i="1" s="1"/>
  <c r="BX67" i="1"/>
  <c r="BZ67" i="1" s="1"/>
  <c r="BN99" i="1"/>
  <c r="BO99" i="1" s="1"/>
  <c r="BR99" i="1" s="1"/>
  <c r="F99" i="1" s="1"/>
  <c r="BU99" i="1" s="1"/>
  <c r="G99" i="1" s="1"/>
  <c r="BX101" i="1"/>
  <c r="BZ101" i="1" s="1"/>
  <c r="BZ85" i="1"/>
  <c r="AE95" i="1"/>
  <c r="BX111" i="1"/>
  <c r="BZ111" i="1" s="1"/>
  <c r="AE96" i="1"/>
  <c r="BN124" i="1"/>
  <c r="BO124" i="1" s="1"/>
  <c r="BR124" i="1" s="1"/>
  <c r="F124" i="1" s="1"/>
  <c r="BU124" i="1" s="1"/>
  <c r="G124" i="1" s="1"/>
  <c r="AE129" i="1"/>
  <c r="BL47" i="1"/>
  <c r="AF47" i="1" s="1"/>
  <c r="BM47" i="1" s="1"/>
  <c r="W103" i="1"/>
  <c r="BL83" i="1"/>
  <c r="AF83" i="1" s="1"/>
  <c r="BM83" i="1" s="1"/>
  <c r="BL103" i="1"/>
  <c r="AF103" i="1" s="1"/>
  <c r="BM103" i="1" s="1"/>
  <c r="BX20" i="1"/>
  <c r="BX22" i="1"/>
  <c r="BZ22" i="1" s="1"/>
  <c r="BX86" i="1"/>
  <c r="BN116" i="1"/>
  <c r="BO116" i="1" s="1"/>
  <c r="BR116" i="1" s="1"/>
  <c r="F116" i="1" s="1"/>
  <c r="BU116" i="1" s="1"/>
  <c r="G116" i="1" s="1"/>
  <c r="BV116" i="1" s="1"/>
  <c r="BX122" i="1"/>
  <c r="BZ122" i="1" s="1"/>
  <c r="W57" i="1"/>
  <c r="BY57" i="1"/>
  <c r="W65" i="1"/>
  <c r="BY65" i="1"/>
  <c r="BL53" i="1"/>
  <c r="AF53" i="1" s="1"/>
  <c r="BM53" i="1" s="1"/>
  <c r="BY95" i="1"/>
  <c r="BX123" i="1"/>
  <c r="BZ123" i="1" s="1"/>
  <c r="BX131" i="1"/>
  <c r="BZ131" i="1" s="1"/>
  <c r="BL13" i="1"/>
  <c r="AF13" i="1" s="1"/>
  <c r="BM13" i="1" s="1"/>
  <c r="BN36" i="1"/>
  <c r="BO36" i="1" s="1"/>
  <c r="BR36" i="1" s="1"/>
  <c r="F36" i="1" s="1"/>
  <c r="BU36" i="1" s="1"/>
  <c r="G36" i="1" s="1"/>
  <c r="AE36" i="1"/>
  <c r="BN58" i="1"/>
  <c r="BO58" i="1" s="1"/>
  <c r="BR58" i="1" s="1"/>
  <c r="F58" i="1" s="1"/>
  <c r="BU58" i="1" s="1"/>
  <c r="G58" i="1" s="1"/>
  <c r="AE58" i="1"/>
  <c r="BN45" i="1"/>
  <c r="BO45" i="1" s="1"/>
  <c r="BR45" i="1" s="1"/>
  <c r="F45" i="1" s="1"/>
  <c r="BU45" i="1" s="1"/>
  <c r="G45" i="1" s="1"/>
  <c r="AE45" i="1"/>
  <c r="BN60" i="1"/>
  <c r="BO60" i="1" s="1"/>
  <c r="BR60" i="1" s="1"/>
  <c r="F60" i="1" s="1"/>
  <c r="BU60" i="1" s="1"/>
  <c r="G60" i="1" s="1"/>
  <c r="AE60" i="1"/>
  <c r="AE35" i="1"/>
  <c r="BN35" i="1"/>
  <c r="BO35" i="1" s="1"/>
  <c r="BR35" i="1" s="1"/>
  <c r="F35" i="1" s="1"/>
  <c r="BU35" i="1" s="1"/>
  <c r="G35" i="1" s="1"/>
  <c r="BN32" i="1"/>
  <c r="BO32" i="1" s="1"/>
  <c r="BR32" i="1" s="1"/>
  <c r="F32" i="1" s="1"/>
  <c r="BU32" i="1" s="1"/>
  <c r="G32" i="1" s="1"/>
  <c r="AE32" i="1"/>
  <c r="AE37" i="1"/>
  <c r="BN37" i="1"/>
  <c r="BO37" i="1" s="1"/>
  <c r="BR37" i="1" s="1"/>
  <c r="F37" i="1" s="1"/>
  <c r="BU37" i="1" s="1"/>
  <c r="G37" i="1" s="1"/>
  <c r="BY37" i="1"/>
  <c r="W37" i="1"/>
  <c r="AE41" i="1"/>
  <c r="BN41" i="1"/>
  <c r="BO41" i="1" s="1"/>
  <c r="BR41" i="1" s="1"/>
  <c r="F41" i="1" s="1"/>
  <c r="BU41" i="1" s="1"/>
  <c r="G41" i="1" s="1"/>
  <c r="BV23" i="1"/>
  <c r="BW23" i="1"/>
  <c r="BV28" i="1"/>
  <c r="BW28" i="1"/>
  <c r="BY41" i="1"/>
  <c r="W41" i="1"/>
  <c r="BY46" i="1"/>
  <c r="W46" i="1"/>
  <c r="AE52" i="1"/>
  <c r="BN52" i="1"/>
  <c r="BO52" i="1" s="1"/>
  <c r="BR52" i="1" s="1"/>
  <c r="F52" i="1" s="1"/>
  <c r="BU52" i="1" s="1"/>
  <c r="G52" i="1" s="1"/>
  <c r="AE46" i="1"/>
  <c r="BN46" i="1"/>
  <c r="BO46" i="1" s="1"/>
  <c r="BR46" i="1" s="1"/>
  <c r="F46" i="1" s="1"/>
  <c r="AE50" i="1"/>
  <c r="BN50" i="1"/>
  <c r="BO50" i="1" s="1"/>
  <c r="BR50" i="1" s="1"/>
  <c r="F50" i="1" s="1"/>
  <c r="AD54" i="1"/>
  <c r="W62" i="1"/>
  <c r="BY62" i="1"/>
  <c r="AE69" i="1"/>
  <c r="BN69" i="1"/>
  <c r="BO69" i="1" s="1"/>
  <c r="BR69" i="1" s="1"/>
  <c r="F69" i="1" s="1"/>
  <c r="BU69" i="1" s="1"/>
  <c r="G69" i="1" s="1"/>
  <c r="AE77" i="1"/>
  <c r="BN77" i="1"/>
  <c r="BO77" i="1" s="1"/>
  <c r="BR77" i="1" s="1"/>
  <c r="F77" i="1" s="1"/>
  <c r="BU77" i="1" s="1"/>
  <c r="G77" i="1" s="1"/>
  <c r="BV38" i="1"/>
  <c r="BW38" i="1"/>
  <c r="AD68" i="1"/>
  <c r="AD76" i="1"/>
  <c r="W60" i="1"/>
  <c r="BY60" i="1"/>
  <c r="AD70" i="1"/>
  <c r="BX75" i="1"/>
  <c r="BZ75" i="1" s="1"/>
  <c r="BV57" i="1"/>
  <c r="BX59" i="1"/>
  <c r="BZ59" i="1" s="1"/>
  <c r="BX79" i="1"/>
  <c r="BZ79" i="1" s="1"/>
  <c r="W58" i="1"/>
  <c r="BY58" i="1"/>
  <c r="AE81" i="1"/>
  <c r="BN81" i="1"/>
  <c r="BO81" i="1" s="1"/>
  <c r="BR81" i="1" s="1"/>
  <c r="F81" i="1" s="1"/>
  <c r="BU81" i="1" s="1"/>
  <c r="G81" i="1" s="1"/>
  <c r="W52" i="1"/>
  <c r="BY52" i="1"/>
  <c r="AD66" i="1"/>
  <c r="BX71" i="1"/>
  <c r="BZ71" i="1" s="1"/>
  <c r="BZ86" i="1"/>
  <c r="BW87" i="1"/>
  <c r="BV87" i="1"/>
  <c r="BW99" i="1"/>
  <c r="BV99" i="1"/>
  <c r="BW106" i="1"/>
  <c r="BV106" i="1"/>
  <c r="BW93" i="1"/>
  <c r="BV93" i="1"/>
  <c r="W114" i="1"/>
  <c r="BY114" i="1"/>
  <c r="BW89" i="1"/>
  <c r="BV89" i="1"/>
  <c r="BU105" i="1"/>
  <c r="G105" i="1" s="1"/>
  <c r="BX105" i="1"/>
  <c r="BZ105" i="1" s="1"/>
  <c r="W128" i="1"/>
  <c r="BY128" i="1"/>
  <c r="BX124" i="1"/>
  <c r="BZ124" i="1" s="1"/>
  <c r="BV125" i="1"/>
  <c r="BW125" i="1"/>
  <c r="BV129" i="1"/>
  <c r="BW129" i="1"/>
  <c r="BW107" i="1"/>
  <c r="BV107" i="1"/>
  <c r="BV119" i="1"/>
  <c r="BW119" i="1"/>
  <c r="AE128" i="1"/>
  <c r="BN128" i="1"/>
  <c r="BO128" i="1" s="1"/>
  <c r="BR128" i="1" s="1"/>
  <c r="F128" i="1" s="1"/>
  <c r="BU128" i="1" s="1"/>
  <c r="G128" i="1" s="1"/>
  <c r="W16" i="1"/>
  <c r="BY16" i="1"/>
  <c r="W14" i="1"/>
  <c r="BY14" i="1"/>
  <c r="BU17" i="1"/>
  <c r="G17" i="1" s="1"/>
  <c r="BX17" i="1"/>
  <c r="BZ17" i="1" s="1"/>
  <c r="W40" i="1"/>
  <c r="BY40" i="1"/>
  <c r="BN18" i="1"/>
  <c r="BO18" i="1" s="1"/>
  <c r="BR18" i="1" s="1"/>
  <c r="F18" i="1" s="1"/>
  <c r="AE18" i="1"/>
  <c r="BN16" i="1"/>
  <c r="BO16" i="1" s="1"/>
  <c r="BR16" i="1" s="1"/>
  <c r="F16" i="1" s="1"/>
  <c r="BU16" i="1" s="1"/>
  <c r="G16" i="1" s="1"/>
  <c r="AE16" i="1"/>
  <c r="BN21" i="1"/>
  <c r="BO21" i="1" s="1"/>
  <c r="BR21" i="1" s="1"/>
  <c r="F21" i="1" s="1"/>
  <c r="AE21" i="1"/>
  <c r="AE26" i="1"/>
  <c r="BN26" i="1"/>
  <c r="BO26" i="1" s="1"/>
  <c r="BR26" i="1" s="1"/>
  <c r="F26" i="1" s="1"/>
  <c r="AE31" i="1"/>
  <c r="BN31" i="1"/>
  <c r="BO31" i="1" s="1"/>
  <c r="BR31" i="1" s="1"/>
  <c r="F31" i="1" s="1"/>
  <c r="BX15" i="1"/>
  <c r="BZ15" i="1" s="1"/>
  <c r="BX30" i="1"/>
  <c r="BZ30" i="1" s="1"/>
  <c r="W27" i="1"/>
  <c r="BY27" i="1"/>
  <c r="AD37" i="1"/>
  <c r="AD42" i="1"/>
  <c r="AD41" i="1"/>
  <c r="AE48" i="1"/>
  <c r="BN48" i="1"/>
  <c r="BO48" i="1" s="1"/>
  <c r="BR48" i="1" s="1"/>
  <c r="F48" i="1" s="1"/>
  <c r="BU48" i="1" s="1"/>
  <c r="G48" i="1" s="1"/>
  <c r="W54" i="1"/>
  <c r="BY54" i="1"/>
  <c r="BN64" i="1"/>
  <c r="BO64" i="1" s="1"/>
  <c r="BR64" i="1" s="1"/>
  <c r="F64" i="1" s="1"/>
  <c r="BU64" i="1" s="1"/>
  <c r="G64" i="1" s="1"/>
  <c r="AE64" i="1"/>
  <c r="BN72" i="1"/>
  <c r="BO72" i="1" s="1"/>
  <c r="BR72" i="1" s="1"/>
  <c r="F72" i="1" s="1"/>
  <c r="BU72" i="1" s="1"/>
  <c r="G72" i="1" s="1"/>
  <c r="AE72" i="1"/>
  <c r="BY48" i="1"/>
  <c r="W48" i="1"/>
  <c r="AE55" i="1"/>
  <c r="BN55" i="1"/>
  <c r="BO55" i="1" s="1"/>
  <c r="BR55" i="1" s="1"/>
  <c r="F55" i="1" s="1"/>
  <c r="BU55" i="1" s="1"/>
  <c r="G55" i="1" s="1"/>
  <c r="W68" i="1"/>
  <c r="BY68" i="1"/>
  <c r="W76" i="1"/>
  <c r="BY76" i="1"/>
  <c r="AD80" i="1"/>
  <c r="BW61" i="1"/>
  <c r="BV61" i="1"/>
  <c r="W70" i="1"/>
  <c r="BY70" i="1"/>
  <c r="BX57" i="1"/>
  <c r="AD74" i="1"/>
  <c r="BL66" i="1"/>
  <c r="AF66" i="1" s="1"/>
  <c r="BM66" i="1" s="1"/>
  <c r="AE82" i="1"/>
  <c r="BN82" i="1"/>
  <c r="BO82" i="1" s="1"/>
  <c r="BR82" i="1" s="1"/>
  <c r="F82" i="1" s="1"/>
  <c r="BU82" i="1" s="1"/>
  <c r="G82" i="1" s="1"/>
  <c r="BX52" i="1"/>
  <c r="AD52" i="1"/>
  <c r="W66" i="1"/>
  <c r="BY66" i="1"/>
  <c r="BX82" i="1"/>
  <c r="BV86" i="1"/>
  <c r="BW86" i="1"/>
  <c r="BX98" i="1"/>
  <c r="BZ98" i="1" s="1"/>
  <c r="BX99" i="1"/>
  <c r="BZ99" i="1" s="1"/>
  <c r="BX93" i="1"/>
  <c r="BZ93" i="1" s="1"/>
  <c r="BW85" i="1"/>
  <c r="BV85" i="1"/>
  <c r="BV94" i="1"/>
  <c r="BW94" i="1"/>
  <c r="BX102" i="1"/>
  <c r="BZ102" i="1" s="1"/>
  <c r="BX89" i="1"/>
  <c r="BZ89" i="1" s="1"/>
  <c r="BV96" i="1"/>
  <c r="BX104" i="1"/>
  <c r="BZ104" i="1" s="1"/>
  <c r="W130" i="1"/>
  <c r="BY130" i="1"/>
  <c r="BZ130" i="1" s="1"/>
  <c r="BN114" i="1"/>
  <c r="BO114" i="1" s="1"/>
  <c r="BR114" i="1" s="1"/>
  <c r="F114" i="1" s="1"/>
  <c r="BU114" i="1" s="1"/>
  <c r="G114" i="1" s="1"/>
  <c r="AE114" i="1"/>
  <c r="BX121" i="1"/>
  <c r="BZ121" i="1" s="1"/>
  <c r="BW113" i="1"/>
  <c r="BV113" i="1"/>
  <c r="BX127" i="1"/>
  <c r="BZ127" i="1" s="1"/>
  <c r="BV133" i="1"/>
  <c r="BW133" i="1"/>
  <c r="BX115" i="1"/>
  <c r="BZ115" i="1" s="1"/>
  <c r="BW122" i="1"/>
  <c r="BV122" i="1"/>
  <c r="AE24" i="1"/>
  <c r="BN24" i="1"/>
  <c r="BO24" i="1" s="1"/>
  <c r="BR24" i="1" s="1"/>
  <c r="F24" i="1" s="1"/>
  <c r="BU24" i="1" s="1"/>
  <c r="G24" i="1" s="1"/>
  <c r="BN14" i="1"/>
  <c r="BO14" i="1" s="1"/>
  <c r="BR14" i="1" s="1"/>
  <c r="F14" i="1" s="1"/>
  <c r="BU14" i="1" s="1"/>
  <c r="G14" i="1" s="1"/>
  <c r="AE14" i="1"/>
  <c r="AD36" i="1"/>
  <c r="BX36" i="1"/>
  <c r="BZ36" i="1" s="1"/>
  <c r="BN25" i="1"/>
  <c r="BO25" i="1" s="1"/>
  <c r="BR25" i="1" s="1"/>
  <c r="F25" i="1" s="1"/>
  <c r="BU25" i="1" s="1"/>
  <c r="G25" i="1" s="1"/>
  <c r="AE25" i="1"/>
  <c r="W20" i="1"/>
  <c r="BY20" i="1"/>
  <c r="W18" i="1"/>
  <c r="BY18" i="1"/>
  <c r="BN39" i="1"/>
  <c r="BO39" i="1" s="1"/>
  <c r="BR39" i="1" s="1"/>
  <c r="F39" i="1" s="1"/>
  <c r="BU39" i="1" s="1"/>
  <c r="G39" i="1" s="1"/>
  <c r="AE39" i="1"/>
  <c r="BV15" i="1"/>
  <c r="BW15" i="1"/>
  <c r="AE27" i="1"/>
  <c r="BN27" i="1"/>
  <c r="BO27" i="1" s="1"/>
  <c r="BR27" i="1" s="1"/>
  <c r="F27" i="1" s="1"/>
  <c r="BU27" i="1" s="1"/>
  <c r="G27" i="1" s="1"/>
  <c r="G20" i="1"/>
  <c r="W26" i="1"/>
  <c r="BY26" i="1"/>
  <c r="BV22" i="1"/>
  <c r="BW22" i="1"/>
  <c r="BX38" i="1"/>
  <c r="BZ38" i="1" s="1"/>
  <c r="BY42" i="1"/>
  <c r="W42" i="1"/>
  <c r="BX23" i="1"/>
  <c r="BZ23" i="1" s="1"/>
  <c r="BX28" i="1"/>
  <c r="BZ28" i="1" s="1"/>
  <c r="BN44" i="1"/>
  <c r="BO44" i="1" s="1"/>
  <c r="BR44" i="1" s="1"/>
  <c r="F44" i="1" s="1"/>
  <c r="AE44" i="1"/>
  <c r="AD49" i="1"/>
  <c r="BL42" i="1"/>
  <c r="AF42" i="1" s="1"/>
  <c r="BM42" i="1" s="1"/>
  <c r="BN56" i="1"/>
  <c r="BO56" i="1" s="1"/>
  <c r="BR56" i="1" s="1"/>
  <c r="F56" i="1" s="1"/>
  <c r="BU56" i="1" s="1"/>
  <c r="G56" i="1" s="1"/>
  <c r="AE56" i="1"/>
  <c r="AE65" i="1"/>
  <c r="BN65" i="1"/>
  <c r="BO65" i="1" s="1"/>
  <c r="BR65" i="1" s="1"/>
  <c r="F65" i="1" s="1"/>
  <c r="BU65" i="1" s="1"/>
  <c r="G65" i="1" s="1"/>
  <c r="AE73" i="1"/>
  <c r="BN73" i="1"/>
  <c r="BO73" i="1" s="1"/>
  <c r="BR73" i="1" s="1"/>
  <c r="F73" i="1" s="1"/>
  <c r="BU73" i="1" s="1"/>
  <c r="G73" i="1" s="1"/>
  <c r="AD48" i="1"/>
  <c r="AD56" i="1"/>
  <c r="AD64" i="1"/>
  <c r="AD72" i="1"/>
  <c r="BX72" i="1"/>
  <c r="BZ72" i="1" s="1"/>
  <c r="BL54" i="1"/>
  <c r="AF54" i="1" s="1"/>
  <c r="BM54" i="1" s="1"/>
  <c r="BX61" i="1"/>
  <c r="BZ61" i="1" s="1"/>
  <c r="BN74" i="1"/>
  <c r="BO74" i="1" s="1"/>
  <c r="BR74" i="1" s="1"/>
  <c r="F74" i="1" s="1"/>
  <c r="BU74" i="1" s="1"/>
  <c r="G74" i="1" s="1"/>
  <c r="AE74" i="1"/>
  <c r="BW63" i="1"/>
  <c r="BV63" i="1"/>
  <c r="W74" i="1"/>
  <c r="BY74" i="1"/>
  <c r="BW67" i="1"/>
  <c r="BV67" i="1"/>
  <c r="AE84" i="1"/>
  <c r="BN84" i="1"/>
  <c r="BO84" i="1" s="1"/>
  <c r="BR84" i="1" s="1"/>
  <c r="F84" i="1" s="1"/>
  <c r="BL70" i="1"/>
  <c r="AF70" i="1" s="1"/>
  <c r="BM70" i="1" s="1"/>
  <c r="BX78" i="1"/>
  <c r="BZ78" i="1" s="1"/>
  <c r="W84" i="1"/>
  <c r="BY84" i="1"/>
  <c r="AE88" i="1"/>
  <c r="BN88" i="1"/>
  <c r="BO88" i="1" s="1"/>
  <c r="BR88" i="1" s="1"/>
  <c r="F88" i="1" s="1"/>
  <c r="BW101" i="1"/>
  <c r="BV101" i="1"/>
  <c r="BW95" i="1"/>
  <c r="BV95" i="1"/>
  <c r="BW97" i="1"/>
  <c r="BV97" i="1"/>
  <c r="W132" i="1"/>
  <c r="BY132" i="1"/>
  <c r="BX109" i="1"/>
  <c r="BZ109" i="1" s="1"/>
  <c r="BX125" i="1"/>
  <c r="BZ125" i="1" s="1"/>
  <c r="BX108" i="1"/>
  <c r="BZ108" i="1" s="1"/>
  <c r="BW115" i="1"/>
  <c r="BV115" i="1"/>
  <c r="BV123" i="1"/>
  <c r="BW123" i="1"/>
  <c r="BX129" i="1"/>
  <c r="BZ129" i="1" s="1"/>
  <c r="BX119" i="1"/>
  <c r="BZ119" i="1" s="1"/>
  <c r="BX117" i="1"/>
  <c r="BZ117" i="1" s="1"/>
  <c r="AE29" i="1"/>
  <c r="BN29" i="1"/>
  <c r="BO29" i="1" s="1"/>
  <c r="BR29" i="1" s="1"/>
  <c r="F29" i="1" s="1"/>
  <c r="BU29" i="1" s="1"/>
  <c r="G29" i="1" s="1"/>
  <c r="AE33" i="1"/>
  <c r="BN33" i="1"/>
  <c r="BO33" i="1" s="1"/>
  <c r="BR33" i="1" s="1"/>
  <c r="F33" i="1" s="1"/>
  <c r="BU33" i="1" s="1"/>
  <c r="G33" i="1" s="1"/>
  <c r="W24" i="1"/>
  <c r="BY24" i="1"/>
  <c r="BV30" i="1"/>
  <c r="BW30" i="1"/>
  <c r="AD40" i="1"/>
  <c r="BV19" i="1"/>
  <c r="BW19" i="1"/>
  <c r="BL40" i="1"/>
  <c r="AF40" i="1" s="1"/>
  <c r="BM40" i="1" s="1"/>
  <c r="AD45" i="1"/>
  <c r="W50" i="1"/>
  <c r="BY50" i="1"/>
  <c r="BN49" i="1"/>
  <c r="BO49" i="1" s="1"/>
  <c r="BR49" i="1" s="1"/>
  <c r="F49" i="1" s="1"/>
  <c r="BU49" i="1" s="1"/>
  <c r="G49" i="1" s="1"/>
  <c r="AE49" i="1"/>
  <c r="AD62" i="1"/>
  <c r="BN68" i="1"/>
  <c r="BO68" i="1" s="1"/>
  <c r="BR68" i="1" s="1"/>
  <c r="F68" i="1" s="1"/>
  <c r="BU68" i="1" s="1"/>
  <c r="G68" i="1" s="1"/>
  <c r="AE68" i="1"/>
  <c r="BN76" i="1"/>
  <c r="BO76" i="1" s="1"/>
  <c r="BR76" i="1" s="1"/>
  <c r="F76" i="1" s="1"/>
  <c r="BU76" i="1" s="1"/>
  <c r="G76" i="1" s="1"/>
  <c r="AE76" i="1"/>
  <c r="W56" i="1"/>
  <c r="BY56" i="1"/>
  <c r="W64" i="1"/>
  <c r="BY64" i="1"/>
  <c r="W72" i="1"/>
  <c r="BY72" i="1"/>
  <c r="AD60" i="1"/>
  <c r="BW75" i="1"/>
  <c r="BV75" i="1"/>
  <c r="W82" i="1"/>
  <c r="BY82" i="1"/>
  <c r="BZ82" i="1" s="1"/>
  <c r="BW59" i="1"/>
  <c r="BV59" i="1"/>
  <c r="BW79" i="1"/>
  <c r="BV79" i="1"/>
  <c r="AD58" i="1"/>
  <c r="AE80" i="1"/>
  <c r="BN80" i="1"/>
  <c r="BO80" i="1" s="1"/>
  <c r="BR80" i="1" s="1"/>
  <c r="F80" i="1" s="1"/>
  <c r="BU80" i="1" s="1"/>
  <c r="G80" i="1" s="1"/>
  <c r="BL62" i="1"/>
  <c r="AF62" i="1" s="1"/>
  <c r="BM62" i="1" s="1"/>
  <c r="BW71" i="1"/>
  <c r="BV71" i="1"/>
  <c r="W88" i="1"/>
  <c r="BY88" i="1"/>
  <c r="BV98" i="1"/>
  <c r="BW98" i="1"/>
  <c r="BZ94" i="1"/>
  <c r="BV102" i="1"/>
  <c r="BW102" i="1"/>
  <c r="BX106" i="1"/>
  <c r="BZ106" i="1" s="1"/>
  <c r="BV78" i="1"/>
  <c r="BW78" i="1"/>
  <c r="BZ96" i="1"/>
  <c r="BZ97" i="1"/>
  <c r="BV104" i="1"/>
  <c r="BW104" i="1"/>
  <c r="BW111" i="1"/>
  <c r="BV111" i="1"/>
  <c r="BV121" i="1"/>
  <c r="BW121" i="1"/>
  <c r="BW124" i="1"/>
  <c r="BV124" i="1"/>
  <c r="BN132" i="1"/>
  <c r="BO132" i="1" s="1"/>
  <c r="BR132" i="1" s="1"/>
  <c r="F132" i="1" s="1"/>
  <c r="BU132" i="1" s="1"/>
  <c r="G132" i="1" s="1"/>
  <c r="AE132" i="1"/>
  <c r="BW109" i="1"/>
  <c r="BV109" i="1"/>
  <c r="BV127" i="1"/>
  <c r="BW127" i="1"/>
  <c r="BW108" i="1"/>
  <c r="BV108" i="1"/>
  <c r="BW126" i="1"/>
  <c r="BV126" i="1"/>
  <c r="G130" i="1"/>
  <c r="BW117" i="1"/>
  <c r="BV117" i="1"/>
  <c r="BW120" i="1"/>
  <c r="BV120" i="1"/>
  <c r="BV131" i="1"/>
  <c r="BW131" i="1"/>
  <c r="BN90" i="1" l="1"/>
  <c r="BO90" i="1" s="1"/>
  <c r="BR90" i="1" s="1"/>
  <c r="F90" i="1" s="1"/>
  <c r="BU90" i="1" s="1"/>
  <c r="G90" i="1" s="1"/>
  <c r="AE90" i="1"/>
  <c r="BX90" i="1"/>
  <c r="BZ90" i="1" s="1"/>
  <c r="AE118" i="1"/>
  <c r="BN118" i="1"/>
  <c r="BO118" i="1" s="1"/>
  <c r="BR118" i="1" s="1"/>
  <c r="F118" i="1" s="1"/>
  <c r="BU118" i="1" s="1"/>
  <c r="G118" i="1" s="1"/>
  <c r="BX55" i="1"/>
  <c r="BZ55" i="1" s="1"/>
  <c r="BX37" i="1"/>
  <c r="BZ37" i="1" s="1"/>
  <c r="BZ64" i="1"/>
  <c r="BX64" i="1"/>
  <c r="BX45" i="1"/>
  <c r="BZ45" i="1" s="1"/>
  <c r="BX48" i="1"/>
  <c r="BZ48" i="1" s="1"/>
  <c r="BX118" i="1"/>
  <c r="BZ118" i="1" s="1"/>
  <c r="BX41" i="1"/>
  <c r="BZ41" i="1" s="1"/>
  <c r="BX43" i="1"/>
  <c r="BZ43" i="1" s="1"/>
  <c r="BN92" i="1"/>
  <c r="BO92" i="1" s="1"/>
  <c r="BR92" i="1" s="1"/>
  <c r="F92" i="1" s="1"/>
  <c r="AE92" i="1"/>
  <c r="AE91" i="1"/>
  <c r="BN91" i="1"/>
  <c r="BO91" i="1" s="1"/>
  <c r="BR91" i="1" s="1"/>
  <c r="F91" i="1" s="1"/>
  <c r="BN112" i="1"/>
  <c r="BO112" i="1" s="1"/>
  <c r="BR112" i="1" s="1"/>
  <c r="F112" i="1" s="1"/>
  <c r="BU112" i="1" s="1"/>
  <c r="G112" i="1" s="1"/>
  <c r="BX112" i="1"/>
  <c r="BZ112" i="1" s="1"/>
  <c r="AE112" i="1"/>
  <c r="BX56" i="1"/>
  <c r="BZ56" i="1" s="1"/>
  <c r="BZ20" i="1"/>
  <c r="BX35" i="1"/>
  <c r="BZ35" i="1" s="1"/>
  <c r="BX128" i="1"/>
  <c r="BZ128" i="1" s="1"/>
  <c r="BX110" i="1"/>
  <c r="BZ110" i="1" s="1"/>
  <c r="AE110" i="1"/>
  <c r="BN110" i="1"/>
  <c r="BO110" i="1" s="1"/>
  <c r="BR110" i="1" s="1"/>
  <c r="F110" i="1" s="1"/>
  <c r="BU110" i="1" s="1"/>
  <c r="G110" i="1" s="1"/>
  <c r="BN100" i="1"/>
  <c r="BO100" i="1" s="1"/>
  <c r="BR100" i="1" s="1"/>
  <c r="F100" i="1" s="1"/>
  <c r="BU100" i="1" s="1"/>
  <c r="G100" i="1" s="1"/>
  <c r="AE100" i="1"/>
  <c r="BX100" i="1"/>
  <c r="BZ100" i="1" s="1"/>
  <c r="BV34" i="1"/>
  <c r="BW34" i="1"/>
  <c r="BN53" i="1"/>
  <c r="BO53" i="1" s="1"/>
  <c r="BR53" i="1" s="1"/>
  <c r="F53" i="1" s="1"/>
  <c r="AE53" i="1"/>
  <c r="AE83" i="1"/>
  <c r="BN83" i="1"/>
  <c r="BO83" i="1" s="1"/>
  <c r="BR83" i="1" s="1"/>
  <c r="F83" i="1" s="1"/>
  <c r="BZ95" i="1"/>
  <c r="BN103" i="1"/>
  <c r="BO103" i="1" s="1"/>
  <c r="BR103" i="1" s="1"/>
  <c r="F103" i="1" s="1"/>
  <c r="BU103" i="1" s="1"/>
  <c r="G103" i="1" s="1"/>
  <c r="AE103" i="1"/>
  <c r="BX58" i="1"/>
  <c r="BZ58" i="1" s="1"/>
  <c r="BW116" i="1"/>
  <c r="BX116" i="1"/>
  <c r="BZ116" i="1" s="1"/>
  <c r="BX65" i="1"/>
  <c r="BZ65" i="1" s="1"/>
  <c r="BX25" i="1"/>
  <c r="BZ25" i="1" s="1"/>
  <c r="BZ52" i="1"/>
  <c r="BX60" i="1"/>
  <c r="BZ60" i="1" s="1"/>
  <c r="BX73" i="1"/>
  <c r="BZ73" i="1" s="1"/>
  <c r="BZ57" i="1"/>
  <c r="AE13" i="1"/>
  <c r="BN13" i="1"/>
  <c r="BO13" i="1" s="1"/>
  <c r="BR13" i="1" s="1"/>
  <c r="F13" i="1" s="1"/>
  <c r="BN47" i="1"/>
  <c r="BO47" i="1" s="1"/>
  <c r="BR47" i="1" s="1"/>
  <c r="F47" i="1" s="1"/>
  <c r="BU47" i="1" s="1"/>
  <c r="G47" i="1" s="1"/>
  <c r="AE47" i="1"/>
  <c r="BX19" i="1"/>
  <c r="BZ19" i="1" s="1"/>
  <c r="BU84" i="1"/>
  <c r="G84" i="1" s="1"/>
  <c r="BX84" i="1"/>
  <c r="BZ84" i="1" s="1"/>
  <c r="BV39" i="1"/>
  <c r="BW39" i="1"/>
  <c r="BW24" i="1"/>
  <c r="BV24" i="1"/>
  <c r="BW114" i="1"/>
  <c r="BV114" i="1"/>
  <c r="BN66" i="1"/>
  <c r="BO66" i="1" s="1"/>
  <c r="BR66" i="1" s="1"/>
  <c r="F66" i="1" s="1"/>
  <c r="BU66" i="1" s="1"/>
  <c r="G66" i="1" s="1"/>
  <c r="AE66" i="1"/>
  <c r="BV64" i="1"/>
  <c r="BW64" i="1"/>
  <c r="BV48" i="1"/>
  <c r="BW48" i="1"/>
  <c r="BU21" i="1"/>
  <c r="G21" i="1" s="1"/>
  <c r="BX21" i="1"/>
  <c r="BZ21" i="1" s="1"/>
  <c r="BX68" i="1"/>
  <c r="BZ68" i="1" s="1"/>
  <c r="BW77" i="1"/>
  <c r="BV77" i="1"/>
  <c r="BX69" i="1"/>
  <c r="BZ69" i="1" s="1"/>
  <c r="BW37" i="1"/>
  <c r="BV37" i="1"/>
  <c r="BV32" i="1"/>
  <c r="BW32" i="1"/>
  <c r="BX24" i="1"/>
  <c r="BZ24" i="1" s="1"/>
  <c r="BV45" i="1"/>
  <c r="BW45" i="1"/>
  <c r="BW130" i="1"/>
  <c r="BV130" i="1"/>
  <c r="BV68" i="1"/>
  <c r="BW68" i="1"/>
  <c r="BV29" i="1"/>
  <c r="BW29" i="1"/>
  <c r="BV80" i="1"/>
  <c r="BW80" i="1"/>
  <c r="BU88" i="1"/>
  <c r="G88" i="1" s="1"/>
  <c r="BX88" i="1"/>
  <c r="BZ88" i="1" s="1"/>
  <c r="BN54" i="1"/>
  <c r="BO54" i="1" s="1"/>
  <c r="BR54" i="1" s="1"/>
  <c r="F54" i="1" s="1"/>
  <c r="BU54" i="1" s="1"/>
  <c r="G54" i="1" s="1"/>
  <c r="AE54" i="1"/>
  <c r="BW65" i="1"/>
  <c r="BV65" i="1"/>
  <c r="BV56" i="1"/>
  <c r="BW56" i="1"/>
  <c r="BX14" i="1"/>
  <c r="BZ14" i="1" s="1"/>
  <c r="BX74" i="1"/>
  <c r="BZ74" i="1" s="1"/>
  <c r="BU26" i="1"/>
  <c r="G26" i="1" s="1"/>
  <c r="BX26" i="1"/>
  <c r="BZ26" i="1" s="1"/>
  <c r="BX16" i="1"/>
  <c r="BZ16" i="1" s="1"/>
  <c r="BU18" i="1"/>
  <c r="G18" i="1" s="1"/>
  <c r="BX18" i="1"/>
  <c r="BZ18" i="1" s="1"/>
  <c r="BV128" i="1"/>
  <c r="BW128" i="1"/>
  <c r="BX66" i="1"/>
  <c r="BZ66" i="1" s="1"/>
  <c r="BX77" i="1"/>
  <c r="BZ77" i="1" s="1"/>
  <c r="BU46" i="1"/>
  <c r="G46" i="1" s="1"/>
  <c r="BX46" i="1"/>
  <c r="BZ46" i="1" s="1"/>
  <c r="BX114" i="1"/>
  <c r="BZ114" i="1" s="1"/>
  <c r="BX27" i="1"/>
  <c r="BZ27" i="1" s="1"/>
  <c r="BV58" i="1"/>
  <c r="BW58" i="1"/>
  <c r="BN62" i="1"/>
  <c r="BO62" i="1" s="1"/>
  <c r="BR62" i="1" s="1"/>
  <c r="F62" i="1" s="1"/>
  <c r="BU62" i="1" s="1"/>
  <c r="G62" i="1" s="1"/>
  <c r="AE62" i="1"/>
  <c r="BV49" i="1"/>
  <c r="BW49" i="1"/>
  <c r="BV132" i="1"/>
  <c r="BW132" i="1"/>
  <c r="BV76" i="1"/>
  <c r="BW76" i="1"/>
  <c r="BN40" i="1"/>
  <c r="BO40" i="1" s="1"/>
  <c r="BR40" i="1" s="1"/>
  <c r="F40" i="1" s="1"/>
  <c r="AE40" i="1"/>
  <c r="BV33" i="1"/>
  <c r="BW33" i="1"/>
  <c r="BW73" i="1"/>
  <c r="BV73" i="1"/>
  <c r="AE42" i="1"/>
  <c r="BN42" i="1"/>
  <c r="BO42" i="1" s="1"/>
  <c r="BR42" i="1" s="1"/>
  <c r="F42" i="1" s="1"/>
  <c r="BU42" i="1" s="1"/>
  <c r="G42" i="1" s="1"/>
  <c r="BU44" i="1"/>
  <c r="G44" i="1" s="1"/>
  <c r="BX44" i="1"/>
  <c r="BZ44" i="1" s="1"/>
  <c r="BV20" i="1"/>
  <c r="BW20" i="1"/>
  <c r="BV25" i="1"/>
  <c r="BW25" i="1"/>
  <c r="BV82" i="1"/>
  <c r="BW82" i="1"/>
  <c r="BV72" i="1"/>
  <c r="BW72" i="1"/>
  <c r="BV17" i="1"/>
  <c r="BW17" i="1"/>
  <c r="BX81" i="1"/>
  <c r="BZ81" i="1" s="1"/>
  <c r="BX76" i="1"/>
  <c r="BZ76" i="1" s="1"/>
  <c r="BX32" i="1"/>
  <c r="BZ32" i="1" s="1"/>
  <c r="BX33" i="1"/>
  <c r="BZ33" i="1" s="1"/>
  <c r="BV60" i="1"/>
  <c r="BW60" i="1"/>
  <c r="BX39" i="1"/>
  <c r="BZ39" i="1" s="1"/>
  <c r="BN70" i="1"/>
  <c r="BO70" i="1" s="1"/>
  <c r="BR70" i="1" s="1"/>
  <c r="F70" i="1" s="1"/>
  <c r="BU70" i="1" s="1"/>
  <c r="G70" i="1" s="1"/>
  <c r="AE70" i="1"/>
  <c r="BV74" i="1"/>
  <c r="BW74" i="1"/>
  <c r="BX49" i="1"/>
  <c r="BZ49" i="1" s="1"/>
  <c r="BV27" i="1"/>
  <c r="BW27" i="1"/>
  <c r="BW14" i="1"/>
  <c r="BV14" i="1"/>
  <c r="BX80" i="1"/>
  <c r="BZ80" i="1" s="1"/>
  <c r="BW55" i="1"/>
  <c r="BV55" i="1"/>
  <c r="BU31" i="1"/>
  <c r="G31" i="1" s="1"/>
  <c r="BX31" i="1"/>
  <c r="BZ31" i="1" s="1"/>
  <c r="BW16" i="1"/>
  <c r="BV16" i="1"/>
  <c r="BW105" i="1"/>
  <c r="BV105" i="1"/>
  <c r="BW81" i="1"/>
  <c r="BV81" i="1"/>
  <c r="BW69" i="1"/>
  <c r="BV69" i="1"/>
  <c r="BU50" i="1"/>
  <c r="G50" i="1" s="1"/>
  <c r="BX50" i="1"/>
  <c r="BZ50" i="1" s="1"/>
  <c r="BV52" i="1"/>
  <c r="BW52" i="1"/>
  <c r="BW41" i="1"/>
  <c r="BV41" i="1"/>
  <c r="BV35" i="1"/>
  <c r="BW35" i="1"/>
  <c r="BX29" i="1"/>
  <c r="BZ29" i="1" s="1"/>
  <c r="BX132" i="1"/>
  <c r="BZ132" i="1" s="1"/>
  <c r="BV36" i="1"/>
  <c r="BW36" i="1"/>
  <c r="BV112" i="1" l="1"/>
  <c r="BW112" i="1"/>
  <c r="BU92" i="1"/>
  <c r="G92" i="1" s="1"/>
  <c r="BX92" i="1"/>
  <c r="BZ92" i="1" s="1"/>
  <c r="BW100" i="1"/>
  <c r="BV100" i="1"/>
  <c r="BU91" i="1"/>
  <c r="G91" i="1" s="1"/>
  <c r="BX91" i="1"/>
  <c r="BZ91" i="1" s="1"/>
  <c r="BV110" i="1"/>
  <c r="BW110" i="1"/>
  <c r="BW118" i="1"/>
  <c r="BV118" i="1"/>
  <c r="BV90" i="1"/>
  <c r="BW90" i="1"/>
  <c r="BX54" i="1"/>
  <c r="BZ54" i="1" s="1"/>
  <c r="BV47" i="1"/>
  <c r="BW47" i="1"/>
  <c r="BU13" i="1"/>
  <c r="G13" i="1" s="1"/>
  <c r="BX13" i="1"/>
  <c r="BZ13" i="1" s="1"/>
  <c r="BX103" i="1"/>
  <c r="BZ103" i="1" s="1"/>
  <c r="BU53" i="1"/>
  <c r="G53" i="1" s="1"/>
  <c r="BX53" i="1"/>
  <c r="BZ53" i="1" s="1"/>
  <c r="BW103" i="1"/>
  <c r="BV103" i="1"/>
  <c r="BU83" i="1"/>
  <c r="G83" i="1" s="1"/>
  <c r="BX83" i="1"/>
  <c r="BZ83" i="1" s="1"/>
  <c r="BX47" i="1"/>
  <c r="BZ47" i="1" s="1"/>
  <c r="BV70" i="1"/>
  <c r="BW70" i="1"/>
  <c r="BV66" i="1"/>
  <c r="BW66" i="1"/>
  <c r="BV46" i="1"/>
  <c r="BW46" i="1"/>
  <c r="BV88" i="1"/>
  <c r="BW88" i="1"/>
  <c r="BX42" i="1"/>
  <c r="BZ42" i="1" s="1"/>
  <c r="BV31" i="1"/>
  <c r="BW31" i="1"/>
  <c r="BV50" i="1"/>
  <c r="BW50" i="1"/>
  <c r="BV21" i="1"/>
  <c r="BW21" i="1"/>
  <c r="BX62" i="1"/>
  <c r="BZ62" i="1" s="1"/>
  <c r="BV42" i="1"/>
  <c r="BW42" i="1"/>
  <c r="BV18" i="1"/>
  <c r="BW18" i="1"/>
  <c r="BV84" i="1"/>
  <c r="BW84" i="1"/>
  <c r="BV44" i="1"/>
  <c r="BW44" i="1"/>
  <c r="BU40" i="1"/>
  <c r="G40" i="1" s="1"/>
  <c r="BX40" i="1"/>
  <c r="BZ40" i="1" s="1"/>
  <c r="BV62" i="1"/>
  <c r="BW62" i="1"/>
  <c r="BV26" i="1"/>
  <c r="BW26" i="1"/>
  <c r="BV54" i="1"/>
  <c r="BW54" i="1"/>
  <c r="BX70" i="1"/>
  <c r="BZ70" i="1" s="1"/>
  <c r="BV91" i="1" l="1"/>
  <c r="BW91" i="1"/>
  <c r="BV92" i="1"/>
  <c r="BW92" i="1"/>
  <c r="BW13" i="1"/>
  <c r="BV13" i="1"/>
  <c r="BV83" i="1"/>
  <c r="BW83" i="1"/>
  <c r="BW53" i="1"/>
  <c r="BV53" i="1"/>
  <c r="BV40" i="1"/>
  <c r="BW40" i="1"/>
</calcChain>
</file>

<file path=xl/sharedStrings.xml><?xml version="1.0" encoding="utf-8"?>
<sst xmlns="http://schemas.openxmlformats.org/spreadsheetml/2006/main" count="442" uniqueCount="238">
  <si>
    <t>OPEN 6.1.4</t>
  </si>
  <si>
    <t>Tue Oct  8 2019 10:10:42</t>
  </si>
  <si>
    <t>Unit=</t>
  </si>
  <si>
    <t>PSC-3067</t>
  </si>
  <si>
    <t>LCF=</t>
  </si>
  <si>
    <t>LCF-1370</t>
  </si>
  <si>
    <t>LCFCals=</t>
  </si>
  <si>
    <t>LightSource=</t>
  </si>
  <si>
    <t>6400-40 Fluorometer</t>
  </si>
  <si>
    <t>Config=</t>
  </si>
  <si>
    <t>/User/Configs/UserPrefs/LCF.xml</t>
  </si>
  <si>
    <t>Remark=</t>
  </si>
  <si>
    <t>paragon 5</t>
  </si>
  <si>
    <t>Obs</t>
  </si>
  <si>
    <t>HHMMSS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</si>
  <si>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</si>
  <si>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</si>
  <si>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</si>
  <si>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</si>
  <si>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</si>
  <si>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</si>
  <si>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</si>
  <si>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</si>
  <si>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</si>
  <si>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</si>
  <si>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</si>
  <si>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</si>
  <si>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</si>
  <si>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</si>
  <si>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</si>
  <si>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</si>
  <si>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</si>
  <si>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</si>
  <si>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</si>
  <si>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</si>
  <si>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</si>
  <si>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</si>
  <si>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</si>
  <si>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</si>
  <si>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</si>
  <si>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</si>
  <si>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</si>
  <si>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</si>
  <si>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</si>
  <si>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</si>
  <si>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</si>
  <si>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</si>
  <si>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</si>
  <si>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</si>
  <si>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</si>
  <si>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</si>
  <si>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</si>
  <si>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</si>
  <si>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</si>
  <si>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</si>
  <si>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</si>
  <si>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</si>
  <si>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</si>
  <si>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</si>
  <si>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</si>
  <si>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</si>
  <si>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</si>
  <si>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</si>
  <si>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</si>
  <si>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</si>
  <si>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</si>
  <si>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</si>
  <si>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</si>
  <si>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</si>
  <si>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</si>
  <si>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</si>
  <si>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</si>
  <si>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</si>
  <si>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</si>
  <si>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</si>
  <si>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</si>
  <si>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</si>
  <si>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</si>
  <si>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</si>
  <si>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</si>
  <si>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</si>
  <si>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</si>
  <si>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</si>
  <si>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</si>
  <si>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</si>
  <si>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</si>
  <si>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</si>
  <si>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</si>
  <si>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</si>
  <si>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</si>
  <si>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</si>
  <si>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</si>
  <si>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</si>
  <si>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</si>
  <si>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</si>
  <si>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</si>
  <si>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</si>
  <si>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</si>
  <si>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 xml:space="preserve">"10:21:30 Launched AutoProg /User/Configs/AutoProgs/AutoLog"
</t>
  </si>
  <si>
    <t>10:22:03</t>
  </si>
  <si>
    <t>10:22:33</t>
  </si>
  <si>
    <t>10:23:04</t>
  </si>
  <si>
    <t>10:23:34</t>
  </si>
  <si>
    <t>10:24:05</t>
  </si>
  <si>
    <t>10:24:35</t>
  </si>
  <si>
    <t>10:25:06</t>
  </si>
  <si>
    <t>10:25:36</t>
  </si>
  <si>
    <t>10:26:06</t>
  </si>
  <si>
    <t>10:26:47</t>
  </si>
  <si>
    <t>10:27:18</t>
  </si>
  <si>
    <t>10:27:48</t>
  </si>
  <si>
    <t>10:28:19</t>
  </si>
  <si>
    <t>10:28:49</t>
  </si>
  <si>
    <t>10:29:20</t>
  </si>
  <si>
    <t>10:29:50</t>
  </si>
  <si>
    <t>10:30:21</t>
  </si>
  <si>
    <t>10:30:51</t>
  </si>
  <si>
    <t>10:31:21</t>
  </si>
  <si>
    <t>10:31:52</t>
  </si>
  <si>
    <t>10:32:22</t>
  </si>
  <si>
    <t>10:32:53</t>
  </si>
  <si>
    <t>10:33:23</t>
  </si>
  <si>
    <t>10:33:54</t>
  </si>
  <si>
    <t>10:34:24</t>
  </si>
  <si>
    <t>10:34:54</t>
  </si>
  <si>
    <t>10:35:25</t>
  </si>
  <si>
    <t>10:35:55</t>
  </si>
  <si>
    <t>10:36:26</t>
  </si>
  <si>
    <t>10:36:56</t>
  </si>
  <si>
    <t>10:37:27</t>
  </si>
  <si>
    <t>10:37:57</t>
  </si>
  <si>
    <t>10:38:28</t>
  </si>
  <si>
    <t>10:38:58</t>
  </si>
  <si>
    <t>10:39:28</t>
  </si>
  <si>
    <t>10:39:59</t>
  </si>
  <si>
    <t>10:40:29</t>
  </si>
  <si>
    <t>10:41:00</t>
  </si>
  <si>
    <t>10:41:30</t>
  </si>
  <si>
    <t>10:42:01</t>
  </si>
  <si>
    <t>10:42:31</t>
  </si>
  <si>
    <t>10:43:02</t>
  </si>
  <si>
    <t>10:43:32</t>
  </si>
  <si>
    <t>10:44:03</t>
  </si>
  <si>
    <t>10:44:33</t>
  </si>
  <si>
    <t>10:45:03</t>
  </si>
  <si>
    <t>10:45:34</t>
  </si>
  <si>
    <t>10:46:04</t>
  </si>
  <si>
    <t>10:46:50</t>
  </si>
  <si>
    <t>10:47:21</t>
  </si>
  <si>
    <t>10:47:51</t>
  </si>
  <si>
    <t>10:48:22</t>
  </si>
  <si>
    <t>10:48:52</t>
  </si>
  <si>
    <t>10:49:23</t>
  </si>
  <si>
    <t>10:49:53</t>
  </si>
  <si>
    <t>10:50:23</t>
  </si>
  <si>
    <t>10:50:54</t>
  </si>
  <si>
    <t>10:51:24</t>
  </si>
  <si>
    <t>10:51:55</t>
  </si>
  <si>
    <t>10:52:25</t>
  </si>
  <si>
    <t>10:52:56</t>
  </si>
  <si>
    <t>10:53:26</t>
  </si>
  <si>
    <t>10:53:57</t>
  </si>
  <si>
    <t>10:54:27</t>
  </si>
  <si>
    <t>10:54:57</t>
  </si>
  <si>
    <t>10:55:28</t>
  </si>
  <si>
    <t>10:55:58</t>
  </si>
  <si>
    <t>10:56:29</t>
  </si>
  <si>
    <t>10:56:59</t>
  </si>
  <si>
    <t>10:57:30</t>
  </si>
  <si>
    <t>10:58:00</t>
  </si>
  <si>
    <t>10:58:31</t>
  </si>
  <si>
    <t>10:59:01</t>
  </si>
  <si>
    <t>10:59:31</t>
  </si>
  <si>
    <t>11:00:02</t>
  </si>
  <si>
    <t>11:00:32</t>
  </si>
  <si>
    <t>11:01:03</t>
  </si>
  <si>
    <t>11:01:50</t>
  </si>
  <si>
    <t>11:02:21</t>
  </si>
  <si>
    <t>11:02:51</t>
  </si>
  <si>
    <t>11:03:22</t>
  </si>
  <si>
    <t>11:03:52</t>
  </si>
  <si>
    <t>11:04:23</t>
  </si>
  <si>
    <t>11:04:53</t>
  </si>
  <si>
    <t>11:05:23</t>
  </si>
  <si>
    <t>11:05:54</t>
  </si>
  <si>
    <t>11:06:24</t>
  </si>
  <si>
    <t>11:06:55</t>
  </si>
  <si>
    <t>11:07:25</t>
  </si>
  <si>
    <t>11:07:56</t>
  </si>
  <si>
    <t>11:08:26</t>
  </si>
  <si>
    <t>11:08:57</t>
  </si>
  <si>
    <t>11:09:27</t>
  </si>
  <si>
    <t>11:09:57</t>
  </si>
  <si>
    <t>11:10:28</t>
  </si>
  <si>
    <t>11:10:58</t>
  </si>
  <si>
    <t>11:11:29</t>
  </si>
  <si>
    <t>11:11:59</t>
  </si>
  <si>
    <t>11:12:30</t>
  </si>
  <si>
    <t>11:13:00</t>
  </si>
  <si>
    <t>11:13:31</t>
  </si>
  <si>
    <t>11:14:01</t>
  </si>
  <si>
    <t>11:14:31</t>
  </si>
  <si>
    <t>11:15:02</t>
  </si>
  <si>
    <t>11:15:32</t>
  </si>
  <si>
    <t>11:16:03</t>
  </si>
  <si>
    <t>11:16:51</t>
  </si>
  <si>
    <t>11:17:21</t>
  </si>
  <si>
    <t>11:17:51</t>
  </si>
  <si>
    <t>11:18:22</t>
  </si>
  <si>
    <t>11:18:52</t>
  </si>
  <si>
    <t>11:19:23</t>
  </si>
  <si>
    <t>11:19:53</t>
  </si>
  <si>
    <t>11:20:24</t>
  </si>
  <si>
    <t>11:20:54</t>
  </si>
  <si>
    <t>11:21:25</t>
  </si>
  <si>
    <t>11:21:55</t>
  </si>
  <si>
    <t>11:22:25</t>
  </si>
  <si>
    <t>11:22:56</t>
  </si>
  <si>
    <t>11:23:26</t>
  </si>
  <si>
    <t>11:23:56</t>
  </si>
  <si>
    <t>11:24:27</t>
  </si>
  <si>
    <t>Time</t>
  </si>
  <si>
    <t>Rate of photosynthetic CO2 Assimilation (A)</t>
  </si>
  <si>
    <t>Rate of Stomatal Conductance (gs)</t>
  </si>
  <si>
    <t>Time (minutes)</t>
  </si>
  <si>
    <t>PARi (amount of light inside the Licor measurement chamber)</t>
  </si>
  <si>
    <t>›</t>
  </si>
  <si>
    <t>Question</t>
  </si>
  <si>
    <t>Answer</t>
  </si>
  <si>
    <t>Mean gs in the dark</t>
  </si>
  <si>
    <t xml:space="preserve">Mean gs in the light </t>
  </si>
  <si>
    <t xml:space="preserve">Difference </t>
  </si>
  <si>
    <t>For A</t>
  </si>
  <si>
    <t>Max A</t>
  </si>
  <si>
    <t>Between 10.5 and 12 minutes</t>
  </si>
  <si>
    <t>For gs</t>
  </si>
  <si>
    <t>Between 13 and 15 minutes</t>
  </si>
  <si>
    <t>gs is slower to respond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</si>
</sst>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 (CO2 assimilation)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'Extracted data'!$C$2:$C$122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</c:numCache>
            </c:numRef>
          </c:cat>
          <c:val>
            <c:numRef>
              <c:f>'Extracted data'!$D$2:$D$122</c:f>
              <c:numCache>
                <c:formatCode>General</c:formatCode>
                <c:ptCount val="121"/>
                <c:pt idx="0">
                  <c:v>-0.95969688120153984</c:v>
                </c:pt>
                <c:pt idx="1">
                  <c:v>-0.27757030174632313</c:v>
                </c:pt>
                <c:pt idx="2">
                  <c:v>-0.43797272082666133</c:v>
                </c:pt>
                <c:pt idx="3">
                  <c:v>-0.53784382114606655</c:v>
                </c:pt>
                <c:pt idx="4">
                  <c:v>-0.99209294588772323</c:v>
                </c:pt>
                <c:pt idx="5">
                  <c:v>-0.60816499829185844</c:v>
                </c:pt>
                <c:pt idx="6">
                  <c:v>-0.83074908863100427</c:v>
                </c:pt>
                <c:pt idx="7">
                  <c:v>-0.64720492289037945</c:v>
                </c:pt>
                <c:pt idx="8">
                  <c:v>-0.99594422549856243</c:v>
                </c:pt>
                <c:pt idx="9">
                  <c:v>-1.0352404579131484</c:v>
                </c:pt>
                <c:pt idx="10">
                  <c:v>-0.59404670580759789</c:v>
                </c:pt>
                <c:pt idx="11">
                  <c:v>-0.55518588938743296</c:v>
                </c:pt>
                <c:pt idx="12">
                  <c:v>-0.98124294040800919</c:v>
                </c:pt>
                <c:pt idx="13">
                  <c:v>0</c:v>
                </c:pt>
                <c:pt idx="14">
                  <c:v>-0.77746142117254546</c:v>
                </c:pt>
                <c:pt idx="15">
                  <c:v>-0.89785711896806875</c:v>
                </c:pt>
                <c:pt idx="16">
                  <c:v>-0.90887806418147021</c:v>
                </c:pt>
                <c:pt idx="17">
                  <c:v>-0.93838822947107414</c:v>
                </c:pt>
                <c:pt idx="18">
                  <c:v>-0.61044016539385826</c:v>
                </c:pt>
                <c:pt idx="19">
                  <c:v>9.9292854679018466E-2</c:v>
                </c:pt>
                <c:pt idx="20">
                  <c:v>-0.12631735084878778</c:v>
                </c:pt>
                <c:pt idx="21">
                  <c:v>1.5760462874719277</c:v>
                </c:pt>
                <c:pt idx="22">
                  <c:v>2.3828501014695269</c:v>
                </c:pt>
                <c:pt idx="23">
                  <c:v>3.2779422332144574</c:v>
                </c:pt>
                <c:pt idx="24">
                  <c:v>4.1573778795860061</c:v>
                </c:pt>
                <c:pt idx="25">
                  <c:v>4.5490393368230411</c:v>
                </c:pt>
                <c:pt idx="26">
                  <c:v>4.9766176061406799</c:v>
                </c:pt>
                <c:pt idx="27">
                  <c:v>4.6768460760088786</c:v>
                </c:pt>
                <c:pt idx="28">
                  <c:v>5.1206430967172096</c:v>
                </c:pt>
                <c:pt idx="29">
                  <c:v>5.1921758363880688</c:v>
                </c:pt>
                <c:pt idx="30">
                  <c:v>5.1000614804979083</c:v>
                </c:pt>
                <c:pt idx="31">
                  <c:v>5.4941134869305355</c:v>
                </c:pt>
                <c:pt idx="32">
                  <c:v>5.3935306675018095</c:v>
                </c:pt>
                <c:pt idx="33">
                  <c:v>5.5055664670263891</c:v>
                </c:pt>
                <c:pt idx="34">
                  <c:v>5.6481263759847131</c:v>
                </c:pt>
                <c:pt idx="35">
                  <c:v>5.6419456168953985</c:v>
                </c:pt>
                <c:pt idx="36">
                  <c:v>5.8654364145650018</c:v>
                </c:pt>
                <c:pt idx="37">
                  <c:v>5.8180312686184594</c:v>
                </c:pt>
                <c:pt idx="38">
                  <c:v>5.8591010162323629</c:v>
                </c:pt>
                <c:pt idx="39">
                  <c:v>5.828955020127224</c:v>
                </c:pt>
                <c:pt idx="40">
                  <c:v>5.8068761987623887</c:v>
                </c:pt>
                <c:pt idx="41">
                  <c:v>5.5403928072331903</c:v>
                </c:pt>
                <c:pt idx="42">
                  <c:v>5.4556940167989945</c:v>
                </c:pt>
                <c:pt idx="43">
                  <c:v>5.3929818337960507</c:v>
                </c:pt>
                <c:pt idx="44">
                  <c:v>5.5954743053623934</c:v>
                </c:pt>
                <c:pt idx="45">
                  <c:v>5.4858039155003162</c:v>
                </c:pt>
                <c:pt idx="46">
                  <c:v>5.5339619753732086</c:v>
                </c:pt>
                <c:pt idx="47">
                  <c:v>6.2988659060877206</c:v>
                </c:pt>
                <c:pt idx="48">
                  <c:v>5.6075243566299369</c:v>
                </c:pt>
                <c:pt idx="49">
                  <c:v>5.7407611549116035</c:v>
                </c:pt>
                <c:pt idx="50">
                  <c:v>5.845174846084376</c:v>
                </c:pt>
                <c:pt idx="51">
                  <c:v>5.7441203955034412</c:v>
                </c:pt>
                <c:pt idx="52">
                  <c:v>5.8392132002535035</c:v>
                </c:pt>
                <c:pt idx="53">
                  <c:v>5.4489483780649293</c:v>
                </c:pt>
                <c:pt idx="54">
                  <c:v>5.8709392602080408</c:v>
                </c:pt>
                <c:pt idx="55">
                  <c:v>6.0579968941630726</c:v>
                </c:pt>
                <c:pt idx="56">
                  <c:v>5.7860672759026102</c:v>
                </c:pt>
                <c:pt idx="57">
                  <c:v>6.3152027102541179</c:v>
                </c:pt>
                <c:pt idx="58">
                  <c:v>6.2798214487950652</c:v>
                </c:pt>
                <c:pt idx="59">
                  <c:v>6.1748383121571608</c:v>
                </c:pt>
                <c:pt idx="60">
                  <c:v>6.0470868356273071</c:v>
                </c:pt>
                <c:pt idx="61">
                  <c:v>6.0888701435986281</c:v>
                </c:pt>
                <c:pt idx="62">
                  <c:v>5.9597166123333061</c:v>
                </c:pt>
                <c:pt idx="63">
                  <c:v>6.1388261131565196</c:v>
                </c:pt>
                <c:pt idx="64">
                  <c:v>6.2096561581412635</c:v>
                </c:pt>
                <c:pt idx="65">
                  <c:v>6.2492890154318594</c:v>
                </c:pt>
                <c:pt idx="66">
                  <c:v>6.1753199608460836</c:v>
                </c:pt>
                <c:pt idx="67">
                  <c:v>6.05894829775111</c:v>
                </c:pt>
                <c:pt idx="68">
                  <c:v>5.8530093193022639</c:v>
                </c:pt>
                <c:pt idx="69">
                  <c:v>5.9737914813309949</c:v>
                </c:pt>
                <c:pt idx="70">
                  <c:v>6.0842113921473215</c:v>
                </c:pt>
                <c:pt idx="71">
                  <c:v>5.8934253754277695</c:v>
                </c:pt>
                <c:pt idx="72">
                  <c:v>6.0528295838974859</c:v>
                </c:pt>
                <c:pt idx="73">
                  <c:v>5.9125163012777184</c:v>
                </c:pt>
                <c:pt idx="74">
                  <c:v>6.1659876167794332</c:v>
                </c:pt>
                <c:pt idx="75">
                  <c:v>5.9986315556668011</c:v>
                </c:pt>
                <c:pt idx="76">
                  <c:v>5.9933288269690266</c:v>
                </c:pt>
                <c:pt idx="77">
                  <c:v>5.7546863323237671</c:v>
                </c:pt>
                <c:pt idx="78">
                  <c:v>5.9175310203057885</c:v>
                </c:pt>
                <c:pt idx="79">
                  <c:v>5.9519272719241281</c:v>
                </c:pt>
                <c:pt idx="80">
                  <c:v>5.7191638467433261</c:v>
                </c:pt>
                <c:pt idx="81">
                  <c:v>5.7362124556490439</c:v>
                </c:pt>
                <c:pt idx="82">
                  <c:v>6.0252597170827151</c:v>
                </c:pt>
                <c:pt idx="83">
                  <c:v>5.9826164156004484</c:v>
                </c:pt>
                <c:pt idx="84">
                  <c:v>5.8966846455861326</c:v>
                </c:pt>
                <c:pt idx="85">
                  <c:v>5.8109936018890433</c:v>
                </c:pt>
                <c:pt idx="86">
                  <c:v>5.9215325451854701</c:v>
                </c:pt>
                <c:pt idx="87">
                  <c:v>5.845087895069967</c:v>
                </c:pt>
                <c:pt idx="88">
                  <c:v>5.9903761279316452</c:v>
                </c:pt>
                <c:pt idx="89">
                  <c:v>6.0642099610057452</c:v>
                </c:pt>
                <c:pt idx="90">
                  <c:v>6.0638205792904163</c:v>
                </c:pt>
                <c:pt idx="91">
                  <c:v>5.9586274862313973</c:v>
                </c:pt>
                <c:pt idx="92">
                  <c:v>5.8736588582971754</c:v>
                </c:pt>
                <c:pt idx="93">
                  <c:v>5.9093020503834008</c:v>
                </c:pt>
                <c:pt idx="94">
                  <c:v>5.9999139921398363</c:v>
                </c:pt>
                <c:pt idx="95">
                  <c:v>6.0265931082406592</c:v>
                </c:pt>
                <c:pt idx="96">
                  <c:v>6.0661433586225346</c:v>
                </c:pt>
                <c:pt idx="97">
                  <c:v>5.820533112817472</c:v>
                </c:pt>
                <c:pt idx="98">
                  <c:v>5.8947392258870845</c:v>
                </c:pt>
                <c:pt idx="99">
                  <c:v>6.0326146207737983</c:v>
                </c:pt>
                <c:pt idx="100">
                  <c:v>6.0752137342771331</c:v>
                </c:pt>
                <c:pt idx="101">
                  <c:v>6.0481710318756452</c:v>
                </c:pt>
                <c:pt idx="102">
                  <c:v>6.1340252793761039</c:v>
                </c:pt>
                <c:pt idx="103">
                  <c:v>6.1142514486985124</c:v>
                </c:pt>
                <c:pt idx="104">
                  <c:v>5.9461607378002252</c:v>
                </c:pt>
                <c:pt idx="105">
                  <c:v>6.019117150037987</c:v>
                </c:pt>
                <c:pt idx="106">
                  <c:v>6.2153415782996593</c:v>
                </c:pt>
                <c:pt idx="107">
                  <c:v>6.1203395313681783</c:v>
                </c:pt>
                <c:pt idx="108">
                  <c:v>6.0510043445450608</c:v>
                </c:pt>
                <c:pt idx="109">
                  <c:v>6.0081795411943801</c:v>
                </c:pt>
                <c:pt idx="110">
                  <c:v>6.1383455971980512</c:v>
                </c:pt>
                <c:pt idx="111">
                  <c:v>6.2871625383321295</c:v>
                </c:pt>
                <c:pt idx="112">
                  <c:v>6.1048909773841133</c:v>
                </c:pt>
                <c:pt idx="113">
                  <c:v>6.4173745102310429</c:v>
                </c:pt>
                <c:pt idx="114">
                  <c:v>6.290835121555693</c:v>
                </c:pt>
                <c:pt idx="115">
                  <c:v>6.1356123560572211</c:v>
                </c:pt>
                <c:pt idx="116">
                  <c:v>6.1725942680806467</c:v>
                </c:pt>
                <c:pt idx="117">
                  <c:v>6.0650504307920814</c:v>
                </c:pt>
                <c:pt idx="118">
                  <c:v>6.133303423099342</c:v>
                </c:pt>
                <c:pt idx="119">
                  <c:v>6.2060218430678589</c:v>
                </c:pt>
                <c:pt idx="120">
                  <c:v>6.2265781915967304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6-9442-BA22-799E11DCB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1408"/>
        <c:axId val="59240368"/>
      </c:lineChart>
      <c:lineChart>
        <c:grouping val="standard"/>
        <c:varyColors val="0"/>
        <c:ser>
          <c:idx val="1"/>
          <c:order val="1"/>
          <c:tx>
            <c:v>gs (stomatal conductance)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val>
            <c:numRef>
              <c:f>'Extracted data'!$E$2:$E$122</c:f>
              <c:numCache>
                <c:formatCode>General</c:formatCode>
                <c:ptCount val="121"/>
                <c:pt idx="0">
                  <c:v>2.117817155900046E-2</c:v>
                </c:pt>
                <c:pt idx="1">
                  <c:v>2.6155934380206032E-2</c:v>
                </c:pt>
                <c:pt idx="2">
                  <c:v>4.0260928404303842E-2</c:v>
                </c:pt>
                <c:pt idx="3">
                  <c:v>4.7871541146804635E-2</c:v>
                </c:pt>
                <c:pt idx="4">
                  <c:v>5.1860099222969788E-2</c:v>
                </c:pt>
                <c:pt idx="5">
                  <c:v>5.8086175421954808E-2</c:v>
                </c:pt>
                <c:pt idx="6">
                  <c:v>6.0910421457961987E-2</c:v>
                </c:pt>
                <c:pt idx="7">
                  <c:v>6.4303799712515153E-2</c:v>
                </c:pt>
                <c:pt idx="8">
                  <c:v>6.3991638266039388E-2</c:v>
                </c:pt>
                <c:pt idx="9">
                  <c:v>6.3324729103039337E-2</c:v>
                </c:pt>
                <c:pt idx="10">
                  <c:v>6.1114604105535569E-2</c:v>
                </c:pt>
                <c:pt idx="11">
                  <c:v>6.1443894935687776E-2</c:v>
                </c:pt>
                <c:pt idx="12">
                  <c:v>6.1793244077306131E-2</c:v>
                </c:pt>
                <c:pt idx="13">
                  <c:v>6.1562937754321791E-2</c:v>
                </c:pt>
                <c:pt idx="14">
                  <c:v>6.2566031718164702E-2</c:v>
                </c:pt>
                <c:pt idx="15">
                  <c:v>6.244901590573447E-2</c:v>
                </c:pt>
                <c:pt idx="16">
                  <c:v>6.3056201004579579E-2</c:v>
                </c:pt>
                <c:pt idx="17">
                  <c:v>6.4264110338698555E-2</c:v>
                </c:pt>
                <c:pt idx="18">
                  <c:v>6.4145856031752116E-2</c:v>
                </c:pt>
                <c:pt idx="19">
                  <c:v>6.3660167388497751E-2</c:v>
                </c:pt>
                <c:pt idx="20">
                  <c:v>5.5963135541662296E-2</c:v>
                </c:pt>
                <c:pt idx="21">
                  <c:v>5.5465198895647792E-2</c:v>
                </c:pt>
                <c:pt idx="22">
                  <c:v>6.2742888630542046E-2</c:v>
                </c:pt>
                <c:pt idx="23">
                  <c:v>7.3959811174085066E-2</c:v>
                </c:pt>
                <c:pt idx="24">
                  <c:v>8.7449478056256719E-2</c:v>
                </c:pt>
                <c:pt idx="25">
                  <c:v>0.10062673139602869</c:v>
                </c:pt>
                <c:pt idx="26">
                  <c:v>0.11500583746791297</c:v>
                </c:pt>
                <c:pt idx="27">
                  <c:v>0.12723180947004908</c:v>
                </c:pt>
                <c:pt idx="28">
                  <c:v>0.1432791402145123</c:v>
                </c:pt>
                <c:pt idx="29">
                  <c:v>0.15927482909891327</c:v>
                </c:pt>
                <c:pt idx="30">
                  <c:v>0.17241694802633054</c:v>
                </c:pt>
                <c:pt idx="31">
                  <c:v>0.18362801653209021</c:v>
                </c:pt>
                <c:pt idx="32">
                  <c:v>0.19433066940579882</c:v>
                </c:pt>
                <c:pt idx="33">
                  <c:v>0.20151467174303025</c:v>
                </c:pt>
                <c:pt idx="34">
                  <c:v>0.20730048561604347</c:v>
                </c:pt>
                <c:pt idx="35">
                  <c:v>0.21147644803283033</c:v>
                </c:pt>
                <c:pt idx="36">
                  <c:v>0.2172371341047617</c:v>
                </c:pt>
                <c:pt idx="37">
                  <c:v>0.22209805568587659</c:v>
                </c:pt>
                <c:pt idx="38">
                  <c:v>0.22178028751133536</c:v>
                </c:pt>
                <c:pt idx="39">
                  <c:v>0.22372999493882856</c:v>
                </c:pt>
                <c:pt idx="40">
                  <c:v>0.22829362835352399</c:v>
                </c:pt>
                <c:pt idx="41">
                  <c:v>0.23201998129362175</c:v>
                </c:pt>
                <c:pt idx="42">
                  <c:v>0.23658955465158724</c:v>
                </c:pt>
                <c:pt idx="43">
                  <c:v>0.23963959840797883</c:v>
                </c:pt>
                <c:pt idx="44">
                  <c:v>0.24231281398629403</c:v>
                </c:pt>
                <c:pt idx="45">
                  <c:v>0.24582455914703305</c:v>
                </c:pt>
                <c:pt idx="46">
                  <c:v>0.24856333414825307</c:v>
                </c:pt>
                <c:pt idx="47">
                  <c:v>0.25268639914581353</c:v>
                </c:pt>
                <c:pt idx="48">
                  <c:v>0.25576292164174363</c:v>
                </c:pt>
                <c:pt idx="49">
                  <c:v>0.25865284870698557</c:v>
                </c:pt>
                <c:pt idx="50">
                  <c:v>0.26121549520660919</c:v>
                </c:pt>
                <c:pt idx="51">
                  <c:v>0.26229611023695015</c:v>
                </c:pt>
                <c:pt idx="52">
                  <c:v>0.26339747733792046</c:v>
                </c:pt>
                <c:pt idx="53">
                  <c:v>0.26562675689499476</c:v>
                </c:pt>
                <c:pt idx="54">
                  <c:v>0.26761861335138631</c:v>
                </c:pt>
                <c:pt idx="55">
                  <c:v>0.26948141421587113</c:v>
                </c:pt>
                <c:pt idx="56">
                  <c:v>0.2713592996454563</c:v>
                </c:pt>
                <c:pt idx="57">
                  <c:v>0.27159664413048029</c:v>
                </c:pt>
                <c:pt idx="58">
                  <c:v>0.27272268745876016</c:v>
                </c:pt>
                <c:pt idx="59">
                  <c:v>0.27512815391736017</c:v>
                </c:pt>
                <c:pt idx="60">
                  <c:v>0.27511612671727398</c:v>
                </c:pt>
                <c:pt idx="61">
                  <c:v>0.27707385701097709</c:v>
                </c:pt>
                <c:pt idx="62">
                  <c:v>0.27809662274013364</c:v>
                </c:pt>
                <c:pt idx="63">
                  <c:v>0.27814255268954924</c:v>
                </c:pt>
                <c:pt idx="64">
                  <c:v>0.27887007688132753</c:v>
                </c:pt>
                <c:pt idx="65">
                  <c:v>0.28076625194140836</c:v>
                </c:pt>
                <c:pt idx="66">
                  <c:v>0.28451412769959966</c:v>
                </c:pt>
                <c:pt idx="67">
                  <c:v>0.28166063091282084</c:v>
                </c:pt>
                <c:pt idx="68">
                  <c:v>0.28238719253660149</c:v>
                </c:pt>
                <c:pt idx="69">
                  <c:v>0.28358555439528327</c:v>
                </c:pt>
                <c:pt idx="70">
                  <c:v>0.28431874775353938</c:v>
                </c:pt>
                <c:pt idx="71">
                  <c:v>0.28755001852238915</c:v>
                </c:pt>
                <c:pt idx="72">
                  <c:v>0.28703834904657238</c:v>
                </c:pt>
                <c:pt idx="73">
                  <c:v>0.28843952013521912</c:v>
                </c:pt>
                <c:pt idx="74">
                  <c:v>0.29017862036349701</c:v>
                </c:pt>
                <c:pt idx="75">
                  <c:v>0.29002958261489215</c:v>
                </c:pt>
                <c:pt idx="76">
                  <c:v>0.29138581957215542</c:v>
                </c:pt>
                <c:pt idx="77">
                  <c:v>0.29309271477882604</c:v>
                </c:pt>
                <c:pt idx="78">
                  <c:v>0.29578892038282423</c:v>
                </c:pt>
                <c:pt idx="79">
                  <c:v>0.29577500791860828</c:v>
                </c:pt>
                <c:pt idx="80">
                  <c:v>0.29758830157577432</c:v>
                </c:pt>
                <c:pt idx="81">
                  <c:v>0.29817135843478026</c:v>
                </c:pt>
                <c:pt idx="82">
                  <c:v>0.30078433865487442</c:v>
                </c:pt>
                <c:pt idx="83">
                  <c:v>0.30012642841782705</c:v>
                </c:pt>
                <c:pt idx="84">
                  <c:v>0.30007877806120159</c:v>
                </c:pt>
                <c:pt idx="85">
                  <c:v>0.30035256170754354</c:v>
                </c:pt>
                <c:pt idx="86">
                  <c:v>0.29818737884084417</c:v>
                </c:pt>
                <c:pt idx="87">
                  <c:v>0.29876840208127342</c:v>
                </c:pt>
                <c:pt idx="88">
                  <c:v>0.29958412598513179</c:v>
                </c:pt>
                <c:pt idx="89">
                  <c:v>0.30021340250699385</c:v>
                </c:pt>
                <c:pt idx="90">
                  <c:v>0.30168809931198221</c:v>
                </c:pt>
                <c:pt idx="91">
                  <c:v>0.30233546438753728</c:v>
                </c:pt>
                <c:pt idx="92">
                  <c:v>0.30226469352386998</c:v>
                </c:pt>
                <c:pt idx="93">
                  <c:v>0.30187497875333369</c:v>
                </c:pt>
                <c:pt idx="94">
                  <c:v>0.30345002045101771</c:v>
                </c:pt>
                <c:pt idx="95">
                  <c:v>0.3015456857333732</c:v>
                </c:pt>
                <c:pt idx="96">
                  <c:v>0.30372039424641384</c:v>
                </c:pt>
                <c:pt idx="97">
                  <c:v>0.30365556210360367</c:v>
                </c:pt>
                <c:pt idx="98">
                  <c:v>0.30253586626703766</c:v>
                </c:pt>
                <c:pt idx="99">
                  <c:v>0.304506047788972</c:v>
                </c:pt>
                <c:pt idx="100">
                  <c:v>0.30457603921756893</c:v>
                </c:pt>
                <c:pt idx="101">
                  <c:v>0.30312038820630499</c:v>
                </c:pt>
                <c:pt idx="102">
                  <c:v>0.3041600513459512</c:v>
                </c:pt>
                <c:pt idx="103">
                  <c:v>0.30146707606232265</c:v>
                </c:pt>
                <c:pt idx="104">
                  <c:v>0.30347989551902432</c:v>
                </c:pt>
                <c:pt idx="105">
                  <c:v>0.30185253622955766</c:v>
                </c:pt>
                <c:pt idx="106">
                  <c:v>0.30605319456071267</c:v>
                </c:pt>
                <c:pt idx="107">
                  <c:v>0.30509118793519086</c:v>
                </c:pt>
                <c:pt idx="108">
                  <c:v>0.30367047738854858</c:v>
                </c:pt>
                <c:pt idx="109">
                  <c:v>0.30430808585537761</c:v>
                </c:pt>
                <c:pt idx="110">
                  <c:v>0.3047440509061306</c:v>
                </c:pt>
                <c:pt idx="111">
                  <c:v>0.30435994982030762</c:v>
                </c:pt>
                <c:pt idx="112">
                  <c:v>0.3050499135532041</c:v>
                </c:pt>
                <c:pt idx="113">
                  <c:v>0.30547326602745156</c:v>
                </c:pt>
                <c:pt idx="114">
                  <c:v>0.30459224629830639</c:v>
                </c:pt>
                <c:pt idx="115">
                  <c:v>0.30551155653758422</c:v>
                </c:pt>
                <c:pt idx="116">
                  <c:v>0.30255690151445491</c:v>
                </c:pt>
                <c:pt idx="117">
                  <c:v>0.30121953073149449</c:v>
                </c:pt>
                <c:pt idx="118">
                  <c:v>0.30281931633282794</c:v>
                </c:pt>
                <c:pt idx="119">
                  <c:v>0.30170445745728169</c:v>
                </c:pt>
                <c:pt idx="120">
                  <c:v>0.29684340594154118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6-9442-BA22-799E11DCB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32416"/>
        <c:axId val="118864864"/>
      </c:lineChart>
      <c:catAx>
        <c:axId val="5874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0368"/>
        <c:crosses val="autoZero"/>
        <c:auto val="1"/>
        <c:lblAlgn val="ctr"/>
        <c:lblOffset val="100"/>
        <c:tickLblSkip val="5"/>
        <c:noMultiLvlLbl val="0"/>
      </c:catAx>
      <c:valAx>
        <c:axId val="59240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A (μmol/m</a:t>
                </a:r>
                <a:r>
                  <a:rPr lang="en-GB" sz="1000" b="0" i="0" u="none" strike="noStrike" baseline="30000">
                    <a:effectLst/>
                  </a:rPr>
                  <a:t>2</a:t>
                </a:r>
                <a:r>
                  <a:rPr lang="en-GB" sz="1000" b="0" i="0" u="none" strike="noStrike" baseline="0">
                    <a:effectLst/>
                  </a:rPr>
                  <a:t>/s)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1408"/>
        <c:crosses val="autoZero"/>
        <c:crossBetween val="between"/>
      </c:valAx>
      <c:valAx>
        <c:axId val="1188648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gs (</a:t>
                </a:r>
                <a:r>
                  <a:rPr lang="en-GB" sz="1000" b="0" i="0" u="none" strike="noStrike" baseline="0">
                    <a:effectLst/>
                  </a:rPr>
                  <a:t>μmol/m</a:t>
                </a:r>
                <a:r>
                  <a:rPr lang="en-GB" sz="1000" b="0" i="0" u="none" strike="noStrike" baseline="30000">
                    <a:effectLst/>
                  </a:rPr>
                  <a:t>2</a:t>
                </a:r>
                <a:r>
                  <a:rPr lang="en-GB" sz="1000" b="0" i="0" u="none" strike="noStrike" baseline="0">
                    <a:effectLst/>
                  </a:rPr>
                  <a:t>/s 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32416"/>
        <c:crosses val="max"/>
        <c:crossBetween val="between"/>
      </c:valAx>
      <c:catAx>
        <c:axId val="118832416"/>
        <c:scaling>
          <c:orientation val="minMax"/>
        </c:scaling>
        <c:delete val="1"/>
        <c:axPos val="b"/>
        <c:majorTickMark val="out"/>
        <c:minorTickMark val="none"/>
        <c:tickLblPos val="nextTo"/>
        <c:crossAx val="1188648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2</xdr:row>
      <xdr:rowOff>76200</xdr:rowOff>
    </xdr:from>
    <xdr:to>
      <xdr:col>7</xdr:col>
      <xdr:colOff>635000</xdr:colOff>
      <xdr:row>26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10C9143-6384-4BD2-49F3-4C2A6F04B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33"/>
  <sheetViews>
    <sheetView workbookViewId="0">
      <selection activeCell="F25" sqref="F25"/>
    </sheetView>
  </sheetViews>
  <sheetFormatPr baseColWidth="10" defaultColWidth="8.83203125" defaultRowHeight="15" x14ac:dyDescent="0.2"/>
  <cols>
    <col min="29" max="29" width="7" bestFit="1" customWidth="1"/>
  </cols>
  <sheetData>
    <row r="1" spans="1:83" x14ac:dyDescent="0.2">
      <c r="A1" s="1" t="s">
        <v>0</v>
      </c>
    </row>
    <row r="2" spans="1:83" x14ac:dyDescent="0.2">
      <c r="A2" s="1" t="s">
        <v>1</v>
      </c>
    </row>
    <row r="3" spans="1:83" x14ac:dyDescent="0.2">
      <c r="A3" s="1" t="s">
        <v>2</v>
      </c>
      <c r="B3" s="1" t="s">
        <v>3</v>
      </c>
    </row>
    <row r="4" spans="1:83" x14ac:dyDescent="0.2">
      <c r="A4" s="1" t="s">
        <v>4</v>
      </c>
      <c r="B4" s="1" t="s">
        <v>5</v>
      </c>
    </row>
    <row r="5" spans="1:83" x14ac:dyDescent="0.2">
      <c r="A5" s="1" t="s">
        <v>6</v>
      </c>
      <c r="B5" s="1">
        <v>-1.6299999952316284</v>
      </c>
      <c r="C5" s="1">
        <v>-0.31000000238418579</v>
      </c>
      <c r="D5" s="1">
        <v>-2953.7099609375</v>
      </c>
    </row>
    <row r="6" spans="1:83" x14ac:dyDescent="0.2">
      <c r="A6" s="1" t="s">
        <v>7</v>
      </c>
      <c r="B6" s="1" t="s">
        <v>8</v>
      </c>
      <c r="C6" s="1">
        <v>1</v>
      </c>
      <c r="D6" s="1">
        <v>0.15999999642372131</v>
      </c>
    </row>
    <row r="7" spans="1:83" x14ac:dyDescent="0.2">
      <c r="A7" s="1" t="s">
        <v>9</v>
      </c>
      <c r="B7" s="1" t="s">
        <v>10</v>
      </c>
    </row>
    <row r="8" spans="1:83" x14ac:dyDescent="0.2">
      <c r="A8" s="1" t="s">
        <v>11</v>
      </c>
      <c r="B8" s="1" t="s">
        <v>12</v>
      </c>
    </row>
    <row r="10" spans="1:83" x14ac:dyDescent="0.2">
      <c r="A10" s="1" t="s">
        <v>13</v>
      </c>
      <c r="B10" s="1" t="s">
        <v>14</v>
      </c>
      <c r="C10" s="1" t="s">
        <v>15</v>
      </c>
      <c r="D10" s="1" t="s">
        <v>16</v>
      </c>
      <c r="E10" s="1" t="s">
        <v>17</v>
      </c>
      <c r="F10" s="1" t="s">
        <v>18</v>
      </c>
      <c r="G10" s="1" t="s">
        <v>19</v>
      </c>
      <c r="H10" s="1" t="s">
        <v>20</v>
      </c>
      <c r="I10" s="1" t="s">
        <v>21</v>
      </c>
      <c r="J10" s="1" t="s">
        <v>22</v>
      </c>
      <c r="K10" s="1" t="s">
        <v>23</v>
      </c>
      <c r="L10" s="1" t="s">
        <v>24</v>
      </c>
      <c r="M10" s="1" t="s">
        <v>25</v>
      </c>
      <c r="N10" s="1" t="s">
        <v>26</v>
      </c>
      <c r="O10" s="1" t="s">
        <v>27</v>
      </c>
      <c r="P10" s="1" t="s">
        <v>28</v>
      </c>
      <c r="Q10" s="1" t="s">
        <v>29</v>
      </c>
      <c r="R10" s="1" t="s">
        <v>30</v>
      </c>
      <c r="S10" s="1" t="s">
        <v>31</v>
      </c>
      <c r="T10" s="1" t="s">
        <v>32</v>
      </c>
      <c r="U10" s="1" t="s">
        <v>33</v>
      </c>
      <c r="V10" s="1" t="s">
        <v>34</v>
      </c>
      <c r="W10" s="1" t="s">
        <v>35</v>
      </c>
      <c r="X10" s="1" t="s">
        <v>36</v>
      </c>
      <c r="Y10" s="1" t="s">
        <v>37</v>
      </c>
      <c r="Z10" s="1" t="s">
        <v>38</v>
      </c>
      <c r="AA10" s="1" t="s">
        <v>39</v>
      </c>
      <c r="AB10" s="1" t="s">
        <v>40</v>
      </c>
      <c r="AC10" s="1" t="s">
        <v>41</v>
      </c>
      <c r="AD10" s="1" t="s">
        <v>42</v>
      </c>
      <c r="AE10" s="1" t="s">
        <v>43</v>
      </c>
      <c r="AF10" s="1" t="s">
        <v>44</v>
      </c>
      <c r="AG10" s="1" t="s">
        <v>45</v>
      </c>
      <c r="AH10" s="1" t="s">
        <v>46</v>
      </c>
      <c r="AI10" s="1" t="s">
        <v>47</v>
      </c>
      <c r="AJ10" s="1" t="s">
        <v>48</v>
      </c>
      <c r="AK10" s="1" t="s">
        <v>49</v>
      </c>
      <c r="AL10" s="1" t="s">
        <v>50</v>
      </c>
      <c r="AM10" s="1" t="s">
        <v>51</v>
      </c>
      <c r="AN10" s="1" t="s">
        <v>52</v>
      </c>
      <c r="AO10" s="1" t="s">
        <v>53</v>
      </c>
      <c r="AP10" s="1" t="s">
        <v>54</v>
      </c>
      <c r="AQ10" s="1" t="s">
        <v>55</v>
      </c>
      <c r="AR10" s="1" t="s">
        <v>56</v>
      </c>
      <c r="AS10" s="1" t="s">
        <v>57</v>
      </c>
      <c r="AT10" s="1" t="s">
        <v>58</v>
      </c>
      <c r="AU10" s="1" t="s">
        <v>59</v>
      </c>
      <c r="AV10" s="1" t="s">
        <v>60</v>
      </c>
      <c r="AW10" s="1" t="s">
        <v>61</v>
      </c>
      <c r="AX10" s="1" t="s">
        <v>62</v>
      </c>
      <c r="AY10" s="1" t="s">
        <v>63</v>
      </c>
      <c r="AZ10" s="1" t="s">
        <v>64</v>
      </c>
      <c r="BA10" s="1" t="s">
        <v>65</v>
      </c>
      <c r="BB10" s="1" t="s">
        <v>66</v>
      </c>
      <c r="BC10" s="1" t="s">
        <v>67</v>
      </c>
      <c r="BD10" s="1" t="s">
        <v>68</v>
      </c>
      <c r="BE10" s="1" t="s">
        <v>69</v>
      </c>
      <c r="BF10" s="1" t="s">
        <v>70</v>
      </c>
      <c r="BG10" s="1" t="s">
        <v>71</v>
      </c>
      <c r="BH10" s="1" t="s">
        <v>72</v>
      </c>
      <c r="BI10" s="1" t="s">
        <v>73</v>
      </c>
      <c r="BJ10" s="1" t="s">
        <v>74</v>
      </c>
      <c r="BK10" s="1" t="s">
        <v>75</v>
      </c>
      <c r="BL10" s="1" t="s">
        <v>76</v>
      </c>
      <c r="BM10" s="1" t="s">
        <v>77</v>
      </c>
      <c r="BN10" s="1" t="s">
        <v>78</v>
      </c>
      <c r="BO10" s="1" t="s">
        <v>79</v>
      </c>
      <c r="BP10" s="1" t="s">
        <v>80</v>
      </c>
      <c r="BQ10" s="1" t="s">
        <v>81</v>
      </c>
      <c r="BR10" s="1" t="s">
        <v>82</v>
      </c>
      <c r="BS10" s="1" t="s">
        <v>83</v>
      </c>
      <c r="BT10" s="1" t="s">
        <v>84</v>
      </c>
      <c r="BU10" s="1" t="s">
        <v>85</v>
      </c>
      <c r="BV10" s="1" t="s">
        <v>86</v>
      </c>
      <c r="BW10" s="1" t="s">
        <v>87</v>
      </c>
      <c r="BX10" s="1" t="s">
        <v>88</v>
      </c>
      <c r="BY10" s="1" t="s">
        <v>89</v>
      </c>
      <c r="BZ10" s="1" t="s">
        <v>90</v>
      </c>
      <c r="CA10" s="1" t="s">
        <v>91</v>
      </c>
      <c r="CB10" s="1" t="s">
        <v>92</v>
      </c>
      <c r="CC10" s="1" t="s">
        <v>93</v>
      </c>
      <c r="CD10" s="1" t="s">
        <v>94</v>
      </c>
      <c r="CE10" s="1" t="s">
        <v>95</v>
      </c>
    </row>
    <row r="11" spans="1:83" x14ac:dyDescent="0.2">
      <c r="A11" s="1" t="s">
        <v>96</v>
      </c>
      <c r="B11" s="1" t="s">
        <v>96</v>
      </c>
      <c r="C11" s="1" t="s">
        <v>96</v>
      </c>
      <c r="D11" s="1" t="s">
        <v>96</v>
      </c>
      <c r="E11" s="1" t="s">
        <v>97</v>
      </c>
      <c r="F11" s="1" t="s">
        <v>97</v>
      </c>
      <c r="G11" s="1" t="s">
        <v>97</v>
      </c>
      <c r="H11" s="1" t="s">
        <v>96</v>
      </c>
      <c r="I11" s="1" t="s">
        <v>96</v>
      </c>
      <c r="J11" s="1" t="s">
        <v>96</v>
      </c>
      <c r="K11" s="1" t="s">
        <v>96</v>
      </c>
      <c r="L11" s="1" t="s">
        <v>96</v>
      </c>
      <c r="M11" s="1" t="s">
        <v>96</v>
      </c>
      <c r="N11" s="1" t="s">
        <v>96</v>
      </c>
      <c r="O11" s="1" t="s">
        <v>97</v>
      </c>
      <c r="P11" s="1" t="s">
        <v>97</v>
      </c>
      <c r="Q11" s="1" t="s">
        <v>97</v>
      </c>
      <c r="R11" s="1" t="s">
        <v>96</v>
      </c>
      <c r="S11" s="1" t="s">
        <v>96</v>
      </c>
      <c r="T11" s="1" t="s">
        <v>96</v>
      </c>
      <c r="U11" s="1" t="s">
        <v>96</v>
      </c>
      <c r="V11" s="1" t="s">
        <v>97</v>
      </c>
      <c r="W11" s="1" t="s">
        <v>97</v>
      </c>
      <c r="X11" s="1" t="s">
        <v>97</v>
      </c>
      <c r="Y11" s="1" t="s">
        <v>97</v>
      </c>
      <c r="Z11" s="1" t="s">
        <v>97</v>
      </c>
      <c r="AA11" s="1" t="s">
        <v>96</v>
      </c>
      <c r="AB11" s="1" t="s">
        <v>96</v>
      </c>
      <c r="AC11" s="1" t="s">
        <v>97</v>
      </c>
      <c r="AD11" s="1" t="s">
        <v>97</v>
      </c>
      <c r="AE11" s="1" t="s">
        <v>97</v>
      </c>
      <c r="AF11" s="1" t="s">
        <v>97</v>
      </c>
      <c r="AG11" s="1" t="s">
        <v>96</v>
      </c>
      <c r="AH11" s="1" t="s">
        <v>97</v>
      </c>
      <c r="AI11" s="1" t="s">
        <v>96</v>
      </c>
      <c r="AJ11" s="1" t="s">
        <v>97</v>
      </c>
      <c r="AK11" s="1" t="s">
        <v>96</v>
      </c>
      <c r="AL11" s="1" t="s">
        <v>96</v>
      </c>
      <c r="AM11" s="1" t="s">
        <v>96</v>
      </c>
      <c r="AN11" s="1" t="s">
        <v>96</v>
      </c>
      <c r="AO11" s="1" t="s">
        <v>96</v>
      </c>
      <c r="AP11" s="1" t="s">
        <v>96</v>
      </c>
      <c r="AQ11" s="1" t="s">
        <v>96</v>
      </c>
      <c r="AR11" s="1" t="s">
        <v>96</v>
      </c>
      <c r="AS11" s="1" t="s">
        <v>96</v>
      </c>
      <c r="AT11" s="1" t="s">
        <v>96</v>
      </c>
      <c r="AU11" s="1" t="s">
        <v>96</v>
      </c>
      <c r="AV11" s="1" t="s">
        <v>96</v>
      </c>
      <c r="AW11" s="1" t="s">
        <v>96</v>
      </c>
      <c r="AX11" s="1" t="s">
        <v>96</v>
      </c>
      <c r="AY11" s="1" t="s">
        <v>96</v>
      </c>
      <c r="AZ11" s="1" t="s">
        <v>96</v>
      </c>
      <c r="BA11" s="1" t="s">
        <v>96</v>
      </c>
      <c r="BB11" s="1" t="s">
        <v>96</v>
      </c>
      <c r="BC11" s="1" t="s">
        <v>96</v>
      </c>
      <c r="BD11" s="1" t="s">
        <v>96</v>
      </c>
      <c r="BE11" s="1" t="s">
        <v>96</v>
      </c>
      <c r="BF11" s="1" t="s">
        <v>96</v>
      </c>
      <c r="BG11" s="1" t="s">
        <v>97</v>
      </c>
      <c r="BH11" s="1" t="s">
        <v>97</v>
      </c>
      <c r="BI11" s="1" t="s">
        <v>97</v>
      </c>
      <c r="BJ11" s="1" t="s">
        <v>97</v>
      </c>
      <c r="BK11" s="1" t="s">
        <v>97</v>
      </c>
      <c r="BL11" s="1" t="s">
        <v>97</v>
      </c>
      <c r="BM11" s="1" t="s">
        <v>97</v>
      </c>
      <c r="BN11" s="1" t="s">
        <v>97</v>
      </c>
      <c r="BO11" s="1" t="s">
        <v>97</v>
      </c>
      <c r="BP11" s="1" t="s">
        <v>97</v>
      </c>
      <c r="BQ11" s="1" t="s">
        <v>97</v>
      </c>
      <c r="BR11" s="1" t="s">
        <v>97</v>
      </c>
      <c r="BS11" s="1" t="s">
        <v>97</v>
      </c>
      <c r="BT11" s="1" t="s">
        <v>97</v>
      </c>
      <c r="BU11" s="1" t="s">
        <v>97</v>
      </c>
      <c r="BV11" s="1" t="s">
        <v>97</v>
      </c>
      <c r="BW11" s="1" t="s">
        <v>97</v>
      </c>
      <c r="BX11" s="1" t="s">
        <v>97</v>
      </c>
      <c r="BY11" s="1" t="s">
        <v>97</v>
      </c>
      <c r="BZ11" s="1" t="s">
        <v>97</v>
      </c>
      <c r="CA11" s="1" t="s">
        <v>97</v>
      </c>
      <c r="CB11" s="1" t="s">
        <v>97</v>
      </c>
      <c r="CC11" s="1" t="s">
        <v>97</v>
      </c>
      <c r="CD11" s="1" t="s">
        <v>97</v>
      </c>
      <c r="CE11" s="1" t="s">
        <v>97</v>
      </c>
    </row>
    <row r="12" spans="1:83" x14ac:dyDescent="0.2">
      <c r="A12" s="1" t="s">
        <v>11</v>
      </c>
      <c r="B12" s="1" t="s">
        <v>98</v>
      </c>
    </row>
    <row r="13" spans="1:83" x14ac:dyDescent="0.2">
      <c r="A13" s="1">
        <v>1</v>
      </c>
      <c r="B13" s="1" t="s">
        <v>99</v>
      </c>
      <c r="C13" s="1">
        <v>703</v>
      </c>
      <c r="D13" s="1">
        <v>0</v>
      </c>
      <c r="E13">
        <f t="shared" ref="E13:E43" si="0">(AN13-AO13*(1000-AP13)/(1000-AQ13))*BG13</f>
        <v>-0.95969688120153984</v>
      </c>
      <c r="F13">
        <f t="shared" ref="F13:F43" si="1">IF(BR13&lt;&gt;0,1/(1/BR13-1/AJ13),0)</f>
        <v>2.117817155900046E-2</v>
      </c>
      <c r="G13">
        <f t="shared" ref="G13:G43" si="2">((BU13-BH13/2)*AO13-E13)/(BU13+BH13/2)</f>
        <v>469.8502358865137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t="e">
        <f t="shared" ref="O13:O43" si="3">CA13/K13</f>
        <v>#DIV/0!</v>
      </c>
      <c r="P13" t="e">
        <f>CC13/M13</f>
        <v>#DIV/0!</v>
      </c>
      <c r="Q13" t="e">
        <f t="shared" ref="Q13:Q43" si="4">(M13-N13)/M13</f>
        <v>#DIV/0!</v>
      </c>
      <c r="R13" s="1">
        <v>-1</v>
      </c>
      <c r="S13" s="1">
        <v>0.87</v>
      </c>
      <c r="T13" s="1">
        <v>0.92</v>
      </c>
      <c r="U13" s="1">
        <v>0</v>
      </c>
      <c r="V13">
        <f t="shared" ref="V13:V43" si="5">(U13*T13+(100-U13)*S13)/100</f>
        <v>0.87</v>
      </c>
      <c r="W13">
        <f t="shared" ref="W13:W43" si="6">(E13-R13)/CB13</f>
        <v>-8.846117346418042E-2</v>
      </c>
      <c r="X13" t="e">
        <f>(M13-N13)/(M13-L13)</f>
        <v>#DIV/0!</v>
      </c>
      <c r="Y13" t="e">
        <f t="shared" ref="Y13:Y43" si="7">(K13-M13)/(K13-L13)</f>
        <v>#DIV/0!</v>
      </c>
      <c r="Z13" t="e">
        <f t="shared" ref="Z13:Z43" si="8">(K13-M13)/M13</f>
        <v>#DIV/0!</v>
      </c>
      <c r="AA13" s="1">
        <v>0</v>
      </c>
      <c r="AB13" s="1">
        <v>0.5</v>
      </c>
      <c r="AC13" t="e">
        <f>Q13*AB13*V13*AA13</f>
        <v>#DIV/0!</v>
      </c>
      <c r="AD13">
        <f t="shared" ref="AD13:AD43" si="9">BH13*1000</f>
        <v>9.3549883971231332E-2</v>
      </c>
      <c r="AE13">
        <f t="shared" ref="AE13:AE43" si="10">(BM13-BS13)</f>
        <v>0.43611704866738132</v>
      </c>
      <c r="AF13">
        <f t="shared" ref="AF13:AF43" si="11">(AL13+BL13*D13)</f>
        <v>12.324821472167969</v>
      </c>
      <c r="AG13" s="1">
        <v>2</v>
      </c>
      <c r="AH13">
        <f t="shared" ref="AH13:AH43" si="12">(AG13*BA13+BB13)</f>
        <v>4.644859790802002</v>
      </c>
      <c r="AI13" s="1">
        <v>1</v>
      </c>
      <c r="AJ13">
        <f t="shared" ref="AJ13:AJ43" si="13">AH13*(AI13+1)*(AI13+1)/(AI13*AI13+1)</f>
        <v>9.2897195816040039</v>
      </c>
      <c r="AK13" s="1">
        <v>12.920014381408691</v>
      </c>
      <c r="AL13" s="1">
        <v>12.324821472167969</v>
      </c>
      <c r="AM13" s="1">
        <v>12.366050720214844</v>
      </c>
      <c r="AN13" s="1">
        <v>399.66952514648438</v>
      </c>
      <c r="AO13" s="1">
        <v>400.28500366210938</v>
      </c>
      <c r="AP13" s="1">
        <v>9.9850435256958008</v>
      </c>
      <c r="AQ13" s="1">
        <v>10.046848297119141</v>
      </c>
      <c r="AR13" s="1">
        <v>66.593467712402344</v>
      </c>
      <c r="AS13" s="1">
        <v>67.005661010742188</v>
      </c>
      <c r="AT13" s="1">
        <v>299.68560791015625</v>
      </c>
      <c r="AU13" s="1">
        <v>-0.52368086576461792</v>
      </c>
      <c r="AV13" s="1">
        <v>9.1688372194766998E-2</v>
      </c>
      <c r="AW13" s="1">
        <v>99.7252197265625</v>
      </c>
      <c r="AX13" s="1">
        <v>-1.9099695682525635</v>
      </c>
      <c r="AY13" s="1">
        <v>-9.5592416822910309E-2</v>
      </c>
      <c r="AZ13" s="1">
        <v>0.5</v>
      </c>
      <c r="BA13" s="1">
        <v>-1.355140209197998</v>
      </c>
      <c r="BB13" s="1">
        <v>7.355140209197998</v>
      </c>
      <c r="BC13" s="1">
        <v>1</v>
      </c>
      <c r="BD13" s="1">
        <v>0</v>
      </c>
      <c r="BE13" s="1">
        <v>0.15999999642372131</v>
      </c>
      <c r="BF13" s="1">
        <v>111115</v>
      </c>
      <c r="BG13">
        <f t="shared" ref="BG13:BG43" si="14">AT13*0.000001/(AG13*0.0001)</f>
        <v>1.4984280395507812</v>
      </c>
      <c r="BH13">
        <f t="shared" ref="BH13:BH43" si="15">(AQ13-AP13)/(1000-AQ13)*BG13</f>
        <v>9.3549883971231332E-5</v>
      </c>
      <c r="BI13">
        <f t="shared" ref="BI13:BI43" si="16">(AL13+273.15)</f>
        <v>285.47482147216795</v>
      </c>
      <c r="BJ13">
        <f t="shared" ref="BJ13:BJ43" si="17">(AK13+273.15)</f>
        <v>286.07001438140867</v>
      </c>
      <c r="BK13">
        <f t="shared" ref="BK13:BK43" si="18">(AU13*BC13+AV13*BD13)*BE13</f>
        <v>-8.3788936649510148E-2</v>
      </c>
      <c r="BL13">
        <f t="shared" ref="BL13:BL43" si="19">((BK13+0.00000010773*(BJ13^4-BI13^4))-BH13*44100)/(AH13*51.4+0.00000043092*BI13^3)</f>
        <v>7.1405904203834863E-3</v>
      </c>
      <c r="BM13">
        <f t="shared" ref="BM13:BM43" si="20">0.61365*EXP(17.502*AF13/(240.97+AF13))</f>
        <v>1.438041202657028</v>
      </c>
      <c r="BN13">
        <f t="shared" ref="BN13:BN43" si="21">BM13*1000/AW13</f>
        <v>14.420035439380394</v>
      </c>
      <c r="BO13">
        <f t="shared" ref="BO13:BO43" si="22">(BN13-AQ13)</f>
        <v>4.3731871422612532</v>
      </c>
      <c r="BP13">
        <f t="shared" ref="BP13:BP43" si="23">IF(D13,AL13,(AK13+AL13)/2)</f>
        <v>12.62241792678833</v>
      </c>
      <c r="BQ13">
        <f t="shared" ref="BQ13:BQ43" si="24">0.61365*EXP(17.502*BP13/(240.97+BP13))</f>
        <v>1.4664162794106577</v>
      </c>
      <c r="BR13">
        <f t="shared" ref="BR13:BR43" si="25">IF(BO13&lt;&gt;0,(1000-(BN13+AQ13)/2)/BO13*BH13,0)</f>
        <v>2.113000059176692E-2</v>
      </c>
      <c r="BS13">
        <f t="shared" ref="BS13:BS43" si="26">AQ13*AW13/1000</f>
        <v>1.0019241539896466</v>
      </c>
      <c r="BT13">
        <f t="shared" ref="BT13:BT43" si="27">(BQ13-BS13)</f>
        <v>0.46449212542101104</v>
      </c>
      <c r="BU13">
        <f t="shared" ref="BU13:BU43" si="28">1/(1.6/F13+1.37/AJ13)</f>
        <v>1.321056979853823E-2</v>
      </c>
      <c r="BV13">
        <f t="shared" ref="BV13:BV43" si="29">G13*AW13*0.001</f>
        <v>46.855918012359801</v>
      </c>
      <c r="BW13">
        <f t="shared" ref="BW13:BW43" si="30">G13/AO13</f>
        <v>1.1737892541263577</v>
      </c>
      <c r="BX13">
        <f t="shared" ref="BX13:BX43" si="31">(1-BH13*AW13/BM13/F13)*100</f>
        <v>69.367075299384865</v>
      </c>
      <c r="BY13">
        <f t="shared" ref="BY13:BY43" si="32">(AO13-E13/(AJ13/1.35))</f>
        <v>400.42446866729506</v>
      </c>
      <c r="BZ13">
        <f t="shared" ref="BZ13:BZ43" si="33">E13*BX13/100/BY13</f>
        <v>-1.662519926528388E-3</v>
      </c>
      <c r="CA13">
        <f t="shared" ref="CA13:CA43" si="34">(K13-J13)</f>
        <v>0</v>
      </c>
      <c r="CB13">
        <f t="shared" ref="CB13:CB43" si="35">AU13*V13</f>
        <v>-0.45560235321521758</v>
      </c>
      <c r="CC13">
        <f t="shared" ref="CC13:CC43" si="36">(M13-L13)</f>
        <v>0</v>
      </c>
      <c r="CD13" t="e">
        <f t="shared" ref="CD13:CD43" si="37">(M13-N13)/(M13-J13)</f>
        <v>#DIV/0!</v>
      </c>
      <c r="CE13" t="e">
        <f t="shared" ref="CE13:CE43" si="38">(K13-M13)/(K13-J13)</f>
        <v>#DIV/0!</v>
      </c>
    </row>
    <row r="14" spans="1:83" x14ac:dyDescent="0.2">
      <c r="A14" s="1">
        <v>2</v>
      </c>
      <c r="B14" s="1" t="s">
        <v>100</v>
      </c>
      <c r="C14" s="1">
        <v>733.5</v>
      </c>
      <c r="D14" s="1">
        <v>0</v>
      </c>
      <c r="E14">
        <f t="shared" si="0"/>
        <v>-0.27757030174632313</v>
      </c>
      <c r="F14">
        <f t="shared" si="1"/>
        <v>2.6155934380206032E-2</v>
      </c>
      <c r="G14">
        <f t="shared" si="2"/>
        <v>414.20623230301857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t="e">
        <f t="shared" si="3"/>
        <v>#DIV/0!</v>
      </c>
      <c r="P14" t="e">
        <f t="shared" ref="P14:P43" si="39">CC14/M14</f>
        <v>#DIV/0!</v>
      </c>
      <c r="Q14" t="e">
        <f t="shared" si="4"/>
        <v>#DIV/0!</v>
      </c>
      <c r="R14" s="1">
        <v>-1</v>
      </c>
      <c r="S14" s="1">
        <v>0.87</v>
      </c>
      <c r="T14" s="1">
        <v>0.92</v>
      </c>
      <c r="U14" s="1">
        <v>0</v>
      </c>
      <c r="V14">
        <f t="shared" si="5"/>
        <v>0.87</v>
      </c>
      <c r="W14">
        <f t="shared" si="6"/>
        <v>-2.1573209991157052</v>
      </c>
      <c r="X14" t="e">
        <f t="shared" ref="X14:X43" si="40">(M14-N14)/(M14-L14)</f>
        <v>#DIV/0!</v>
      </c>
      <c r="Y14" t="e">
        <f t="shared" si="7"/>
        <v>#DIV/0!</v>
      </c>
      <c r="Z14" t="e">
        <f t="shared" si="8"/>
        <v>#DIV/0!</v>
      </c>
      <c r="AA14" s="1">
        <v>0</v>
      </c>
      <c r="AB14" s="1">
        <v>0.5</v>
      </c>
      <c r="AC14" t="e">
        <f t="shared" ref="AC14:AC43" si="41">Q14*AB14*V14*AA14</f>
        <v>#DIV/0!</v>
      </c>
      <c r="AD14">
        <f t="shared" si="9"/>
        <v>0.11132844822836728</v>
      </c>
      <c r="AE14">
        <f t="shared" si="10"/>
        <v>0.42046603129805105</v>
      </c>
      <c r="AF14">
        <f t="shared" si="11"/>
        <v>12.194880485534668</v>
      </c>
      <c r="AG14" s="1">
        <v>2</v>
      </c>
      <c r="AH14">
        <f t="shared" si="12"/>
        <v>4.644859790802002</v>
      </c>
      <c r="AI14" s="1">
        <v>1</v>
      </c>
      <c r="AJ14">
        <f t="shared" si="13"/>
        <v>9.2897195816040039</v>
      </c>
      <c r="AK14" s="1">
        <v>12.836816787719727</v>
      </c>
      <c r="AL14" s="1">
        <v>12.194880485534668</v>
      </c>
      <c r="AM14" s="1">
        <v>12.978837966918945</v>
      </c>
      <c r="AN14" s="1">
        <v>399.809326171875</v>
      </c>
      <c r="AO14" s="1">
        <v>399.96487426757812</v>
      </c>
      <c r="AP14" s="1">
        <v>10.007632255554199</v>
      </c>
      <c r="AQ14" s="1">
        <v>10.081191062927246</v>
      </c>
      <c r="AR14" s="1">
        <v>67.107803344726562</v>
      </c>
      <c r="AS14" s="1">
        <v>67.601066589355469</v>
      </c>
      <c r="AT14" s="1">
        <v>299.640869140625</v>
      </c>
      <c r="AU14" s="1">
        <v>-0.38491210341453552</v>
      </c>
      <c r="AV14" s="1">
        <v>7.1535445749759674E-2</v>
      </c>
      <c r="AW14" s="1">
        <v>99.72412109375</v>
      </c>
      <c r="AX14" s="1">
        <v>-1.9099695682525635</v>
      </c>
      <c r="AY14" s="1">
        <v>-9.5592416822910309E-2</v>
      </c>
      <c r="AZ14" s="1">
        <v>0.25</v>
      </c>
      <c r="BA14" s="1">
        <v>-1.355140209197998</v>
      </c>
      <c r="BB14" s="1">
        <v>7.355140209197998</v>
      </c>
      <c r="BC14" s="1">
        <v>1</v>
      </c>
      <c r="BD14" s="1">
        <v>0</v>
      </c>
      <c r="BE14" s="1">
        <v>0.15999999642372131</v>
      </c>
      <c r="BF14" s="1">
        <v>111115</v>
      </c>
      <c r="BG14">
        <f t="shared" si="14"/>
        <v>1.4982043457031249</v>
      </c>
      <c r="BH14">
        <f t="shared" si="15"/>
        <v>1.1132844822836728E-4</v>
      </c>
      <c r="BI14">
        <f t="shared" si="16"/>
        <v>285.34488048553465</v>
      </c>
      <c r="BJ14">
        <f t="shared" si="17"/>
        <v>285.9868167877197</v>
      </c>
      <c r="BK14">
        <f t="shared" si="18"/>
        <v>-6.1585935169772732E-2</v>
      </c>
      <c r="BL14">
        <f t="shared" si="19"/>
        <v>5.9391571191451291E-3</v>
      </c>
      <c r="BM14">
        <f t="shared" si="20"/>
        <v>1.4258039496266379</v>
      </c>
      <c r="BN14">
        <f t="shared" si="21"/>
        <v>14.2974832366409</v>
      </c>
      <c r="BO14">
        <f t="shared" si="22"/>
        <v>4.2162921737136543</v>
      </c>
      <c r="BP14">
        <f t="shared" si="23"/>
        <v>12.515848636627197</v>
      </c>
      <c r="BQ14">
        <f t="shared" si="24"/>
        <v>1.4561990618446563</v>
      </c>
      <c r="BR14">
        <f t="shared" si="25"/>
        <v>2.6082497063216581E-2</v>
      </c>
      <c r="BS14">
        <f t="shared" si="26"/>
        <v>1.0053379183285869</v>
      </c>
      <c r="BT14">
        <f t="shared" si="27"/>
        <v>0.45086114351606943</v>
      </c>
      <c r="BU14">
        <f t="shared" si="28"/>
        <v>1.6308142680277932E-2</v>
      </c>
      <c r="BV14">
        <f t="shared" si="29"/>
        <v>41.306352467972168</v>
      </c>
      <c r="BW14">
        <f t="shared" si="30"/>
        <v>1.0356065218514987</v>
      </c>
      <c r="BX14">
        <f t="shared" si="31"/>
        <v>70.230172341935742</v>
      </c>
      <c r="BY14">
        <f t="shared" si="32"/>
        <v>400.00521132017332</v>
      </c>
      <c r="BZ14">
        <f t="shared" si="33"/>
        <v>-4.8733890401853015E-4</v>
      </c>
      <c r="CA14">
        <f t="shared" si="34"/>
        <v>0</v>
      </c>
      <c r="CB14">
        <f t="shared" si="35"/>
        <v>-0.3348735299706459</v>
      </c>
      <c r="CC14">
        <f t="shared" si="36"/>
        <v>0</v>
      </c>
      <c r="CD14" t="e">
        <f t="shared" si="37"/>
        <v>#DIV/0!</v>
      </c>
      <c r="CE14" t="e">
        <f t="shared" si="38"/>
        <v>#DIV/0!</v>
      </c>
    </row>
    <row r="15" spans="1:83" x14ac:dyDescent="0.2">
      <c r="A15" s="1">
        <v>3</v>
      </c>
      <c r="B15" s="1" t="s">
        <v>101</v>
      </c>
      <c r="C15" s="1">
        <v>764</v>
      </c>
      <c r="D15" s="1">
        <v>0</v>
      </c>
      <c r="E15">
        <f t="shared" si="0"/>
        <v>-0.43797272082666133</v>
      </c>
      <c r="F15">
        <f t="shared" si="1"/>
        <v>4.0260928404303842E-2</v>
      </c>
      <c r="G15">
        <f t="shared" si="2"/>
        <v>414.81833164335387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t="e">
        <f t="shared" si="3"/>
        <v>#DIV/0!</v>
      </c>
      <c r="P15" t="e">
        <f t="shared" si="39"/>
        <v>#DIV/0!</v>
      </c>
      <c r="Q15" t="e">
        <f t="shared" si="4"/>
        <v>#DIV/0!</v>
      </c>
      <c r="R15" s="1">
        <v>-1</v>
      </c>
      <c r="S15" s="1">
        <v>0.87</v>
      </c>
      <c r="T15" s="1">
        <v>0.92</v>
      </c>
      <c r="U15" s="1">
        <v>0</v>
      </c>
      <c r="V15">
        <f t="shared" si="5"/>
        <v>0.87</v>
      </c>
      <c r="W15">
        <f t="shared" si="6"/>
        <v>-1.0647358426302502</v>
      </c>
      <c r="X15" t="e">
        <f t="shared" si="40"/>
        <v>#DIV/0!</v>
      </c>
      <c r="Y15" t="e">
        <f t="shared" si="7"/>
        <v>#DIV/0!</v>
      </c>
      <c r="Z15" t="e">
        <f t="shared" si="8"/>
        <v>#DIV/0!</v>
      </c>
      <c r="AA15" s="1">
        <v>0</v>
      </c>
      <c r="AB15" s="1">
        <v>0.5</v>
      </c>
      <c r="AC15" t="e">
        <f t="shared" si="41"/>
        <v>#DIV/0!</v>
      </c>
      <c r="AD15">
        <f t="shared" si="9"/>
        <v>0.1682744953774373</v>
      </c>
      <c r="AE15">
        <f t="shared" si="10"/>
        <v>0.41350840075879502</v>
      </c>
      <c r="AF15">
        <f t="shared" si="11"/>
        <v>12.17432975769043</v>
      </c>
      <c r="AG15" s="1">
        <v>2</v>
      </c>
      <c r="AH15">
        <f t="shared" si="12"/>
        <v>4.644859790802002</v>
      </c>
      <c r="AI15" s="1">
        <v>1</v>
      </c>
      <c r="AJ15">
        <f t="shared" si="13"/>
        <v>9.2897195816040039</v>
      </c>
      <c r="AK15" s="1">
        <v>13.128543853759766</v>
      </c>
      <c r="AL15" s="1">
        <v>12.17432975769043</v>
      </c>
      <c r="AM15" s="1">
        <v>13.388279914855957</v>
      </c>
      <c r="AN15" s="1">
        <v>399.8359375</v>
      </c>
      <c r="AO15" s="1">
        <v>400.083251953125</v>
      </c>
      <c r="AP15" s="1">
        <v>10.020387649536133</v>
      </c>
      <c r="AQ15" s="1">
        <v>10.13153076171875</v>
      </c>
      <c r="AR15" s="1">
        <v>65.924293518066406</v>
      </c>
      <c r="AS15" s="1">
        <v>66.655509948730469</v>
      </c>
      <c r="AT15" s="1">
        <v>299.73898315429688</v>
      </c>
      <c r="AU15" s="1">
        <v>-0.606731116771698</v>
      </c>
      <c r="AV15" s="1">
        <v>6.6497974097728729E-2</v>
      </c>
      <c r="AW15" s="1">
        <v>99.725166320800781</v>
      </c>
      <c r="AX15" s="1">
        <v>-1.9099695682525635</v>
      </c>
      <c r="AY15" s="1">
        <v>-9.5592416822910309E-2</v>
      </c>
      <c r="AZ15" s="1">
        <v>0.5</v>
      </c>
      <c r="BA15" s="1">
        <v>-1.355140209197998</v>
      </c>
      <c r="BB15" s="1">
        <v>7.355140209197998</v>
      </c>
      <c r="BC15" s="1">
        <v>1</v>
      </c>
      <c r="BD15" s="1">
        <v>0</v>
      </c>
      <c r="BE15" s="1">
        <v>0.15999999642372131</v>
      </c>
      <c r="BF15" s="1">
        <v>111115</v>
      </c>
      <c r="BG15">
        <f t="shared" si="14"/>
        <v>1.4986949157714844</v>
      </c>
      <c r="BH15">
        <f t="shared" si="15"/>
        <v>1.6827449537743731E-4</v>
      </c>
      <c r="BI15">
        <f t="shared" si="16"/>
        <v>285.32432975769041</v>
      </c>
      <c r="BJ15">
        <f t="shared" si="17"/>
        <v>286.27854385375974</v>
      </c>
      <c r="BK15">
        <f t="shared" si="18"/>
        <v>-9.7076976513632118E-2</v>
      </c>
      <c r="BL15">
        <f t="shared" si="19"/>
        <v>8.3666924330988452E-3</v>
      </c>
      <c r="BM15">
        <f t="shared" si="20"/>
        <v>1.4238769910555067</v>
      </c>
      <c r="BN15">
        <f t="shared" si="21"/>
        <v>14.278010692658158</v>
      </c>
      <c r="BO15">
        <f t="shared" si="22"/>
        <v>4.1464799309394085</v>
      </c>
      <c r="BP15">
        <f t="shared" si="23"/>
        <v>12.651436805725098</v>
      </c>
      <c r="BQ15">
        <f t="shared" si="24"/>
        <v>1.4692093351736868</v>
      </c>
      <c r="BR15">
        <f t="shared" si="25"/>
        <v>4.0087193598080217E-2</v>
      </c>
      <c r="BS15">
        <f t="shared" si="26"/>
        <v>1.0103685902967117</v>
      </c>
      <c r="BT15">
        <f t="shared" si="27"/>
        <v>0.45884074487697513</v>
      </c>
      <c r="BU15">
        <f t="shared" si="28"/>
        <v>2.5070047275729177E-2</v>
      </c>
      <c r="BV15">
        <f t="shared" si="29"/>
        <v>41.367827116050563</v>
      </c>
      <c r="BW15">
        <f t="shared" si="30"/>
        <v>1.0368300337949545</v>
      </c>
      <c r="BX15">
        <f t="shared" si="31"/>
        <v>70.727028585710173</v>
      </c>
      <c r="BY15">
        <f t="shared" si="32"/>
        <v>400.14689899520437</v>
      </c>
      <c r="BZ15">
        <f t="shared" si="33"/>
        <v>-7.7412843191969306E-4</v>
      </c>
      <c r="CA15">
        <f t="shared" si="34"/>
        <v>0</v>
      </c>
      <c r="CB15">
        <f t="shared" si="35"/>
        <v>-0.52785607159137726</v>
      </c>
      <c r="CC15">
        <f t="shared" si="36"/>
        <v>0</v>
      </c>
      <c r="CD15" t="e">
        <f t="shared" si="37"/>
        <v>#DIV/0!</v>
      </c>
      <c r="CE15" t="e">
        <f t="shared" si="38"/>
        <v>#DIV/0!</v>
      </c>
    </row>
    <row r="16" spans="1:83" x14ac:dyDescent="0.2">
      <c r="A16" s="1">
        <v>4</v>
      </c>
      <c r="B16" s="1" t="s">
        <v>102</v>
      </c>
      <c r="C16" s="1">
        <v>794.5</v>
      </c>
      <c r="D16" s="1">
        <v>0</v>
      </c>
      <c r="E16">
        <f t="shared" si="0"/>
        <v>-0.53784382114606655</v>
      </c>
      <c r="F16">
        <f t="shared" si="1"/>
        <v>4.7871541146804635E-2</v>
      </c>
      <c r="G16">
        <f t="shared" si="2"/>
        <v>415.2505130309695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t="e">
        <f t="shared" si="3"/>
        <v>#DIV/0!</v>
      </c>
      <c r="P16" t="e">
        <f t="shared" si="39"/>
        <v>#DIV/0!</v>
      </c>
      <c r="Q16" t="e">
        <f t="shared" si="4"/>
        <v>#DIV/0!</v>
      </c>
      <c r="R16" s="1">
        <v>-1</v>
      </c>
      <c r="S16" s="1">
        <v>0.87</v>
      </c>
      <c r="T16" s="1">
        <v>0.92</v>
      </c>
      <c r="U16" s="1">
        <v>0</v>
      </c>
      <c r="V16">
        <f t="shared" si="5"/>
        <v>0.87</v>
      </c>
      <c r="W16">
        <f t="shared" si="6"/>
        <v>-1.3102917528235993</v>
      </c>
      <c r="X16" t="e">
        <f t="shared" si="40"/>
        <v>#DIV/0!</v>
      </c>
      <c r="Y16" t="e">
        <f t="shared" si="7"/>
        <v>#DIV/0!</v>
      </c>
      <c r="Z16" t="e">
        <f t="shared" si="8"/>
        <v>#DIV/0!</v>
      </c>
      <c r="AA16" s="1">
        <v>0</v>
      </c>
      <c r="AB16" s="1">
        <v>0.5</v>
      </c>
      <c r="AC16" t="e">
        <f t="shared" si="41"/>
        <v>#DIV/0!</v>
      </c>
      <c r="AD16">
        <f t="shared" si="9"/>
        <v>0.19701702802195192</v>
      </c>
      <c r="AE16">
        <f t="shared" si="10"/>
        <v>0.40749954162782553</v>
      </c>
      <c r="AF16">
        <f t="shared" si="11"/>
        <v>12.135818481445312</v>
      </c>
      <c r="AG16" s="1">
        <v>2</v>
      </c>
      <c r="AH16">
        <f t="shared" si="12"/>
        <v>4.644859790802002</v>
      </c>
      <c r="AI16" s="1">
        <v>1</v>
      </c>
      <c r="AJ16">
        <f t="shared" si="13"/>
        <v>9.2897195816040039</v>
      </c>
      <c r="AK16" s="1">
        <v>13.251742362976074</v>
      </c>
      <c r="AL16" s="1">
        <v>12.135818481445312</v>
      </c>
      <c r="AM16" s="1">
        <v>13.836818695068359</v>
      </c>
      <c r="AN16" s="1">
        <v>399.58416748046875</v>
      </c>
      <c r="AO16" s="1">
        <v>399.89059448242188</v>
      </c>
      <c r="AP16" s="1">
        <v>10.025595664978027</v>
      </c>
      <c r="AQ16" s="1">
        <v>10.155771255493164</v>
      </c>
      <c r="AR16" s="1">
        <v>65.429290771484375</v>
      </c>
      <c r="AS16" s="1">
        <v>66.278846740722656</v>
      </c>
      <c r="AT16" s="1">
        <v>299.62017822265625</v>
      </c>
      <c r="AU16" s="1">
        <v>-0.4054165780544281</v>
      </c>
      <c r="AV16" s="1">
        <v>0.18136292695999146</v>
      </c>
      <c r="AW16" s="1">
        <v>99.723846435546875</v>
      </c>
      <c r="AX16" s="1">
        <v>-1.9099695682525635</v>
      </c>
      <c r="AY16" s="1">
        <v>-9.5592416822910309E-2</v>
      </c>
      <c r="AZ16" s="1">
        <v>0.5</v>
      </c>
      <c r="BA16" s="1">
        <v>-1.355140209197998</v>
      </c>
      <c r="BB16" s="1">
        <v>7.355140209197998</v>
      </c>
      <c r="BC16" s="1">
        <v>1</v>
      </c>
      <c r="BD16" s="1">
        <v>0</v>
      </c>
      <c r="BE16" s="1">
        <v>0.15999999642372131</v>
      </c>
      <c r="BF16" s="1">
        <v>111115</v>
      </c>
      <c r="BG16">
        <f t="shared" si="14"/>
        <v>1.4981008911132812</v>
      </c>
      <c r="BH16">
        <f t="shared" si="15"/>
        <v>1.9701702802195193E-4</v>
      </c>
      <c r="BI16">
        <f t="shared" si="16"/>
        <v>285.28581848144529</v>
      </c>
      <c r="BJ16">
        <f t="shared" si="17"/>
        <v>286.40174236297605</v>
      </c>
      <c r="BK16">
        <f t="shared" si="18"/>
        <v>-6.4866651038825829E-2</v>
      </c>
      <c r="BL16">
        <f t="shared" si="19"/>
        <v>9.9605538928749029E-3</v>
      </c>
      <c r="BM16">
        <f t="shared" si="20"/>
        <v>1.4202721147451669</v>
      </c>
      <c r="BN16">
        <f t="shared" si="21"/>
        <v>14.242051079157998</v>
      </c>
      <c r="BO16">
        <f t="shared" si="22"/>
        <v>4.0862798236648334</v>
      </c>
      <c r="BP16">
        <f t="shared" si="23"/>
        <v>12.693780422210693</v>
      </c>
      <c r="BQ16">
        <f t="shared" si="24"/>
        <v>1.4732932884968883</v>
      </c>
      <c r="BR16">
        <f t="shared" si="25"/>
        <v>4.7626115488126279E-2</v>
      </c>
      <c r="BS16">
        <f t="shared" si="26"/>
        <v>1.0127725731173414</v>
      </c>
      <c r="BT16">
        <f t="shared" si="27"/>
        <v>0.46052071537954697</v>
      </c>
      <c r="BU16">
        <f t="shared" si="28"/>
        <v>2.9788275275647483E-2</v>
      </c>
      <c r="BV16">
        <f t="shared" si="29"/>
        <v>41.410378393782459</v>
      </c>
      <c r="BW16">
        <f t="shared" si="30"/>
        <v>1.0384103021188282</v>
      </c>
      <c r="BX16">
        <f t="shared" si="31"/>
        <v>71.102929642229057</v>
      </c>
      <c r="BY16">
        <f t="shared" si="32"/>
        <v>399.96875498577924</v>
      </c>
      <c r="BZ16">
        <f t="shared" si="33"/>
        <v>-9.5613147018986744E-4</v>
      </c>
      <c r="CA16">
        <f t="shared" si="34"/>
        <v>0</v>
      </c>
      <c r="CB16">
        <f t="shared" si="35"/>
        <v>-0.35271242290735244</v>
      </c>
      <c r="CC16">
        <f t="shared" si="36"/>
        <v>0</v>
      </c>
      <c r="CD16" t="e">
        <f t="shared" si="37"/>
        <v>#DIV/0!</v>
      </c>
      <c r="CE16" t="e">
        <f t="shared" si="38"/>
        <v>#DIV/0!</v>
      </c>
    </row>
    <row r="17" spans="1:83" x14ac:dyDescent="0.2">
      <c r="A17" s="1">
        <v>5</v>
      </c>
      <c r="B17" s="1" t="s">
        <v>103</v>
      </c>
      <c r="C17" s="1">
        <v>825</v>
      </c>
      <c r="D17" s="1">
        <v>0</v>
      </c>
      <c r="E17">
        <f t="shared" si="0"/>
        <v>-0.99209294588772323</v>
      </c>
      <c r="F17">
        <f t="shared" si="1"/>
        <v>5.1860099222969788E-2</v>
      </c>
      <c r="G17">
        <f t="shared" si="2"/>
        <v>427.9959406414165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t="e">
        <f t="shared" si="3"/>
        <v>#DIV/0!</v>
      </c>
      <c r="P17" t="e">
        <f t="shared" si="39"/>
        <v>#DIV/0!</v>
      </c>
      <c r="Q17" t="e">
        <f t="shared" si="4"/>
        <v>#DIV/0!</v>
      </c>
      <c r="R17" s="1">
        <v>-1</v>
      </c>
      <c r="S17" s="1">
        <v>0.87</v>
      </c>
      <c r="T17" s="1">
        <v>0.92</v>
      </c>
      <c r="U17" s="1">
        <v>0</v>
      </c>
      <c r="V17">
        <f t="shared" si="5"/>
        <v>0.87</v>
      </c>
      <c r="W17">
        <f t="shared" si="6"/>
        <v>-1.9273848192055035E-2</v>
      </c>
      <c r="X17" t="e">
        <f t="shared" si="40"/>
        <v>#DIV/0!</v>
      </c>
      <c r="Y17" t="e">
        <f t="shared" si="7"/>
        <v>#DIV/0!</v>
      </c>
      <c r="Z17" t="e">
        <f t="shared" si="8"/>
        <v>#DIV/0!</v>
      </c>
      <c r="AA17" s="1">
        <v>0</v>
      </c>
      <c r="AB17" s="1">
        <v>0.5</v>
      </c>
      <c r="AC17" t="e">
        <f t="shared" si="41"/>
        <v>#DIV/0!</v>
      </c>
      <c r="AD17">
        <f t="shared" si="9"/>
        <v>0.21024003554194895</v>
      </c>
      <c r="AE17">
        <f t="shared" si="10"/>
        <v>0.40158344337880991</v>
      </c>
      <c r="AF17">
        <f t="shared" si="11"/>
        <v>12.090869903564453</v>
      </c>
      <c r="AG17" s="1">
        <v>2</v>
      </c>
      <c r="AH17">
        <f t="shared" si="12"/>
        <v>4.644859790802002</v>
      </c>
      <c r="AI17" s="1">
        <v>1</v>
      </c>
      <c r="AJ17">
        <f t="shared" si="13"/>
        <v>9.2897195816040039</v>
      </c>
      <c r="AK17" s="1">
        <v>13.395075798034668</v>
      </c>
      <c r="AL17" s="1">
        <v>12.090869903564453</v>
      </c>
      <c r="AM17" s="1">
        <v>13.748614311218262</v>
      </c>
      <c r="AN17" s="1">
        <v>399.33334350585938</v>
      </c>
      <c r="AO17" s="1">
        <v>399.9393310546875</v>
      </c>
      <c r="AP17" s="1">
        <v>10.034077644348145</v>
      </c>
      <c r="AQ17" s="1">
        <v>10.17296028137207</v>
      </c>
      <c r="AR17" s="1">
        <v>64.875640869140625</v>
      </c>
      <c r="AS17" s="1">
        <v>65.773590087890625</v>
      </c>
      <c r="AT17" s="1">
        <v>299.6793212890625</v>
      </c>
      <c r="AU17" s="1">
        <v>-0.47154921293258667</v>
      </c>
      <c r="AV17" s="1">
        <v>2.7203822508454323E-2</v>
      </c>
      <c r="AW17" s="1">
        <v>99.72430419921875</v>
      </c>
      <c r="AX17" s="1">
        <v>-1.9099695682525635</v>
      </c>
      <c r="AY17" s="1">
        <v>-9.5592416822910309E-2</v>
      </c>
      <c r="AZ17" s="1">
        <v>0.75</v>
      </c>
      <c r="BA17" s="1">
        <v>-1.355140209197998</v>
      </c>
      <c r="BB17" s="1">
        <v>7.355140209197998</v>
      </c>
      <c r="BC17" s="1">
        <v>1</v>
      </c>
      <c r="BD17" s="1">
        <v>0</v>
      </c>
      <c r="BE17" s="1">
        <v>0.15999999642372131</v>
      </c>
      <c r="BF17" s="1">
        <v>111115</v>
      </c>
      <c r="BG17">
        <f t="shared" si="14"/>
        <v>1.4983966064453123</v>
      </c>
      <c r="BH17">
        <f t="shared" si="15"/>
        <v>2.1024003554194896E-4</v>
      </c>
      <c r="BI17">
        <f t="shared" si="16"/>
        <v>285.24086990356443</v>
      </c>
      <c r="BJ17">
        <f t="shared" si="17"/>
        <v>286.54507579803465</v>
      </c>
      <c r="BK17">
        <f t="shared" si="18"/>
        <v>-7.5447872382822467E-2</v>
      </c>
      <c r="BL17">
        <f t="shared" si="19"/>
        <v>1.521915334928131E-2</v>
      </c>
      <c r="BM17">
        <f t="shared" si="20"/>
        <v>1.4160748290849283</v>
      </c>
      <c r="BN17">
        <f t="shared" si="21"/>
        <v>14.199896810069916</v>
      </c>
      <c r="BO17">
        <f t="shared" si="22"/>
        <v>4.0269365286978456</v>
      </c>
      <c r="BP17">
        <f t="shared" si="23"/>
        <v>12.742972850799561</v>
      </c>
      <c r="BQ17">
        <f t="shared" si="24"/>
        <v>1.4780503327479475</v>
      </c>
      <c r="BR17">
        <f t="shared" si="25"/>
        <v>5.1572196107725128E-2</v>
      </c>
      <c r="BS17">
        <f t="shared" si="26"/>
        <v>1.0144913857061184</v>
      </c>
      <c r="BT17">
        <f t="shared" si="27"/>
        <v>0.46355894704182909</v>
      </c>
      <c r="BU17">
        <f t="shared" si="28"/>
        <v>3.2258365809171553E-2</v>
      </c>
      <c r="BV17">
        <f t="shared" si="29"/>
        <v>42.681597380555388</v>
      </c>
      <c r="BW17">
        <f t="shared" si="30"/>
        <v>1.0701521641113425</v>
      </c>
      <c r="BX17">
        <f t="shared" si="31"/>
        <v>71.450606305393265</v>
      </c>
      <c r="BY17">
        <f t="shared" si="32"/>
        <v>400.08350391859187</v>
      </c>
      <c r="BZ17">
        <f t="shared" si="33"/>
        <v>-1.7717711877819685E-3</v>
      </c>
      <c r="CA17">
        <f t="shared" si="34"/>
        <v>0</v>
      </c>
      <c r="CB17">
        <f t="shared" si="35"/>
        <v>-0.4102478152513504</v>
      </c>
      <c r="CC17">
        <f t="shared" si="36"/>
        <v>0</v>
      </c>
      <c r="CD17" t="e">
        <f t="shared" si="37"/>
        <v>#DIV/0!</v>
      </c>
      <c r="CE17" t="e">
        <f t="shared" si="38"/>
        <v>#DIV/0!</v>
      </c>
    </row>
    <row r="18" spans="1:83" x14ac:dyDescent="0.2">
      <c r="A18" s="1">
        <v>6</v>
      </c>
      <c r="B18" s="1" t="s">
        <v>104</v>
      </c>
      <c r="C18" s="1">
        <v>855.5</v>
      </c>
      <c r="D18" s="1">
        <v>0</v>
      </c>
      <c r="E18">
        <f t="shared" si="0"/>
        <v>-0.60816499829185844</v>
      </c>
      <c r="F18">
        <f t="shared" si="1"/>
        <v>5.8086175421954808E-2</v>
      </c>
      <c r="G18">
        <f t="shared" si="2"/>
        <v>413.79770578179676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t="e">
        <f t="shared" si="3"/>
        <v>#DIV/0!</v>
      </c>
      <c r="P18" t="e">
        <f t="shared" si="39"/>
        <v>#DIV/0!</v>
      </c>
      <c r="Q18" t="e">
        <f t="shared" si="4"/>
        <v>#DIV/0!</v>
      </c>
      <c r="R18" s="1">
        <v>-1</v>
      </c>
      <c r="S18" s="1">
        <v>0.87</v>
      </c>
      <c r="T18" s="1">
        <v>0.92</v>
      </c>
      <c r="U18" s="1">
        <v>0</v>
      </c>
      <c r="V18">
        <f t="shared" si="5"/>
        <v>0.87</v>
      </c>
      <c r="W18">
        <f t="shared" si="6"/>
        <v>-0.81855776651528589</v>
      </c>
      <c r="X18" t="e">
        <f t="shared" si="40"/>
        <v>#DIV/0!</v>
      </c>
      <c r="Y18" t="e">
        <f t="shared" si="7"/>
        <v>#DIV/0!</v>
      </c>
      <c r="Z18" t="e">
        <f t="shared" si="8"/>
        <v>#DIV/0!</v>
      </c>
      <c r="AA18" s="1">
        <v>0</v>
      </c>
      <c r="AB18" s="1">
        <v>0.5</v>
      </c>
      <c r="AC18" t="e">
        <f t="shared" si="41"/>
        <v>#DIV/0!</v>
      </c>
      <c r="AD18">
        <f t="shared" si="9"/>
        <v>0.24024976700817507</v>
      </c>
      <c r="AE18">
        <f t="shared" si="10"/>
        <v>0.40996213036350171</v>
      </c>
      <c r="AF18">
        <f t="shared" si="11"/>
        <v>12.206813812255859</v>
      </c>
      <c r="AG18" s="1">
        <v>2</v>
      </c>
      <c r="AH18">
        <f t="shared" si="12"/>
        <v>4.644859790802002</v>
      </c>
      <c r="AI18" s="1">
        <v>1</v>
      </c>
      <c r="AJ18">
        <f t="shared" si="13"/>
        <v>9.2897195816040039</v>
      </c>
      <c r="AK18" s="1">
        <v>13.649601936340332</v>
      </c>
      <c r="AL18" s="1">
        <v>12.206813812255859</v>
      </c>
      <c r="AM18" s="1">
        <v>14.123330116271973</v>
      </c>
      <c r="AN18" s="1">
        <v>399.32012939453125</v>
      </c>
      <c r="AO18" s="1">
        <v>399.6619873046875</v>
      </c>
      <c r="AP18" s="1">
        <v>10.039005279541016</v>
      </c>
      <c r="AQ18" s="1">
        <v>10.197736740112305</v>
      </c>
      <c r="AR18" s="1">
        <v>63.840538024902344</v>
      </c>
      <c r="AS18" s="1">
        <v>64.849952697753906</v>
      </c>
      <c r="AT18" s="1">
        <v>299.625244140625</v>
      </c>
      <c r="AU18" s="1">
        <v>-0.55021780729293823</v>
      </c>
      <c r="AV18" s="1">
        <v>6.3474804162979126E-2</v>
      </c>
      <c r="AW18" s="1">
        <v>99.724266052246094</v>
      </c>
      <c r="AX18" s="1">
        <v>-1.9099695682525635</v>
      </c>
      <c r="AY18" s="1">
        <v>-9.5592416822910309E-2</v>
      </c>
      <c r="AZ18" s="1">
        <v>1</v>
      </c>
      <c r="BA18" s="1">
        <v>-1.355140209197998</v>
      </c>
      <c r="BB18" s="1">
        <v>7.355140209197998</v>
      </c>
      <c r="BC18" s="1">
        <v>1</v>
      </c>
      <c r="BD18" s="1">
        <v>0</v>
      </c>
      <c r="BE18" s="1">
        <v>0.15999999642372131</v>
      </c>
      <c r="BF18" s="1">
        <v>111115</v>
      </c>
      <c r="BG18">
        <f t="shared" si="14"/>
        <v>1.498126220703125</v>
      </c>
      <c r="BH18">
        <f t="shared" si="15"/>
        <v>2.4024976700817507E-4</v>
      </c>
      <c r="BI18">
        <f t="shared" si="16"/>
        <v>285.35681381225584</v>
      </c>
      <c r="BJ18">
        <f t="shared" si="17"/>
        <v>286.79960193634031</v>
      </c>
      <c r="BK18">
        <f t="shared" si="18"/>
        <v>-8.80348471991379E-2</v>
      </c>
      <c r="BL18">
        <f t="shared" si="19"/>
        <v>1.5571024243510322E-2</v>
      </c>
      <c r="BM18">
        <f t="shared" si="20"/>
        <v>1.426923942165226</v>
      </c>
      <c r="BN18">
        <f t="shared" si="21"/>
        <v>14.308693346689086</v>
      </c>
      <c r="BO18">
        <f t="shared" si="22"/>
        <v>4.1109566065767815</v>
      </c>
      <c r="BP18">
        <f t="shared" si="23"/>
        <v>12.928207874298096</v>
      </c>
      <c r="BQ18">
        <f t="shared" si="24"/>
        <v>1.4960845290032638</v>
      </c>
      <c r="BR18">
        <f t="shared" si="25"/>
        <v>5.7725234698233187E-2</v>
      </c>
      <c r="BS18">
        <f t="shared" si="26"/>
        <v>1.0169618118017243</v>
      </c>
      <c r="BT18">
        <f t="shared" si="27"/>
        <v>0.47912271720153954</v>
      </c>
      <c r="BU18">
        <f t="shared" si="28"/>
        <v>3.6110527261219043E-2</v>
      </c>
      <c r="BV18">
        <f t="shared" si="29"/>
        <v>41.265672503192953</v>
      </c>
      <c r="BW18">
        <f t="shared" si="30"/>
        <v>1.0353691842760435</v>
      </c>
      <c r="BX18">
        <f t="shared" si="31"/>
        <v>71.093852344103766</v>
      </c>
      <c r="BY18">
        <f t="shared" si="32"/>
        <v>399.75036701738838</v>
      </c>
      <c r="BZ18">
        <f t="shared" si="33"/>
        <v>-1.0815948190870024E-3</v>
      </c>
      <c r="CA18">
        <f t="shared" si="34"/>
        <v>0</v>
      </c>
      <c r="CB18">
        <f t="shared" si="35"/>
        <v>-0.47868949234485625</v>
      </c>
      <c r="CC18">
        <f t="shared" si="36"/>
        <v>0</v>
      </c>
      <c r="CD18" t="e">
        <f t="shared" si="37"/>
        <v>#DIV/0!</v>
      </c>
      <c r="CE18" t="e">
        <f t="shared" si="38"/>
        <v>#DIV/0!</v>
      </c>
    </row>
    <row r="19" spans="1:83" x14ac:dyDescent="0.2">
      <c r="A19" s="1">
        <v>7</v>
      </c>
      <c r="B19" s="1" t="s">
        <v>105</v>
      </c>
      <c r="C19" s="1">
        <v>886</v>
      </c>
      <c r="D19" s="1">
        <v>0</v>
      </c>
      <c r="E19">
        <f t="shared" si="0"/>
        <v>-0.83074908863100427</v>
      </c>
      <c r="F19">
        <f t="shared" si="1"/>
        <v>6.0910421457961987E-2</v>
      </c>
      <c r="G19">
        <f t="shared" si="2"/>
        <v>418.80964301795785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t="e">
        <f t="shared" si="3"/>
        <v>#DIV/0!</v>
      </c>
      <c r="P19" t="e">
        <f t="shared" si="39"/>
        <v>#DIV/0!</v>
      </c>
      <c r="Q19" t="e">
        <f t="shared" si="4"/>
        <v>#DIV/0!</v>
      </c>
      <c r="R19" s="1">
        <v>-1</v>
      </c>
      <c r="S19" s="1">
        <v>0.87</v>
      </c>
      <c r="T19" s="1">
        <v>0.92</v>
      </c>
      <c r="U19" s="1">
        <v>0</v>
      </c>
      <c r="V19">
        <f t="shared" si="5"/>
        <v>0.87</v>
      </c>
      <c r="W19">
        <f t="shared" si="6"/>
        <v>-0.38482809954896852</v>
      </c>
      <c r="X19" t="e">
        <f t="shared" si="40"/>
        <v>#DIV/0!</v>
      </c>
      <c r="Y19" t="e">
        <f t="shared" si="7"/>
        <v>#DIV/0!</v>
      </c>
      <c r="Z19" t="e">
        <f t="shared" si="8"/>
        <v>#DIV/0!</v>
      </c>
      <c r="AA19" s="1">
        <v>0</v>
      </c>
      <c r="AB19" s="1">
        <v>0.5</v>
      </c>
      <c r="AC19" t="e">
        <f t="shared" si="41"/>
        <v>#DIV/0!</v>
      </c>
      <c r="AD19">
        <f t="shared" si="9"/>
        <v>0.25367700584491304</v>
      </c>
      <c r="AE19">
        <f t="shared" si="10"/>
        <v>0.41291612511077957</v>
      </c>
      <c r="AF19">
        <f t="shared" si="11"/>
        <v>12.258105278015137</v>
      </c>
      <c r="AG19" s="1">
        <v>2</v>
      </c>
      <c r="AH19">
        <f t="shared" si="12"/>
        <v>4.644859790802002</v>
      </c>
      <c r="AI19" s="1">
        <v>1</v>
      </c>
      <c r="AJ19">
        <f t="shared" si="13"/>
        <v>9.2897195816040039</v>
      </c>
      <c r="AK19" s="1">
        <v>13.803091049194336</v>
      </c>
      <c r="AL19" s="1">
        <v>12.258105278015137</v>
      </c>
      <c r="AM19" s="1">
        <v>14.341529846191406</v>
      </c>
      <c r="AN19" s="1">
        <v>399.12045288085938</v>
      </c>
      <c r="AO19" s="1">
        <v>399.6070556640625</v>
      </c>
      <c r="AP19" s="1">
        <v>10.048910140991211</v>
      </c>
      <c r="AQ19" s="1">
        <v>10.216421127319336</v>
      </c>
      <c r="AR19" s="1">
        <v>63.269351959228516</v>
      </c>
      <c r="AS19" s="1">
        <v>64.324028015136719</v>
      </c>
      <c r="AT19" s="1">
        <v>299.78372192382812</v>
      </c>
      <c r="AU19" s="1">
        <v>-0.50552773475646973</v>
      </c>
      <c r="AV19" s="1">
        <v>6.8513981997966766E-2</v>
      </c>
      <c r="AW19" s="1">
        <v>99.724800109863281</v>
      </c>
      <c r="AX19" s="1">
        <v>-1.9099695682525635</v>
      </c>
      <c r="AY19" s="1">
        <v>-9.5592416822910309E-2</v>
      </c>
      <c r="AZ19" s="1">
        <v>1</v>
      </c>
      <c r="BA19" s="1">
        <v>-1.355140209197998</v>
      </c>
      <c r="BB19" s="1">
        <v>7.355140209197998</v>
      </c>
      <c r="BC19" s="1">
        <v>1</v>
      </c>
      <c r="BD19" s="1">
        <v>0</v>
      </c>
      <c r="BE19" s="1">
        <v>0.15999999642372131</v>
      </c>
      <c r="BF19" s="1">
        <v>111115</v>
      </c>
      <c r="BG19">
        <f t="shared" si="14"/>
        <v>1.4989186096191405</v>
      </c>
      <c r="BH19">
        <f t="shared" si="15"/>
        <v>2.5367700584491305E-4</v>
      </c>
      <c r="BI19">
        <f t="shared" si="16"/>
        <v>285.40810527801511</v>
      </c>
      <c r="BJ19">
        <f t="shared" si="17"/>
        <v>286.95309104919431</v>
      </c>
      <c r="BK19">
        <f t="shared" si="18"/>
        <v>-8.0884435753127093E-2</v>
      </c>
      <c r="BL19">
        <f t="shared" si="19"/>
        <v>1.7431291649851393E-2</v>
      </c>
      <c r="BM19">
        <f t="shared" si="20"/>
        <v>1.4317466798708844</v>
      </c>
      <c r="BN19">
        <f t="shared" si="21"/>
        <v>14.356977184146571</v>
      </c>
      <c r="BO19">
        <f t="shared" si="22"/>
        <v>4.1405560568272346</v>
      </c>
      <c r="BP19">
        <f t="shared" si="23"/>
        <v>13.030598163604736</v>
      </c>
      <c r="BQ19">
        <f t="shared" si="24"/>
        <v>1.5061359164142043</v>
      </c>
      <c r="BR19">
        <f t="shared" si="25"/>
        <v>6.0513648252202408E-2</v>
      </c>
      <c r="BS19">
        <f t="shared" si="26"/>
        <v>1.0188305547601049</v>
      </c>
      <c r="BT19">
        <f t="shared" si="27"/>
        <v>0.48730536165409943</v>
      </c>
      <c r="BU19">
        <f t="shared" si="28"/>
        <v>3.785647873415203E-2</v>
      </c>
      <c r="BV19">
        <f t="shared" si="29"/>
        <v>41.765707934049047</v>
      </c>
      <c r="BW19">
        <f t="shared" si="30"/>
        <v>1.0480536744327116</v>
      </c>
      <c r="BX19">
        <f t="shared" si="31"/>
        <v>70.991418786719152</v>
      </c>
      <c r="BY19">
        <f t="shared" si="32"/>
        <v>399.72778172686776</v>
      </c>
      <c r="BZ19">
        <f t="shared" si="33"/>
        <v>-1.4754054922804182E-3</v>
      </c>
      <c r="CA19">
        <f t="shared" si="34"/>
        <v>0</v>
      </c>
      <c r="CB19">
        <f t="shared" si="35"/>
        <v>-0.43980912923812865</v>
      </c>
      <c r="CC19">
        <f t="shared" si="36"/>
        <v>0</v>
      </c>
      <c r="CD19" t="e">
        <f t="shared" si="37"/>
        <v>#DIV/0!</v>
      </c>
      <c r="CE19" t="e">
        <f t="shared" si="38"/>
        <v>#DIV/0!</v>
      </c>
    </row>
    <row r="20" spans="1:83" x14ac:dyDescent="0.2">
      <c r="A20" s="1">
        <v>8</v>
      </c>
      <c r="B20" s="1" t="s">
        <v>106</v>
      </c>
      <c r="C20" s="1">
        <v>916.5</v>
      </c>
      <c r="D20" s="1">
        <v>0</v>
      </c>
      <c r="E20">
        <f t="shared" si="0"/>
        <v>-0.64720492289037945</v>
      </c>
      <c r="F20">
        <f t="shared" si="1"/>
        <v>6.4303799712515153E-2</v>
      </c>
      <c r="G20">
        <f t="shared" si="2"/>
        <v>412.82597993674227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t="e">
        <f t="shared" si="3"/>
        <v>#DIV/0!</v>
      </c>
      <c r="P20" t="e">
        <f t="shared" si="39"/>
        <v>#DIV/0!</v>
      </c>
      <c r="Q20" t="e">
        <f t="shared" si="4"/>
        <v>#DIV/0!</v>
      </c>
      <c r="R20" s="1">
        <v>-1</v>
      </c>
      <c r="S20" s="1">
        <v>0.87</v>
      </c>
      <c r="T20" s="1">
        <v>0.92</v>
      </c>
      <c r="U20" s="1">
        <v>0</v>
      </c>
      <c r="V20">
        <f t="shared" si="5"/>
        <v>0.87</v>
      </c>
      <c r="W20">
        <f t="shared" si="6"/>
        <v>-0.76032933476918452</v>
      </c>
      <c r="X20" t="e">
        <f t="shared" si="40"/>
        <v>#DIV/0!</v>
      </c>
      <c r="Y20" t="e">
        <f t="shared" si="7"/>
        <v>#DIV/0!</v>
      </c>
      <c r="Z20" t="e">
        <f t="shared" si="8"/>
        <v>#DIV/0!</v>
      </c>
      <c r="AA20" s="1">
        <v>0</v>
      </c>
      <c r="AB20" s="1">
        <v>0.5</v>
      </c>
      <c r="AC20" t="e">
        <f t="shared" si="41"/>
        <v>#DIV/0!</v>
      </c>
      <c r="AD20">
        <f t="shared" si="9"/>
        <v>0.26969563080282183</v>
      </c>
      <c r="AE20">
        <f t="shared" si="10"/>
        <v>0.41596097281247979</v>
      </c>
      <c r="AF20">
        <f t="shared" si="11"/>
        <v>12.30333137512207</v>
      </c>
      <c r="AG20" s="1">
        <v>2</v>
      </c>
      <c r="AH20">
        <f t="shared" si="12"/>
        <v>4.644859790802002</v>
      </c>
      <c r="AI20" s="1">
        <v>1</v>
      </c>
      <c r="AJ20">
        <f t="shared" si="13"/>
        <v>9.2897195816040039</v>
      </c>
      <c r="AK20" s="1">
        <v>13.904881477355957</v>
      </c>
      <c r="AL20" s="1">
        <v>12.30333137512207</v>
      </c>
      <c r="AM20" s="1">
        <v>14.579202651977539</v>
      </c>
      <c r="AN20" s="1">
        <v>399.0081787109375</v>
      </c>
      <c r="AO20" s="1">
        <v>399.36813354492188</v>
      </c>
      <c r="AP20" s="1">
        <v>10.050606727600098</v>
      </c>
      <c r="AQ20" s="1">
        <v>10.228708267211914</v>
      </c>
      <c r="AR20" s="1">
        <v>62.862697601318359</v>
      </c>
      <c r="AS20" s="1">
        <v>63.976657867431641</v>
      </c>
      <c r="AT20" s="1">
        <v>299.75820922851562</v>
      </c>
      <c r="AU20" s="1">
        <v>-0.53333675861358643</v>
      </c>
      <c r="AV20" s="1">
        <v>3.2241623848676682E-2</v>
      </c>
      <c r="AW20" s="1">
        <v>99.724227905273438</v>
      </c>
      <c r="AX20" s="1">
        <v>-1.9099695682525635</v>
      </c>
      <c r="AY20" s="1">
        <v>-9.5592416822910309E-2</v>
      </c>
      <c r="AZ20" s="1">
        <v>0.75</v>
      </c>
      <c r="BA20" s="1">
        <v>-1.355140209197998</v>
      </c>
      <c r="BB20" s="1">
        <v>7.355140209197998</v>
      </c>
      <c r="BC20" s="1">
        <v>1</v>
      </c>
      <c r="BD20" s="1">
        <v>0</v>
      </c>
      <c r="BE20" s="1">
        <v>0.15999999642372131</v>
      </c>
      <c r="BF20" s="1">
        <v>111115</v>
      </c>
      <c r="BG20">
        <f t="shared" si="14"/>
        <v>1.498791046142578</v>
      </c>
      <c r="BH20">
        <f t="shared" si="15"/>
        <v>2.6969563080282184E-4</v>
      </c>
      <c r="BI20">
        <f t="shared" si="16"/>
        <v>285.45333137512205</v>
      </c>
      <c r="BJ20">
        <f t="shared" si="17"/>
        <v>287.05488147735593</v>
      </c>
      <c r="BK20">
        <f t="shared" si="18"/>
        <v>-8.5333879470812946E-2</v>
      </c>
      <c r="BL20">
        <f t="shared" si="19"/>
        <v>1.6920058608240703E-2</v>
      </c>
      <c r="BM20">
        <f t="shared" si="20"/>
        <v>1.4360110072284753</v>
      </c>
      <c r="BN20">
        <f t="shared" si="21"/>
        <v>14.399820759630456</v>
      </c>
      <c r="BO20">
        <f t="shared" si="22"/>
        <v>4.1711124924185423</v>
      </c>
      <c r="BP20">
        <f t="shared" si="23"/>
        <v>13.104106426239014</v>
      </c>
      <c r="BQ20">
        <f t="shared" si="24"/>
        <v>1.5133886111776795</v>
      </c>
      <c r="BR20">
        <f t="shared" si="25"/>
        <v>6.3861746225057942E-2</v>
      </c>
      <c r="BS20">
        <f t="shared" si="26"/>
        <v>1.0200500344159955</v>
      </c>
      <c r="BT20">
        <f t="shared" si="27"/>
        <v>0.49333857676168402</v>
      </c>
      <c r="BU20">
        <f t="shared" si="28"/>
        <v>3.9953073125599654E-2</v>
      </c>
      <c r="BV20">
        <f t="shared" si="29"/>
        <v>41.16875210842953</v>
      </c>
      <c r="BW20">
        <f t="shared" si="30"/>
        <v>1.0336978473278882</v>
      </c>
      <c r="BX20">
        <f t="shared" si="31"/>
        <v>70.874044053953384</v>
      </c>
      <c r="BY20">
        <f t="shared" si="32"/>
        <v>399.46218661490173</v>
      </c>
      <c r="BZ20">
        <f t="shared" si="33"/>
        <v>-1.1482946760387332E-3</v>
      </c>
      <c r="CA20">
        <f t="shared" si="34"/>
        <v>0</v>
      </c>
      <c r="CB20">
        <f t="shared" si="35"/>
        <v>-0.46400297999382017</v>
      </c>
      <c r="CC20">
        <f t="shared" si="36"/>
        <v>0</v>
      </c>
      <c r="CD20" t="e">
        <f t="shared" si="37"/>
        <v>#DIV/0!</v>
      </c>
      <c r="CE20" t="e">
        <f t="shared" si="38"/>
        <v>#DIV/0!</v>
      </c>
    </row>
    <row r="21" spans="1:83" x14ac:dyDescent="0.2">
      <c r="A21" s="1">
        <v>9</v>
      </c>
      <c r="B21" s="1" t="s">
        <v>107</v>
      </c>
      <c r="C21" s="1">
        <v>947</v>
      </c>
      <c r="D21" s="1">
        <v>0</v>
      </c>
      <c r="E21">
        <f t="shared" si="0"/>
        <v>-0.99594422549856243</v>
      </c>
      <c r="F21">
        <f t="shared" si="1"/>
        <v>6.3991638266039388E-2</v>
      </c>
      <c r="G21">
        <f t="shared" si="2"/>
        <v>421.62626956240229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t="e">
        <f t="shared" si="3"/>
        <v>#DIV/0!</v>
      </c>
      <c r="P21" t="e">
        <f t="shared" si="39"/>
        <v>#DIV/0!</v>
      </c>
      <c r="Q21" t="e">
        <f t="shared" si="4"/>
        <v>#DIV/0!</v>
      </c>
      <c r="R21" s="1">
        <v>-1</v>
      </c>
      <c r="S21" s="1">
        <v>0.87</v>
      </c>
      <c r="T21" s="1">
        <v>0.92</v>
      </c>
      <c r="U21" s="1">
        <v>0</v>
      </c>
      <c r="V21">
        <f t="shared" si="5"/>
        <v>0.87</v>
      </c>
      <c r="W21">
        <f t="shared" si="6"/>
        <v>-8.6872731946923323E-3</v>
      </c>
      <c r="X21" t="e">
        <f t="shared" si="40"/>
        <v>#DIV/0!</v>
      </c>
      <c r="Y21" t="e">
        <f t="shared" si="7"/>
        <v>#DIV/0!</v>
      </c>
      <c r="Z21" t="e">
        <f t="shared" si="8"/>
        <v>#DIV/0!</v>
      </c>
      <c r="AA21" s="1">
        <v>0</v>
      </c>
      <c r="AB21" s="1">
        <v>0.5</v>
      </c>
      <c r="AC21" t="e">
        <f t="shared" si="41"/>
        <v>#DIV/0!</v>
      </c>
      <c r="AD21">
        <f t="shared" si="9"/>
        <v>0.27225893265713041</v>
      </c>
      <c r="AE21">
        <f t="shared" si="10"/>
        <v>0.42193866138846969</v>
      </c>
      <c r="AF21">
        <f t="shared" si="11"/>
        <v>12.374141693115234</v>
      </c>
      <c r="AG21" s="1">
        <v>2</v>
      </c>
      <c r="AH21">
        <f t="shared" si="12"/>
        <v>4.644859790802002</v>
      </c>
      <c r="AI21" s="1">
        <v>1</v>
      </c>
      <c r="AJ21">
        <f t="shared" si="13"/>
        <v>9.2897195816040039</v>
      </c>
      <c r="AK21" s="1">
        <v>13.986713409423828</v>
      </c>
      <c r="AL21" s="1">
        <v>12.374141693115234</v>
      </c>
      <c r="AM21" s="1">
        <v>14.519379615783691</v>
      </c>
      <c r="AN21" s="1">
        <v>398.79611206054688</v>
      </c>
      <c r="AO21" s="1">
        <v>399.38848876953125</v>
      </c>
      <c r="AP21" s="1">
        <v>10.055880546569824</v>
      </c>
      <c r="AQ21" s="1">
        <v>10.235803604125977</v>
      </c>
      <c r="AR21" s="1">
        <v>62.563373565673828</v>
      </c>
      <c r="AS21" s="1">
        <v>63.682785034179688</v>
      </c>
      <c r="AT21" s="1">
        <v>299.54153442382812</v>
      </c>
      <c r="AU21" s="1">
        <v>-0.5366252064704895</v>
      </c>
      <c r="AV21" s="1">
        <v>5.3399953991174698E-2</v>
      </c>
      <c r="AW21" s="1">
        <v>99.725578308105469</v>
      </c>
      <c r="AX21" s="1">
        <v>-1.9099695682525635</v>
      </c>
      <c r="AY21" s="1">
        <v>-9.5592416822910309E-2</v>
      </c>
      <c r="AZ21" s="1">
        <v>0.75</v>
      </c>
      <c r="BA21" s="1">
        <v>-1.355140209197998</v>
      </c>
      <c r="BB21" s="1">
        <v>7.355140209197998</v>
      </c>
      <c r="BC21" s="1">
        <v>1</v>
      </c>
      <c r="BD21" s="1">
        <v>0</v>
      </c>
      <c r="BE21" s="1">
        <v>0.15999999642372131</v>
      </c>
      <c r="BF21" s="1">
        <v>111115</v>
      </c>
      <c r="BG21">
        <f t="shared" si="14"/>
        <v>1.4977076721191405</v>
      </c>
      <c r="BH21">
        <f t="shared" si="15"/>
        <v>2.7225893265713039E-4</v>
      </c>
      <c r="BI21">
        <f t="shared" si="16"/>
        <v>285.52414169311521</v>
      </c>
      <c r="BJ21">
        <f t="shared" si="17"/>
        <v>287.13671340942381</v>
      </c>
      <c r="BK21">
        <f t="shared" si="18"/>
        <v>-8.5860031116157032E-2</v>
      </c>
      <c r="BL21">
        <f t="shared" si="19"/>
        <v>1.6963279769286337E-2</v>
      </c>
      <c r="BM21">
        <f t="shared" si="20"/>
        <v>1.4427100952581229</v>
      </c>
      <c r="BN21">
        <f t="shared" si="21"/>
        <v>14.466800992628214</v>
      </c>
      <c r="BO21">
        <f t="shared" si="22"/>
        <v>4.2309973885022369</v>
      </c>
      <c r="BP21">
        <f t="shared" si="23"/>
        <v>13.180427551269531</v>
      </c>
      <c r="BQ21">
        <f t="shared" si="24"/>
        <v>1.5209513222176303</v>
      </c>
      <c r="BR21">
        <f t="shared" si="25"/>
        <v>6.3553851630156005E-2</v>
      </c>
      <c r="BS21">
        <f t="shared" si="26"/>
        <v>1.0207714338696532</v>
      </c>
      <c r="BT21">
        <f t="shared" si="27"/>
        <v>0.50017988834797711</v>
      </c>
      <c r="BU21">
        <f t="shared" si="28"/>
        <v>3.9760259030991528E-2</v>
      </c>
      <c r="BV21">
        <f t="shared" si="29"/>
        <v>42.046923561999733</v>
      </c>
      <c r="BW21">
        <f t="shared" si="30"/>
        <v>1.0556795736937312</v>
      </c>
      <c r="BX21">
        <f t="shared" si="31"/>
        <v>70.59058393384538</v>
      </c>
      <c r="BY21">
        <f t="shared" si="32"/>
        <v>399.53322130883043</v>
      </c>
      <c r="BZ21">
        <f t="shared" si="33"/>
        <v>-1.7596605411979301E-3</v>
      </c>
      <c r="CA21">
        <f t="shared" si="34"/>
        <v>0</v>
      </c>
      <c r="CB21">
        <f t="shared" si="35"/>
        <v>-0.46686392962932588</v>
      </c>
      <c r="CC21">
        <f t="shared" si="36"/>
        <v>0</v>
      </c>
      <c r="CD21" t="e">
        <f t="shared" si="37"/>
        <v>#DIV/0!</v>
      </c>
      <c r="CE21" t="e">
        <f t="shared" si="38"/>
        <v>#DIV/0!</v>
      </c>
    </row>
    <row r="22" spans="1:83" x14ac:dyDescent="0.2">
      <c r="A22" s="1">
        <v>10</v>
      </c>
      <c r="B22" s="1" t="s">
        <v>108</v>
      </c>
      <c r="C22" s="1">
        <v>988</v>
      </c>
      <c r="D22" s="1">
        <v>0</v>
      </c>
      <c r="E22">
        <f t="shared" si="0"/>
        <v>-1.0352404579131484</v>
      </c>
      <c r="F22">
        <f t="shared" si="1"/>
        <v>6.3324729103039337E-2</v>
      </c>
      <c r="G22">
        <f t="shared" si="2"/>
        <v>422.78253970927761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t="e">
        <f t="shared" si="3"/>
        <v>#DIV/0!</v>
      </c>
      <c r="P22" t="e">
        <f t="shared" si="39"/>
        <v>#DIV/0!</v>
      </c>
      <c r="Q22" t="e">
        <f t="shared" si="4"/>
        <v>#DIV/0!</v>
      </c>
      <c r="R22" s="1">
        <v>-1</v>
      </c>
      <c r="S22" s="1">
        <v>0.87</v>
      </c>
      <c r="T22" s="1">
        <v>0.92</v>
      </c>
      <c r="U22" s="1">
        <v>0</v>
      </c>
      <c r="V22">
        <f t="shared" si="5"/>
        <v>0.87</v>
      </c>
      <c r="W22">
        <f t="shared" si="6"/>
        <v>8.2298639766858001E-2</v>
      </c>
      <c r="X22" t="e">
        <f t="shared" si="40"/>
        <v>#DIV/0!</v>
      </c>
      <c r="Y22" t="e">
        <f t="shared" si="7"/>
        <v>#DIV/0!</v>
      </c>
      <c r="Z22" t="e">
        <f t="shared" si="8"/>
        <v>#DIV/0!</v>
      </c>
      <c r="AA22" s="1">
        <v>0</v>
      </c>
      <c r="AB22" s="1">
        <v>0.5</v>
      </c>
      <c r="AC22" t="e">
        <f t="shared" si="41"/>
        <v>#DIV/0!</v>
      </c>
      <c r="AD22">
        <f t="shared" si="9"/>
        <v>0.27218394354524561</v>
      </c>
      <c r="AE22">
        <f t="shared" si="10"/>
        <v>0.42621528927388797</v>
      </c>
      <c r="AF22">
        <f t="shared" si="11"/>
        <v>12.428730964660645</v>
      </c>
      <c r="AG22" s="1">
        <v>2</v>
      </c>
      <c r="AH22">
        <f t="shared" si="12"/>
        <v>4.644859790802002</v>
      </c>
      <c r="AI22" s="1">
        <v>1</v>
      </c>
      <c r="AJ22">
        <f t="shared" si="13"/>
        <v>9.2897195816040039</v>
      </c>
      <c r="AK22" s="1">
        <v>14.016207695007324</v>
      </c>
      <c r="AL22" s="1">
        <v>12.428730964660645</v>
      </c>
      <c r="AM22" s="1">
        <v>14.516424179077148</v>
      </c>
      <c r="AN22" s="1">
        <v>398.69815063476562</v>
      </c>
      <c r="AO22" s="1">
        <v>399.31622314453125</v>
      </c>
      <c r="AP22" s="1">
        <v>10.065333366394043</v>
      </c>
      <c r="AQ22" s="1">
        <v>10.245038032531738</v>
      </c>
      <c r="AR22" s="1">
        <v>62.501605987548828</v>
      </c>
      <c r="AS22" s="1">
        <v>63.617496490478516</v>
      </c>
      <c r="AT22" s="1">
        <v>299.82015991210938</v>
      </c>
      <c r="AU22" s="1">
        <v>-0.49218642711639404</v>
      </c>
      <c r="AV22" s="1">
        <v>8.0606415867805481E-2</v>
      </c>
      <c r="AW22" s="1">
        <v>99.72418212890625</v>
      </c>
      <c r="AX22" s="1">
        <v>-1.8321802616119385</v>
      </c>
      <c r="AY22" s="1">
        <v>-0.10129538923501968</v>
      </c>
      <c r="AZ22" s="1">
        <v>1</v>
      </c>
      <c r="BA22" s="1">
        <v>-1.355140209197998</v>
      </c>
      <c r="BB22" s="1">
        <v>7.355140209197998</v>
      </c>
      <c r="BC22" s="1">
        <v>1</v>
      </c>
      <c r="BD22" s="1">
        <v>0</v>
      </c>
      <c r="BE22" s="1">
        <v>0.15999999642372131</v>
      </c>
      <c r="BF22" s="1">
        <v>111115</v>
      </c>
      <c r="BG22">
        <f t="shared" si="14"/>
        <v>1.4991007995605465</v>
      </c>
      <c r="BH22">
        <f t="shared" si="15"/>
        <v>2.7218394354524563E-4</v>
      </c>
      <c r="BI22">
        <f t="shared" si="16"/>
        <v>285.57873096466062</v>
      </c>
      <c r="BJ22">
        <f t="shared" si="17"/>
        <v>287.1662076950073</v>
      </c>
      <c r="BK22">
        <f t="shared" si="18"/>
        <v>-7.8749826578427218E-2</v>
      </c>
      <c r="BL22">
        <f t="shared" si="19"/>
        <v>1.6012781784994982E-2</v>
      </c>
      <c r="BM22">
        <f t="shared" si="20"/>
        <v>1.4478933279476545</v>
      </c>
      <c r="BN22">
        <f t="shared" si="21"/>
        <v>14.518979218862555</v>
      </c>
      <c r="BO22">
        <f t="shared" si="22"/>
        <v>4.2739411863308163</v>
      </c>
      <c r="BP22">
        <f t="shared" si="23"/>
        <v>13.222469329833984</v>
      </c>
      <c r="BQ22">
        <f t="shared" si="24"/>
        <v>1.5251314508391964</v>
      </c>
      <c r="BR22">
        <f t="shared" si="25"/>
        <v>6.2895989413291178E-2</v>
      </c>
      <c r="BS22">
        <f t="shared" si="26"/>
        <v>1.0216780386737665</v>
      </c>
      <c r="BT22">
        <f t="shared" si="27"/>
        <v>0.50345341216542994</v>
      </c>
      <c r="BU22">
        <f t="shared" si="28"/>
        <v>3.9348289440180241E-2</v>
      </c>
      <c r="BV22">
        <f t="shared" si="29"/>
        <v>42.16164299088954</v>
      </c>
      <c r="BW22">
        <f t="shared" si="30"/>
        <v>1.0587662489140914</v>
      </c>
      <c r="BX22">
        <f t="shared" si="31"/>
        <v>70.395817158303558</v>
      </c>
      <c r="BY22">
        <f t="shared" si="32"/>
        <v>399.46666628825653</v>
      </c>
      <c r="BZ22">
        <f t="shared" si="33"/>
        <v>-1.8243474146987886E-3</v>
      </c>
      <c r="CA22">
        <f t="shared" si="34"/>
        <v>0</v>
      </c>
      <c r="CB22">
        <f t="shared" si="35"/>
        <v>-0.42820219159126283</v>
      </c>
      <c r="CC22">
        <f t="shared" si="36"/>
        <v>0</v>
      </c>
      <c r="CD22" t="e">
        <f t="shared" si="37"/>
        <v>#DIV/0!</v>
      </c>
      <c r="CE22" t="e">
        <f t="shared" si="38"/>
        <v>#DIV/0!</v>
      </c>
    </row>
    <row r="23" spans="1:83" x14ac:dyDescent="0.2">
      <c r="A23" s="1">
        <v>11</v>
      </c>
      <c r="B23" s="1" t="s">
        <v>109</v>
      </c>
      <c r="C23" s="1">
        <v>1018.5</v>
      </c>
      <c r="D23" s="1">
        <v>0</v>
      </c>
      <c r="E23">
        <f t="shared" si="0"/>
        <v>-0.59404670580759789</v>
      </c>
      <c r="F23">
        <f t="shared" si="1"/>
        <v>6.1114604105535569E-2</v>
      </c>
      <c r="G23">
        <f t="shared" si="2"/>
        <v>411.94018984875902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t="e">
        <f t="shared" si="3"/>
        <v>#DIV/0!</v>
      </c>
      <c r="P23" t="e">
        <f t="shared" si="39"/>
        <v>#DIV/0!</v>
      </c>
      <c r="Q23" t="e">
        <f t="shared" si="4"/>
        <v>#DIV/0!</v>
      </c>
      <c r="R23" s="1">
        <v>-1</v>
      </c>
      <c r="S23" s="1">
        <v>0.87</v>
      </c>
      <c r="T23" s="1">
        <v>0.92</v>
      </c>
      <c r="U23" s="1">
        <v>0</v>
      </c>
      <c r="V23">
        <f t="shared" si="5"/>
        <v>0.87</v>
      </c>
      <c r="W23">
        <f t="shared" si="6"/>
        <v>-0.78954342790397714</v>
      </c>
      <c r="X23" t="e">
        <f t="shared" si="40"/>
        <v>#DIV/0!</v>
      </c>
      <c r="Y23" t="e">
        <f t="shared" si="7"/>
        <v>#DIV/0!</v>
      </c>
      <c r="Z23" t="e">
        <f t="shared" si="8"/>
        <v>#DIV/0!</v>
      </c>
      <c r="AA23" s="1">
        <v>0</v>
      </c>
      <c r="AB23" s="1">
        <v>0.5</v>
      </c>
      <c r="AC23" t="e">
        <f t="shared" si="41"/>
        <v>#DIV/0!</v>
      </c>
      <c r="AD23">
        <f t="shared" si="9"/>
        <v>0.26409673887753554</v>
      </c>
      <c r="AE23">
        <f t="shared" si="10"/>
        <v>0.42840691812851506</v>
      </c>
      <c r="AF23">
        <f t="shared" si="11"/>
        <v>12.45387077331543</v>
      </c>
      <c r="AG23" s="1">
        <v>2</v>
      </c>
      <c r="AH23">
        <f t="shared" si="12"/>
        <v>4.644859790802002</v>
      </c>
      <c r="AI23" s="1">
        <v>1</v>
      </c>
      <c r="AJ23">
        <f t="shared" si="13"/>
        <v>9.2897195816040039</v>
      </c>
      <c r="AK23" s="1">
        <v>14.031871795654297</v>
      </c>
      <c r="AL23" s="1">
        <v>12.45387077331543</v>
      </c>
      <c r="AM23" s="1">
        <v>14.515005111694336</v>
      </c>
      <c r="AN23" s="1">
        <v>398.79379272460938</v>
      </c>
      <c r="AO23" s="1">
        <v>399.11993408203125</v>
      </c>
      <c r="AP23" s="1">
        <v>10.072426795959473</v>
      </c>
      <c r="AQ23" s="1">
        <v>10.246891021728516</v>
      </c>
      <c r="AR23" s="1">
        <v>62.483127593994141</v>
      </c>
      <c r="AS23" s="1">
        <v>63.565395355224609</v>
      </c>
      <c r="AT23" s="1">
        <v>299.64947509765625</v>
      </c>
      <c r="AU23" s="1">
        <v>-0.59099090099334717</v>
      </c>
      <c r="AV23" s="1">
        <v>9.9746465682983398E-2</v>
      </c>
      <c r="AW23" s="1">
        <v>99.725753784179688</v>
      </c>
      <c r="AX23" s="1">
        <v>-1.8321802616119385</v>
      </c>
      <c r="AY23" s="1">
        <v>-0.10129538923501968</v>
      </c>
      <c r="AZ23" s="1">
        <v>0.75</v>
      </c>
      <c r="BA23" s="1">
        <v>-1.355140209197998</v>
      </c>
      <c r="BB23" s="1">
        <v>7.355140209197998</v>
      </c>
      <c r="BC23" s="1">
        <v>1</v>
      </c>
      <c r="BD23" s="1">
        <v>0</v>
      </c>
      <c r="BE23" s="1">
        <v>0.15999999642372131</v>
      </c>
      <c r="BF23" s="1">
        <v>111115</v>
      </c>
      <c r="BG23">
        <f t="shared" si="14"/>
        <v>1.498247375488281</v>
      </c>
      <c r="BH23">
        <f t="shared" si="15"/>
        <v>2.6409673887753556E-4</v>
      </c>
      <c r="BI23">
        <f t="shared" si="16"/>
        <v>285.60387077331541</v>
      </c>
      <c r="BJ23">
        <f t="shared" si="17"/>
        <v>287.18187179565427</v>
      </c>
      <c r="BK23">
        <f t="shared" si="18"/>
        <v>-9.4558542045387384E-2</v>
      </c>
      <c r="BL23">
        <f t="shared" si="19"/>
        <v>1.7010871241199033E-2</v>
      </c>
      <c r="BM23">
        <f t="shared" si="20"/>
        <v>1.4502858492147344</v>
      </c>
      <c r="BN23">
        <f t="shared" si="21"/>
        <v>14.542741410141188</v>
      </c>
      <c r="BO23">
        <f t="shared" si="22"/>
        <v>4.2958503884126724</v>
      </c>
      <c r="BP23">
        <f t="shared" si="23"/>
        <v>13.242871284484863</v>
      </c>
      <c r="BQ23">
        <f t="shared" si="24"/>
        <v>1.527163614466009</v>
      </c>
      <c r="BR23">
        <f t="shared" si="25"/>
        <v>6.0715175053453307E-2</v>
      </c>
      <c r="BS23">
        <f t="shared" si="26"/>
        <v>1.0218789310862193</v>
      </c>
      <c r="BT23">
        <f t="shared" si="27"/>
        <v>0.50528468337978971</v>
      </c>
      <c r="BU23">
        <f t="shared" si="28"/>
        <v>3.7982669596148114E-2</v>
      </c>
      <c r="BV23">
        <f t="shared" si="29"/>
        <v>41.081045946665583</v>
      </c>
      <c r="BW23">
        <f t="shared" si="30"/>
        <v>1.032121311595759</v>
      </c>
      <c r="BX23">
        <f t="shared" si="31"/>
        <v>70.285272366279997</v>
      </c>
      <c r="BY23">
        <f t="shared" si="32"/>
        <v>399.20626209718773</v>
      </c>
      <c r="BZ23">
        <f t="shared" si="33"/>
        <v>-1.0458937767317293E-3</v>
      </c>
      <c r="CA23">
        <f t="shared" si="34"/>
        <v>0</v>
      </c>
      <c r="CB23">
        <f t="shared" si="35"/>
        <v>-0.51416208386421203</v>
      </c>
      <c r="CC23">
        <f t="shared" si="36"/>
        <v>0</v>
      </c>
      <c r="CD23" t="e">
        <f t="shared" si="37"/>
        <v>#DIV/0!</v>
      </c>
      <c r="CE23" t="e">
        <f t="shared" si="38"/>
        <v>#DIV/0!</v>
      </c>
    </row>
    <row r="24" spans="1:83" x14ac:dyDescent="0.2">
      <c r="A24" s="1">
        <v>12</v>
      </c>
      <c r="B24" s="1" t="s">
        <v>110</v>
      </c>
      <c r="C24" s="1">
        <v>1049</v>
      </c>
      <c r="D24" s="1">
        <v>0</v>
      </c>
      <c r="E24">
        <f t="shared" si="0"/>
        <v>-0.55518588938743296</v>
      </c>
      <c r="F24">
        <f t="shared" si="1"/>
        <v>6.1443894935687776E-2</v>
      </c>
      <c r="G24">
        <f t="shared" si="2"/>
        <v>410.77998681014714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t="e">
        <f t="shared" si="3"/>
        <v>#DIV/0!</v>
      </c>
      <c r="P24" t="e">
        <f t="shared" si="39"/>
        <v>#DIV/0!</v>
      </c>
      <c r="Q24" t="e">
        <f t="shared" si="4"/>
        <v>#DIV/0!</v>
      </c>
      <c r="R24" s="1">
        <v>-1</v>
      </c>
      <c r="S24" s="1">
        <v>0.87</v>
      </c>
      <c r="T24" s="1">
        <v>0.92</v>
      </c>
      <c r="U24" s="1">
        <v>0</v>
      </c>
      <c r="V24">
        <f t="shared" si="5"/>
        <v>0.87</v>
      </c>
      <c r="W24">
        <f t="shared" si="6"/>
        <v>-0.88395417990910552</v>
      </c>
      <c r="X24" t="e">
        <f t="shared" si="40"/>
        <v>#DIV/0!</v>
      </c>
      <c r="Y24" t="e">
        <f t="shared" si="7"/>
        <v>#DIV/0!</v>
      </c>
      <c r="Z24" t="e">
        <f t="shared" si="8"/>
        <v>#DIV/0!</v>
      </c>
      <c r="AA24" s="1">
        <v>0</v>
      </c>
      <c r="AB24" s="1">
        <v>0.5</v>
      </c>
      <c r="AC24" t="e">
        <f t="shared" si="41"/>
        <v>#DIV/0!</v>
      </c>
      <c r="AD24">
        <f t="shared" si="9"/>
        <v>0.26656381627220216</v>
      </c>
      <c r="AE24">
        <f t="shared" si="10"/>
        <v>0.43010262440890568</v>
      </c>
      <c r="AF24">
        <f t="shared" si="11"/>
        <v>12.477167129516602</v>
      </c>
      <c r="AG24" s="1">
        <v>2</v>
      </c>
      <c r="AH24">
        <f t="shared" si="12"/>
        <v>4.644859790802002</v>
      </c>
      <c r="AI24" s="1">
        <v>1</v>
      </c>
      <c r="AJ24">
        <f t="shared" si="13"/>
        <v>9.2897195816040039</v>
      </c>
      <c r="AK24" s="1">
        <v>14.041132926940918</v>
      </c>
      <c r="AL24" s="1">
        <v>12.477167129516602</v>
      </c>
      <c r="AM24" s="1">
        <v>14.515419960021973</v>
      </c>
      <c r="AN24" s="1">
        <v>398.76815795898438</v>
      </c>
      <c r="AO24" s="1">
        <v>399.06768798828125</v>
      </c>
      <c r="AP24" s="1">
        <v>10.076026916503906</v>
      </c>
      <c r="AQ24" s="1">
        <v>10.252104759216309</v>
      </c>
      <c r="AR24" s="1">
        <v>62.46820068359375</v>
      </c>
      <c r="AS24" s="1">
        <v>63.559825897216797</v>
      </c>
      <c r="AT24" s="1">
        <v>299.67538452148438</v>
      </c>
      <c r="AU24" s="1">
        <v>-0.57840168476104736</v>
      </c>
      <c r="AV24" s="1">
        <v>2.1158451214432716E-2</v>
      </c>
      <c r="AW24" s="1">
        <v>99.7261962890625</v>
      </c>
      <c r="AX24" s="1">
        <v>-1.8321802616119385</v>
      </c>
      <c r="AY24" s="1">
        <v>-0.10129538923501968</v>
      </c>
      <c r="AZ24" s="1">
        <v>0.5</v>
      </c>
      <c r="BA24" s="1">
        <v>-1.355140209197998</v>
      </c>
      <c r="BB24" s="1">
        <v>7.355140209197998</v>
      </c>
      <c r="BC24" s="1">
        <v>1</v>
      </c>
      <c r="BD24" s="1">
        <v>0</v>
      </c>
      <c r="BE24" s="1">
        <v>0.15999999642372131</v>
      </c>
      <c r="BF24" s="1">
        <v>111115</v>
      </c>
      <c r="BG24">
        <f t="shared" si="14"/>
        <v>1.4983769226074217</v>
      </c>
      <c r="BH24">
        <f t="shared" si="15"/>
        <v>2.6656381627220216E-4</v>
      </c>
      <c r="BI24">
        <f t="shared" si="16"/>
        <v>285.62716712951658</v>
      </c>
      <c r="BJ24">
        <f t="shared" si="17"/>
        <v>287.1911329269409</v>
      </c>
      <c r="BK24">
        <f t="shared" si="18"/>
        <v>-9.2544267493241961E-2</v>
      </c>
      <c r="BL24">
        <f t="shared" si="19"/>
        <v>1.602127369515258E-2</v>
      </c>
      <c r="BM24">
        <f t="shared" si="20"/>
        <v>1.452506036002543</v>
      </c>
      <c r="BN24">
        <f t="shared" si="21"/>
        <v>14.564939705434719</v>
      </c>
      <c r="BO24">
        <f t="shared" si="22"/>
        <v>4.3128349462184108</v>
      </c>
      <c r="BP24">
        <f t="shared" si="23"/>
        <v>13.25915002822876</v>
      </c>
      <c r="BQ24">
        <f t="shared" si="24"/>
        <v>1.5287867879045691</v>
      </c>
      <c r="BR24">
        <f t="shared" si="25"/>
        <v>6.1040164187707635E-2</v>
      </c>
      <c r="BS24">
        <f t="shared" si="26"/>
        <v>1.0224034115936373</v>
      </c>
      <c r="BT24">
        <f t="shared" si="27"/>
        <v>0.50638337631093178</v>
      </c>
      <c r="BU24">
        <f t="shared" si="28"/>
        <v>3.8186171032089877E-2</v>
      </c>
      <c r="BV24">
        <f t="shared" si="29"/>
        <v>40.96552559624724</v>
      </c>
      <c r="BW24">
        <f t="shared" si="30"/>
        <v>1.0293491534754622</v>
      </c>
      <c r="BX24">
        <f t="shared" si="31"/>
        <v>70.213891415890544</v>
      </c>
      <c r="BY24">
        <f t="shared" si="32"/>
        <v>399.14836867450532</v>
      </c>
      <c r="BZ24">
        <f t="shared" si="33"/>
        <v>-9.7662335142530447E-4</v>
      </c>
      <c r="CA24">
        <f t="shared" si="34"/>
        <v>0</v>
      </c>
      <c r="CB24">
        <f t="shared" si="35"/>
        <v>-0.50320946574211123</v>
      </c>
      <c r="CC24">
        <f t="shared" si="36"/>
        <v>0</v>
      </c>
      <c r="CD24" t="e">
        <f t="shared" si="37"/>
        <v>#DIV/0!</v>
      </c>
      <c r="CE24" t="e">
        <f t="shared" si="38"/>
        <v>#DIV/0!</v>
      </c>
    </row>
    <row r="25" spans="1:83" x14ac:dyDescent="0.2">
      <c r="A25" s="1">
        <v>13</v>
      </c>
      <c r="B25" s="1" t="s">
        <v>111</v>
      </c>
      <c r="C25" s="1">
        <v>1079.5</v>
      </c>
      <c r="D25" s="1">
        <v>0</v>
      </c>
      <c r="E25">
        <f t="shared" si="0"/>
        <v>-0.98124294040800919</v>
      </c>
      <c r="F25">
        <f t="shared" si="1"/>
        <v>6.1793244077306131E-2</v>
      </c>
      <c r="G25">
        <f t="shared" si="2"/>
        <v>421.83432612427123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t="e">
        <f t="shared" si="3"/>
        <v>#DIV/0!</v>
      </c>
      <c r="P25" t="e">
        <f t="shared" si="39"/>
        <v>#DIV/0!</v>
      </c>
      <c r="Q25" t="e">
        <f t="shared" si="4"/>
        <v>#DIV/0!</v>
      </c>
      <c r="R25" s="1">
        <v>-1</v>
      </c>
      <c r="S25" s="1">
        <v>0.87</v>
      </c>
      <c r="T25" s="1">
        <v>0.92</v>
      </c>
      <c r="U25" s="1">
        <v>0</v>
      </c>
      <c r="V25">
        <f t="shared" si="5"/>
        <v>0.87</v>
      </c>
      <c r="W25">
        <f t="shared" si="6"/>
        <v>-3.6338443855872489E-2</v>
      </c>
      <c r="X25" t="e">
        <f t="shared" si="40"/>
        <v>#DIV/0!</v>
      </c>
      <c r="Y25" t="e">
        <f t="shared" si="7"/>
        <v>#DIV/0!</v>
      </c>
      <c r="Z25" t="e">
        <f t="shared" si="8"/>
        <v>#DIV/0!</v>
      </c>
      <c r="AA25" s="1">
        <v>0</v>
      </c>
      <c r="AB25" s="1">
        <v>0.5</v>
      </c>
      <c r="AC25" t="e">
        <f t="shared" si="41"/>
        <v>#DIV/0!</v>
      </c>
      <c r="AD25">
        <f t="shared" si="9"/>
        <v>0.26918015259855149</v>
      </c>
      <c r="AE25">
        <f t="shared" si="10"/>
        <v>0.43187861405767469</v>
      </c>
      <c r="AF25">
        <f t="shared" si="11"/>
        <v>12.498723030090332</v>
      </c>
      <c r="AG25" s="1">
        <v>2</v>
      </c>
      <c r="AH25">
        <f t="shared" si="12"/>
        <v>4.644859790802002</v>
      </c>
      <c r="AI25" s="1">
        <v>1</v>
      </c>
      <c r="AJ25">
        <f t="shared" si="13"/>
        <v>9.2897195816040039</v>
      </c>
      <c r="AK25" s="1">
        <v>14.049696922302246</v>
      </c>
      <c r="AL25" s="1">
        <v>12.498723030090332</v>
      </c>
      <c r="AM25" s="1">
        <v>14.514871597290039</v>
      </c>
      <c r="AN25" s="1">
        <v>398.57672119140625</v>
      </c>
      <c r="AO25" s="1">
        <v>399.15988159179688</v>
      </c>
      <c r="AP25" s="1">
        <v>10.077141761779785</v>
      </c>
      <c r="AQ25" s="1">
        <v>10.254946708679199</v>
      </c>
      <c r="AR25" s="1">
        <v>62.440280914306641</v>
      </c>
      <c r="AS25" s="1">
        <v>63.541999816894531</v>
      </c>
      <c r="AT25" s="1">
        <v>299.6763916015625</v>
      </c>
      <c r="AU25" s="1">
        <v>-0.59330660104751587</v>
      </c>
      <c r="AV25" s="1">
        <v>7.2543032467365265E-2</v>
      </c>
      <c r="AW25" s="1">
        <v>99.725959777832031</v>
      </c>
      <c r="AX25" s="1">
        <v>-1.8321802616119385</v>
      </c>
      <c r="AY25" s="1">
        <v>-0.10129538923501968</v>
      </c>
      <c r="AZ25" s="1">
        <v>1</v>
      </c>
      <c r="BA25" s="1">
        <v>-1.355140209197998</v>
      </c>
      <c r="BB25" s="1">
        <v>7.355140209197998</v>
      </c>
      <c r="BC25" s="1">
        <v>1</v>
      </c>
      <c r="BD25" s="1">
        <v>0</v>
      </c>
      <c r="BE25" s="1">
        <v>0.15999999642372131</v>
      </c>
      <c r="BF25" s="1">
        <v>111115</v>
      </c>
      <c r="BG25">
        <f t="shared" si="14"/>
        <v>1.4983819580078124</v>
      </c>
      <c r="BH25">
        <f t="shared" si="15"/>
        <v>2.6918015259855147E-4</v>
      </c>
      <c r="BI25">
        <f t="shared" si="16"/>
        <v>285.64872303009031</v>
      </c>
      <c r="BJ25">
        <f t="shared" si="17"/>
        <v>287.19969692230222</v>
      </c>
      <c r="BK25">
        <f t="shared" si="18"/>
        <v>-9.4929054045772787E-2</v>
      </c>
      <c r="BL25">
        <f t="shared" si="19"/>
        <v>1.5029032902168322E-2</v>
      </c>
      <c r="BM25">
        <f t="shared" si="20"/>
        <v>1.4545630170512276</v>
      </c>
      <c r="BN25">
        <f t="shared" si="21"/>
        <v>14.585600582753788</v>
      </c>
      <c r="BO25">
        <f t="shared" si="22"/>
        <v>4.3306538740745886</v>
      </c>
      <c r="BP25">
        <f t="shared" si="23"/>
        <v>13.274209976196289</v>
      </c>
      <c r="BQ25">
        <f t="shared" si="24"/>
        <v>1.5302897846119923</v>
      </c>
      <c r="BR25">
        <f t="shared" si="25"/>
        <v>6.1384924580260534E-2</v>
      </c>
      <c r="BS25">
        <f t="shared" si="26"/>
        <v>1.0226844029935529</v>
      </c>
      <c r="BT25">
        <f t="shared" si="27"/>
        <v>0.50760538161843938</v>
      </c>
      <c r="BU25">
        <f t="shared" si="28"/>
        <v>3.8402055058202524E-2</v>
      </c>
      <c r="BV25">
        <f t="shared" si="29"/>
        <v>42.067833039977955</v>
      </c>
      <c r="BW25">
        <f t="shared" si="30"/>
        <v>1.0568054195277634</v>
      </c>
      <c r="BX25">
        <f t="shared" si="31"/>
        <v>70.133954480409514</v>
      </c>
      <c r="BY25">
        <f t="shared" si="32"/>
        <v>399.30247771193962</v>
      </c>
      <c r="BZ25">
        <f t="shared" si="33"/>
        <v>-1.7234665838072947E-3</v>
      </c>
      <c r="CA25">
        <f t="shared" si="34"/>
        <v>0</v>
      </c>
      <c r="CB25">
        <f t="shared" si="35"/>
        <v>-0.51617674291133875</v>
      </c>
      <c r="CC25">
        <f t="shared" si="36"/>
        <v>0</v>
      </c>
      <c r="CD25" t="e">
        <f t="shared" si="37"/>
        <v>#DIV/0!</v>
      </c>
      <c r="CE25" t="e">
        <f t="shared" si="38"/>
        <v>#DIV/0!</v>
      </c>
    </row>
    <row r="26" spans="1:83" x14ac:dyDescent="0.2">
      <c r="A26" s="1">
        <v>14</v>
      </c>
      <c r="B26" s="1" t="s">
        <v>112</v>
      </c>
      <c r="C26" s="1">
        <v>1110</v>
      </c>
      <c r="D26" s="1">
        <v>0</v>
      </c>
      <c r="E26">
        <f t="shared" si="0"/>
        <v>-0.74931552057037054</v>
      </c>
      <c r="F26">
        <f t="shared" si="1"/>
        <v>6.1562937754321791E-2</v>
      </c>
      <c r="G26">
        <f t="shared" si="2"/>
        <v>415.75072431495073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t="e">
        <f t="shared" si="3"/>
        <v>#DIV/0!</v>
      </c>
      <c r="P26" t="e">
        <f t="shared" si="39"/>
        <v>#DIV/0!</v>
      </c>
      <c r="Q26" t="e">
        <f t="shared" si="4"/>
        <v>#DIV/0!</v>
      </c>
      <c r="R26" s="1">
        <v>-1</v>
      </c>
      <c r="S26" s="1">
        <v>0.87</v>
      </c>
      <c r="T26" s="1">
        <v>0.92</v>
      </c>
      <c r="U26" s="1">
        <v>0</v>
      </c>
      <c r="V26">
        <f t="shared" si="5"/>
        <v>0.87</v>
      </c>
      <c r="W26">
        <f t="shared" si="6"/>
        <v>-0.50946834942194719</v>
      </c>
      <c r="X26" t="e">
        <f t="shared" si="40"/>
        <v>#DIV/0!</v>
      </c>
      <c r="Y26" t="e">
        <f t="shared" si="7"/>
        <v>#DIV/0!</v>
      </c>
      <c r="Z26" t="e">
        <f t="shared" si="8"/>
        <v>#DIV/0!</v>
      </c>
      <c r="AA26" s="1">
        <v>0</v>
      </c>
      <c r="AB26" s="1">
        <v>0.5</v>
      </c>
      <c r="AC26" t="e">
        <f t="shared" si="41"/>
        <v>#DIV/0!</v>
      </c>
      <c r="AD26">
        <f t="shared" si="9"/>
        <v>0.26843562804592613</v>
      </c>
      <c r="AE26">
        <f t="shared" si="10"/>
        <v>0.43228624264577231</v>
      </c>
      <c r="AF26">
        <f t="shared" si="11"/>
        <v>12.508171081542969</v>
      </c>
      <c r="AG26" s="1">
        <v>2</v>
      </c>
      <c r="AH26">
        <f t="shared" si="12"/>
        <v>4.644859790802002</v>
      </c>
      <c r="AI26" s="1">
        <v>1</v>
      </c>
      <c r="AJ26">
        <f t="shared" si="13"/>
        <v>9.2897195816040039</v>
      </c>
      <c r="AK26" s="1">
        <v>14.053504943847656</v>
      </c>
      <c r="AL26" s="1">
        <v>12.508171081542969</v>
      </c>
      <c r="AM26" s="1">
        <v>14.514242172241211</v>
      </c>
      <c r="AN26" s="1">
        <v>398.59539794921875</v>
      </c>
      <c r="AO26" s="1">
        <v>399.0240478515625</v>
      </c>
      <c r="AP26" s="1">
        <v>10.082464218139648</v>
      </c>
      <c r="AQ26" s="1">
        <v>10.259798049926758</v>
      </c>
      <c r="AR26" s="1">
        <v>62.458503723144531</v>
      </c>
      <c r="AS26" s="1">
        <v>63.557044982910156</v>
      </c>
      <c r="AT26" s="1">
        <v>299.63998413085938</v>
      </c>
      <c r="AU26" s="1">
        <v>-0.56557601690292358</v>
      </c>
      <c r="AV26" s="1">
        <v>0.1037774533033371</v>
      </c>
      <c r="AW26" s="1">
        <v>99.727027893066406</v>
      </c>
      <c r="AX26" s="1">
        <v>-1.8321802616119385</v>
      </c>
      <c r="AY26" s="1">
        <v>-0.10129538923501968</v>
      </c>
      <c r="AZ26" s="1">
        <v>1</v>
      </c>
      <c r="BA26" s="1">
        <v>-1.355140209197998</v>
      </c>
      <c r="BB26" s="1">
        <v>7.355140209197998</v>
      </c>
      <c r="BC26" s="1">
        <v>1</v>
      </c>
      <c r="BD26" s="1">
        <v>0</v>
      </c>
      <c r="BE26" s="1">
        <v>0.15999999642372131</v>
      </c>
      <c r="BF26" s="1">
        <v>111115</v>
      </c>
      <c r="BG26">
        <f t="shared" si="14"/>
        <v>1.4981999206542966</v>
      </c>
      <c r="BH26">
        <f t="shared" si="15"/>
        <v>2.6843562804592611E-4</v>
      </c>
      <c r="BI26">
        <f t="shared" si="16"/>
        <v>285.65817108154295</v>
      </c>
      <c r="BJ26">
        <f t="shared" si="17"/>
        <v>287.20350494384763</v>
      </c>
      <c r="BK26">
        <f t="shared" si="18"/>
        <v>-9.0492160681810319E-2</v>
      </c>
      <c r="BL26">
        <f t="shared" si="19"/>
        <v>1.4953592554415349E-2</v>
      </c>
      <c r="BM26">
        <f t="shared" si="20"/>
        <v>1.4554654089480463</v>
      </c>
      <c r="BN26">
        <f t="shared" si="21"/>
        <v>14.594492984476465</v>
      </c>
      <c r="BO26">
        <f t="shared" si="22"/>
        <v>4.3346949345497077</v>
      </c>
      <c r="BP26">
        <f t="shared" si="23"/>
        <v>13.280838012695312</v>
      </c>
      <c r="BQ26">
        <f t="shared" si="24"/>
        <v>1.5309516804785464</v>
      </c>
      <c r="BR26">
        <f t="shared" si="25"/>
        <v>6.1157646255845861E-2</v>
      </c>
      <c r="BS26">
        <f t="shared" si="26"/>
        <v>1.023179166302274</v>
      </c>
      <c r="BT26">
        <f t="shared" si="27"/>
        <v>0.50777251417627234</v>
      </c>
      <c r="BU26">
        <f t="shared" si="28"/>
        <v>3.8259736363639045E-2</v>
      </c>
      <c r="BV26">
        <f t="shared" si="29"/>
        <v>41.461584080319653</v>
      </c>
      <c r="BW26">
        <f t="shared" si="30"/>
        <v>1.0419189684267114</v>
      </c>
      <c r="BX26">
        <f t="shared" si="31"/>
        <v>70.123356231706737</v>
      </c>
      <c r="BY26">
        <f t="shared" si="32"/>
        <v>399.13293983090415</v>
      </c>
      <c r="BZ26">
        <f t="shared" si="33"/>
        <v>-1.3164666188955434E-3</v>
      </c>
      <c r="CA26">
        <f t="shared" si="34"/>
        <v>0</v>
      </c>
      <c r="CB26">
        <f t="shared" si="35"/>
        <v>-0.49205113470554351</v>
      </c>
      <c r="CC26">
        <f t="shared" si="36"/>
        <v>0</v>
      </c>
      <c r="CD26" t="e">
        <f t="shared" si="37"/>
        <v>#DIV/0!</v>
      </c>
      <c r="CE26" t="e">
        <f t="shared" si="38"/>
        <v>#DIV/0!</v>
      </c>
    </row>
    <row r="27" spans="1:83" x14ac:dyDescent="0.2">
      <c r="A27" s="1">
        <v>15</v>
      </c>
      <c r="B27" s="1" t="s">
        <v>114</v>
      </c>
      <c r="C27" s="1">
        <v>1171</v>
      </c>
      <c r="D27" s="1">
        <v>0</v>
      </c>
      <c r="E27">
        <f t="shared" si="0"/>
        <v>-0.77746142117254546</v>
      </c>
      <c r="F27">
        <f t="shared" si="1"/>
        <v>6.2566031718164702E-2</v>
      </c>
      <c r="G27">
        <f t="shared" si="2"/>
        <v>417.77502780166361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t="e">
        <f t="shared" si="3"/>
        <v>#DIV/0!</v>
      </c>
      <c r="P27" t="e">
        <f t="shared" si="39"/>
        <v>#DIV/0!</v>
      </c>
      <c r="Q27" t="e">
        <f t="shared" si="4"/>
        <v>#DIV/0!</v>
      </c>
      <c r="R27" s="1">
        <v>-1</v>
      </c>
      <c r="S27" s="1">
        <v>0.87</v>
      </c>
      <c r="T27" s="1">
        <v>0.92</v>
      </c>
      <c r="U27" s="1">
        <v>0</v>
      </c>
      <c r="V27">
        <f t="shared" si="5"/>
        <v>0.87</v>
      </c>
      <c r="W27">
        <f t="shared" si="6"/>
        <v>-0.59369597795866591</v>
      </c>
      <c r="X27" t="e">
        <f t="shared" si="40"/>
        <v>#DIV/0!</v>
      </c>
      <c r="Y27" t="e">
        <f t="shared" si="7"/>
        <v>#DIV/0!</v>
      </c>
      <c r="Z27" t="e">
        <f t="shared" si="8"/>
        <v>#DIV/0!</v>
      </c>
      <c r="AA27" s="1">
        <v>0</v>
      </c>
      <c r="AB27" s="1">
        <v>0.5</v>
      </c>
      <c r="AC27" t="e">
        <f t="shared" si="41"/>
        <v>#DIV/0!</v>
      </c>
      <c r="AD27">
        <f t="shared" si="9"/>
        <v>0.27219109490916754</v>
      </c>
      <c r="AE27">
        <f t="shared" si="10"/>
        <v>0.43134886314508281</v>
      </c>
      <c r="AF27">
        <f t="shared" si="11"/>
        <v>12.511616706848145</v>
      </c>
      <c r="AG27" s="1">
        <v>2</v>
      </c>
      <c r="AH27">
        <f t="shared" si="12"/>
        <v>4.644859790802002</v>
      </c>
      <c r="AI27" s="1">
        <v>1</v>
      </c>
      <c r="AJ27">
        <f t="shared" si="13"/>
        <v>9.2897195816040039</v>
      </c>
      <c r="AK27" s="1">
        <v>14.060986518859863</v>
      </c>
      <c r="AL27" s="1">
        <v>12.511616706848145</v>
      </c>
      <c r="AM27" s="1">
        <v>14.513880729675293</v>
      </c>
      <c r="AN27" s="1">
        <v>400.1971435546875</v>
      </c>
      <c r="AO27" s="1">
        <v>400.6431884765625</v>
      </c>
      <c r="AP27" s="1">
        <v>10.092732429504395</v>
      </c>
      <c r="AQ27" s="1">
        <v>10.272505760192871</v>
      </c>
      <c r="AR27" s="1">
        <v>62.491741180419922</v>
      </c>
      <c r="AS27" s="1">
        <v>63.604854583740234</v>
      </c>
      <c r="AT27" s="1">
        <v>299.7052001953125</v>
      </c>
      <c r="AU27" s="1">
        <v>-0.43084588646888733</v>
      </c>
      <c r="AV27" s="1">
        <v>0.25088149309158325</v>
      </c>
      <c r="AW27" s="1">
        <v>99.726959228515625</v>
      </c>
      <c r="AX27" s="1">
        <v>-1.8321802616119385</v>
      </c>
      <c r="AY27" s="1">
        <v>-0.10129538923501968</v>
      </c>
      <c r="AZ27" s="1">
        <v>0.5</v>
      </c>
      <c r="BA27" s="1">
        <v>-1.355140209197998</v>
      </c>
      <c r="BB27" s="1">
        <v>7.355140209197998</v>
      </c>
      <c r="BC27" s="1">
        <v>1</v>
      </c>
      <c r="BD27" s="1">
        <v>0</v>
      </c>
      <c r="BE27" s="1">
        <v>0.15999999642372131</v>
      </c>
      <c r="BF27" s="1">
        <v>111115</v>
      </c>
      <c r="BG27">
        <f t="shared" si="14"/>
        <v>1.4985260009765622</v>
      </c>
      <c r="BH27">
        <f t="shared" si="15"/>
        <v>2.7219109490916752E-4</v>
      </c>
      <c r="BI27">
        <f t="shared" si="16"/>
        <v>285.66161670684812</v>
      </c>
      <c r="BJ27">
        <f t="shared" si="17"/>
        <v>287.21098651885984</v>
      </c>
      <c r="BK27">
        <f t="shared" si="18"/>
        <v>-6.8935340294197012E-2</v>
      </c>
      <c r="BL27">
        <f t="shared" si="19"/>
        <v>1.4542418908774295E-2</v>
      </c>
      <c r="BM27">
        <f t="shared" si="20"/>
        <v>1.4557946262665291</v>
      </c>
      <c r="BN27">
        <f t="shared" si="21"/>
        <v>14.597804219927159</v>
      </c>
      <c r="BO27">
        <f t="shared" si="22"/>
        <v>4.3252984597342881</v>
      </c>
      <c r="BP27">
        <f t="shared" si="23"/>
        <v>13.286301612854004</v>
      </c>
      <c r="BQ27">
        <f t="shared" si="24"/>
        <v>1.5314974814889166</v>
      </c>
      <c r="BR27">
        <f t="shared" si="25"/>
        <v>6.214747004385246E-2</v>
      </c>
      <c r="BS27">
        <f t="shared" si="26"/>
        <v>1.0244457631214463</v>
      </c>
      <c r="BT27">
        <f t="shared" si="27"/>
        <v>0.50705171836747032</v>
      </c>
      <c r="BU27">
        <f t="shared" si="28"/>
        <v>3.8879558309038956E-2</v>
      </c>
      <c r="BV27">
        <f t="shared" si="29"/>
        <v>41.66343316426849</v>
      </c>
      <c r="BW27">
        <f t="shared" si="30"/>
        <v>1.0427608401137296</v>
      </c>
      <c r="BX27">
        <f t="shared" si="31"/>
        <v>70.197838262980511</v>
      </c>
      <c r="BY27">
        <f t="shared" si="32"/>
        <v>400.75617067256564</v>
      </c>
      <c r="BZ27">
        <f t="shared" si="33"/>
        <v>-1.3618283408483871E-3</v>
      </c>
      <c r="CA27">
        <f t="shared" si="34"/>
        <v>0</v>
      </c>
      <c r="CB27">
        <f t="shared" si="35"/>
        <v>-0.37483592122793197</v>
      </c>
      <c r="CC27">
        <f t="shared" si="36"/>
        <v>0</v>
      </c>
      <c r="CD27" t="e">
        <f t="shared" si="37"/>
        <v>#DIV/0!</v>
      </c>
      <c r="CE27" t="e">
        <f t="shared" si="38"/>
        <v>#DIV/0!</v>
      </c>
    </row>
    <row r="28" spans="1:83" x14ac:dyDescent="0.2">
      <c r="A28" s="1">
        <v>16</v>
      </c>
      <c r="B28" s="1" t="s">
        <v>115</v>
      </c>
      <c r="C28" s="1">
        <v>1201.5</v>
      </c>
      <c r="D28" s="1">
        <v>0</v>
      </c>
      <c r="E28">
        <f t="shared" si="0"/>
        <v>-0.89785711896806875</v>
      </c>
      <c r="F28">
        <f t="shared" si="1"/>
        <v>6.244901590573447E-2</v>
      </c>
      <c r="G28">
        <f t="shared" si="2"/>
        <v>420.92884098114484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t="e">
        <f t="shared" si="3"/>
        <v>#DIV/0!</v>
      </c>
      <c r="P28" t="e">
        <f t="shared" si="39"/>
        <v>#DIV/0!</v>
      </c>
      <c r="Q28" t="e">
        <f t="shared" si="4"/>
        <v>#DIV/0!</v>
      </c>
      <c r="R28" s="1">
        <v>-1</v>
      </c>
      <c r="S28" s="1">
        <v>0.87</v>
      </c>
      <c r="T28" s="1">
        <v>0.92</v>
      </c>
      <c r="U28" s="1">
        <v>0</v>
      </c>
      <c r="V28">
        <f t="shared" si="5"/>
        <v>0.87</v>
      </c>
      <c r="W28">
        <f t="shared" si="6"/>
        <v>-0.2249401271711193</v>
      </c>
      <c r="X28" t="e">
        <f t="shared" si="40"/>
        <v>#DIV/0!</v>
      </c>
      <c r="Y28" t="e">
        <f t="shared" si="7"/>
        <v>#DIV/0!</v>
      </c>
      <c r="Z28" t="e">
        <f t="shared" si="8"/>
        <v>#DIV/0!</v>
      </c>
      <c r="AA28" s="1">
        <v>0</v>
      </c>
      <c r="AB28" s="1">
        <v>0.5</v>
      </c>
      <c r="AC28" t="e">
        <f t="shared" si="41"/>
        <v>#DIV/0!</v>
      </c>
      <c r="AD28">
        <f t="shared" si="9"/>
        <v>0.27199648815601857</v>
      </c>
      <c r="AE28">
        <f t="shared" si="10"/>
        <v>0.43183732453779022</v>
      </c>
      <c r="AF28">
        <f t="shared" si="11"/>
        <v>12.521577835083008</v>
      </c>
      <c r="AG28" s="1">
        <v>2</v>
      </c>
      <c r="AH28">
        <f t="shared" si="12"/>
        <v>4.644859790802002</v>
      </c>
      <c r="AI28" s="1">
        <v>1</v>
      </c>
      <c r="AJ28">
        <f t="shared" si="13"/>
        <v>9.2897195816040039</v>
      </c>
      <c r="AK28" s="1">
        <v>14.064663887023926</v>
      </c>
      <c r="AL28" s="1">
        <v>12.521577835083008</v>
      </c>
      <c r="AM28" s="1">
        <v>14.514693260192871</v>
      </c>
      <c r="AN28" s="1">
        <v>400.14532470703125</v>
      </c>
      <c r="AO28" s="1">
        <v>400.67178344726562</v>
      </c>
      <c r="AP28" s="1">
        <v>10.097557067871094</v>
      </c>
      <c r="AQ28" s="1">
        <v>10.277209281921387</v>
      </c>
      <c r="AR28" s="1">
        <v>62.506374359130859</v>
      </c>
      <c r="AS28" s="1">
        <v>63.618465423583984</v>
      </c>
      <c r="AT28" s="1">
        <v>299.69140625</v>
      </c>
      <c r="AU28" s="1">
        <v>-0.52194160223007202</v>
      </c>
      <c r="AV28" s="1">
        <v>7.455916702747345E-2</v>
      </c>
      <c r="AW28" s="1">
        <v>99.726432800292969</v>
      </c>
      <c r="AX28" s="1">
        <v>-1.8321802616119385</v>
      </c>
      <c r="AY28" s="1">
        <v>-0.10129538923501968</v>
      </c>
      <c r="AZ28" s="1">
        <v>0.75</v>
      </c>
      <c r="BA28" s="1">
        <v>-1.355140209197998</v>
      </c>
      <c r="BB28" s="1">
        <v>7.355140209197998</v>
      </c>
      <c r="BC28" s="1">
        <v>1</v>
      </c>
      <c r="BD28" s="1">
        <v>0</v>
      </c>
      <c r="BE28" s="1">
        <v>0.15999999642372131</v>
      </c>
      <c r="BF28" s="1">
        <v>111115</v>
      </c>
      <c r="BG28">
        <f t="shared" si="14"/>
        <v>1.4984570312499998</v>
      </c>
      <c r="BH28">
        <f t="shared" si="15"/>
        <v>2.7199648815601858E-4</v>
      </c>
      <c r="BI28">
        <f t="shared" si="16"/>
        <v>285.67157783508299</v>
      </c>
      <c r="BJ28">
        <f t="shared" si="17"/>
        <v>287.2146638870239</v>
      </c>
      <c r="BK28">
        <f t="shared" si="18"/>
        <v>-8.3510654490202896E-2</v>
      </c>
      <c r="BL28">
        <f t="shared" si="19"/>
        <v>1.426697044464764E-2</v>
      </c>
      <c r="BM28">
        <f t="shared" si="20"/>
        <v>1.4567467453658705</v>
      </c>
      <c r="BN28">
        <f t="shared" si="21"/>
        <v>14.607428586993347</v>
      </c>
      <c r="BO28">
        <f t="shared" si="22"/>
        <v>4.3302193050719602</v>
      </c>
      <c r="BP28">
        <f t="shared" si="23"/>
        <v>13.293120861053467</v>
      </c>
      <c r="BQ28">
        <f t="shared" si="24"/>
        <v>1.5321789486751569</v>
      </c>
      <c r="BR28">
        <f t="shared" si="25"/>
        <v>6.2032013202357933E-2</v>
      </c>
      <c r="BS28">
        <f t="shared" si="26"/>
        <v>1.0249094208280802</v>
      </c>
      <c r="BT28">
        <f t="shared" si="27"/>
        <v>0.50726952784707668</v>
      </c>
      <c r="BU28">
        <f t="shared" si="28"/>
        <v>3.8807258921867184E-2</v>
      </c>
      <c r="BV28">
        <f t="shared" si="29"/>
        <v>41.97773177381135</v>
      </c>
      <c r="BW28">
        <f t="shared" si="30"/>
        <v>1.0505577342122605</v>
      </c>
      <c r="BX28">
        <f t="shared" si="31"/>
        <v>70.183001330466652</v>
      </c>
      <c r="BY28">
        <f t="shared" si="32"/>
        <v>400.8022617787114</v>
      </c>
      <c r="BZ28">
        <f t="shared" si="33"/>
        <v>-1.5722043856602791E-3</v>
      </c>
      <c r="CA28">
        <f t="shared" si="34"/>
        <v>0</v>
      </c>
      <c r="CB28">
        <f t="shared" si="35"/>
        <v>-0.45408919394016267</v>
      </c>
      <c r="CC28">
        <f t="shared" si="36"/>
        <v>0</v>
      </c>
      <c r="CD28" t="e">
        <f t="shared" si="37"/>
        <v>#DIV/0!</v>
      </c>
      <c r="CE28" t="e">
        <f t="shared" si="38"/>
        <v>#DIV/0!</v>
      </c>
    </row>
    <row r="29" spans="1:83" x14ac:dyDescent="0.2">
      <c r="A29" s="1">
        <v>17</v>
      </c>
      <c r="B29" s="1" t="s">
        <v>116</v>
      </c>
      <c r="C29" s="1">
        <v>1232</v>
      </c>
      <c r="D29" s="1">
        <v>0</v>
      </c>
      <c r="E29">
        <f t="shared" si="0"/>
        <v>-0.90887806418147021</v>
      </c>
      <c r="F29">
        <f t="shared" si="1"/>
        <v>6.3056201004579579E-2</v>
      </c>
      <c r="G29">
        <f t="shared" si="2"/>
        <v>421.06788800988409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t="e">
        <f t="shared" si="3"/>
        <v>#DIV/0!</v>
      </c>
      <c r="P29" t="e">
        <f t="shared" si="39"/>
        <v>#DIV/0!</v>
      </c>
      <c r="Q29" t="e">
        <f t="shared" si="4"/>
        <v>#DIV/0!</v>
      </c>
      <c r="R29" s="1">
        <v>-1</v>
      </c>
      <c r="S29" s="1">
        <v>0.87</v>
      </c>
      <c r="T29" s="1">
        <v>0.92</v>
      </c>
      <c r="U29" s="1">
        <v>0</v>
      </c>
      <c r="V29">
        <f t="shared" si="5"/>
        <v>0.87</v>
      </c>
      <c r="W29">
        <f t="shared" si="6"/>
        <v>-0.21455995391761967</v>
      </c>
      <c r="X29" t="e">
        <f t="shared" si="40"/>
        <v>#DIV/0!</v>
      </c>
      <c r="Y29" t="e">
        <f t="shared" si="7"/>
        <v>#DIV/0!</v>
      </c>
      <c r="Z29" t="e">
        <f t="shared" si="8"/>
        <v>#DIV/0!</v>
      </c>
      <c r="AA29" s="1">
        <v>0</v>
      </c>
      <c r="AB29" s="1">
        <v>0.5</v>
      </c>
      <c r="AC29" t="e">
        <f t="shared" si="41"/>
        <v>#DIV/0!</v>
      </c>
      <c r="AD29">
        <f t="shared" si="9"/>
        <v>0.27443971807736811</v>
      </c>
      <c r="AE29">
        <f t="shared" si="10"/>
        <v>0.43154378692833761</v>
      </c>
      <c r="AF29">
        <f t="shared" si="11"/>
        <v>12.526559829711914</v>
      </c>
      <c r="AG29" s="1">
        <v>2</v>
      </c>
      <c r="AH29">
        <f t="shared" si="12"/>
        <v>4.644859790802002</v>
      </c>
      <c r="AI29" s="1">
        <v>1</v>
      </c>
      <c r="AJ29">
        <f t="shared" si="13"/>
        <v>9.2897195816040039</v>
      </c>
      <c r="AK29" s="1">
        <v>14.067852973937988</v>
      </c>
      <c r="AL29" s="1">
        <v>12.526559829711914</v>
      </c>
      <c r="AM29" s="1">
        <v>14.513803482055664</v>
      </c>
      <c r="AN29" s="1">
        <v>400.2166748046875</v>
      </c>
      <c r="AO29" s="1">
        <v>400.7498779296875</v>
      </c>
      <c r="AP29" s="1">
        <v>10.103697776794434</v>
      </c>
      <c r="AQ29" s="1">
        <v>10.284981727600098</v>
      </c>
      <c r="AR29" s="1">
        <v>62.531143188476562</v>
      </c>
      <c r="AS29" s="1">
        <v>63.653095245361328</v>
      </c>
      <c r="AT29" s="1">
        <v>299.6593017578125</v>
      </c>
      <c r="AU29" s="1">
        <v>-0.48815193772315979</v>
      </c>
      <c r="AV29" s="1">
        <v>8.2618430256843567E-2</v>
      </c>
      <c r="AW29" s="1">
        <v>99.725929260253906</v>
      </c>
      <c r="AX29" s="1">
        <v>-1.8321802616119385</v>
      </c>
      <c r="AY29" s="1">
        <v>-0.10129538923501968</v>
      </c>
      <c r="AZ29" s="1">
        <v>0.75</v>
      </c>
      <c r="BA29" s="1">
        <v>-1.355140209197998</v>
      </c>
      <c r="BB29" s="1">
        <v>7.355140209197998</v>
      </c>
      <c r="BC29" s="1">
        <v>1</v>
      </c>
      <c r="BD29" s="1">
        <v>0</v>
      </c>
      <c r="BE29" s="1">
        <v>0.15999999642372131</v>
      </c>
      <c r="BF29" s="1">
        <v>111115</v>
      </c>
      <c r="BG29">
        <f t="shared" si="14"/>
        <v>1.4982965087890625</v>
      </c>
      <c r="BH29">
        <f t="shared" si="15"/>
        <v>2.7443971807736809E-4</v>
      </c>
      <c r="BI29">
        <f t="shared" si="16"/>
        <v>285.67655982971189</v>
      </c>
      <c r="BJ29">
        <f t="shared" si="17"/>
        <v>287.21785297393797</v>
      </c>
      <c r="BK29">
        <f t="shared" si="18"/>
        <v>-7.8104308289938196E-2</v>
      </c>
      <c r="BL29">
        <f t="shared" si="19"/>
        <v>1.3785291301938762E-2</v>
      </c>
      <c r="BM29">
        <f t="shared" si="20"/>
        <v>1.4572231471379891</v>
      </c>
      <c r="BN29">
        <f t="shared" si="21"/>
        <v>14.612279453772613</v>
      </c>
      <c r="BO29">
        <f t="shared" si="22"/>
        <v>4.3272977261725156</v>
      </c>
      <c r="BP29">
        <f t="shared" si="23"/>
        <v>13.297206401824951</v>
      </c>
      <c r="BQ29">
        <f t="shared" si="24"/>
        <v>1.5325873563052557</v>
      </c>
      <c r="BR29">
        <f t="shared" si="25"/>
        <v>6.2631077535617197E-2</v>
      </c>
      <c r="BS29">
        <f t="shared" si="26"/>
        <v>1.0256793602096514</v>
      </c>
      <c r="BT29">
        <f t="shared" si="27"/>
        <v>0.50690799609560422</v>
      </c>
      <c r="BU29">
        <f t="shared" si="28"/>
        <v>3.9182397441553621E-2</v>
      </c>
      <c r="BV29">
        <f t="shared" si="29"/>
        <v>41.991386413438221</v>
      </c>
      <c r="BW29">
        <f t="shared" si="30"/>
        <v>1.0506999782137461</v>
      </c>
      <c r="BX29">
        <f t="shared" si="31"/>
        <v>70.214753867620999</v>
      </c>
      <c r="BY29">
        <f t="shared" si="32"/>
        <v>400.88195784618733</v>
      </c>
      <c r="BZ29">
        <f t="shared" si="33"/>
        <v>-1.5919062537772604E-3</v>
      </c>
      <c r="CA29">
        <f t="shared" si="34"/>
        <v>0</v>
      </c>
      <c r="CB29">
        <f t="shared" si="35"/>
        <v>-0.42469218581914903</v>
      </c>
      <c r="CC29">
        <f t="shared" si="36"/>
        <v>0</v>
      </c>
      <c r="CD29" t="e">
        <f t="shared" si="37"/>
        <v>#DIV/0!</v>
      </c>
      <c r="CE29" t="e">
        <f t="shared" si="38"/>
        <v>#DIV/0!</v>
      </c>
    </row>
    <row r="30" spans="1:83" x14ac:dyDescent="0.2">
      <c r="A30" s="1">
        <v>18</v>
      </c>
      <c r="B30" s="1" t="s">
        <v>117</v>
      </c>
      <c r="C30" s="1">
        <v>1262.5</v>
      </c>
      <c r="D30" s="1">
        <v>0</v>
      </c>
      <c r="E30">
        <f t="shared" si="0"/>
        <v>-0.93838822947107414</v>
      </c>
      <c r="F30">
        <f t="shared" si="1"/>
        <v>6.4264110338698555E-2</v>
      </c>
      <c r="G30">
        <f t="shared" si="2"/>
        <v>421.3608054885521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t="e">
        <f t="shared" si="3"/>
        <v>#DIV/0!</v>
      </c>
      <c r="P30" t="e">
        <f t="shared" si="39"/>
        <v>#DIV/0!</v>
      </c>
      <c r="Q30" t="e">
        <f t="shared" si="4"/>
        <v>#DIV/0!</v>
      </c>
      <c r="R30" s="1">
        <v>-1</v>
      </c>
      <c r="S30" s="1">
        <v>0.87</v>
      </c>
      <c r="T30" s="1">
        <v>0.92</v>
      </c>
      <c r="U30" s="1">
        <v>0</v>
      </c>
      <c r="V30">
        <f t="shared" si="5"/>
        <v>0.87</v>
      </c>
      <c r="W30">
        <f t="shared" si="6"/>
        <v>-0.14687644616800249</v>
      </c>
      <c r="X30" t="e">
        <f t="shared" si="40"/>
        <v>#DIV/0!</v>
      </c>
      <c r="Y30" t="e">
        <f t="shared" si="7"/>
        <v>#DIV/0!</v>
      </c>
      <c r="Z30" t="e">
        <f t="shared" si="8"/>
        <v>#DIV/0!</v>
      </c>
      <c r="AA30" s="1">
        <v>0</v>
      </c>
      <c r="AB30" s="1">
        <v>0.5</v>
      </c>
      <c r="AC30" t="e">
        <f t="shared" si="41"/>
        <v>#DIV/0!</v>
      </c>
      <c r="AD30">
        <f t="shared" si="9"/>
        <v>0.27959296860667621</v>
      </c>
      <c r="AE30">
        <f t="shared" si="10"/>
        <v>0.43141671776871804</v>
      </c>
      <c r="AF30">
        <f t="shared" si="11"/>
        <v>12.532334327697754</v>
      </c>
      <c r="AG30" s="1">
        <v>2</v>
      </c>
      <c r="AH30">
        <f t="shared" si="12"/>
        <v>4.644859790802002</v>
      </c>
      <c r="AI30" s="1">
        <v>1</v>
      </c>
      <c r="AJ30">
        <f t="shared" si="13"/>
        <v>9.2897195816040039</v>
      </c>
      <c r="AK30" s="1">
        <v>14.0699462890625</v>
      </c>
      <c r="AL30" s="1">
        <v>12.532334327697754</v>
      </c>
      <c r="AM30" s="1">
        <v>14.514543533325195</v>
      </c>
      <c r="AN30" s="1">
        <v>400.18594360351562</v>
      </c>
      <c r="AO30" s="1">
        <v>400.7374267578125</v>
      </c>
      <c r="AP30" s="1">
        <v>10.107585906982422</v>
      </c>
      <c r="AQ30" s="1">
        <v>10.292259216308594</v>
      </c>
      <c r="AR30" s="1">
        <v>62.543895721435547</v>
      </c>
      <c r="AS30" s="1">
        <v>63.686614990234375</v>
      </c>
      <c r="AT30" s="1">
        <v>299.680908203125</v>
      </c>
      <c r="AU30" s="1">
        <v>-0.48216122388839722</v>
      </c>
      <c r="AV30" s="1">
        <v>0.1078077107667923</v>
      </c>
      <c r="AW30" s="1">
        <v>99.721427917480469</v>
      </c>
      <c r="AX30" s="1">
        <v>-1.8321802616119385</v>
      </c>
      <c r="AY30" s="1">
        <v>-0.10129538923501968</v>
      </c>
      <c r="AZ30" s="1">
        <v>0.5</v>
      </c>
      <c r="BA30" s="1">
        <v>-1.355140209197998</v>
      </c>
      <c r="BB30" s="1">
        <v>7.355140209197998</v>
      </c>
      <c r="BC30" s="1">
        <v>1</v>
      </c>
      <c r="BD30" s="1">
        <v>0</v>
      </c>
      <c r="BE30" s="1">
        <v>0.15999999642372131</v>
      </c>
      <c r="BF30" s="1">
        <v>111115</v>
      </c>
      <c r="BG30">
        <f t="shared" si="14"/>
        <v>1.4984045410156248</v>
      </c>
      <c r="BH30">
        <f t="shared" si="15"/>
        <v>2.7959296860667621E-4</v>
      </c>
      <c r="BI30">
        <f t="shared" si="16"/>
        <v>285.68233432769773</v>
      </c>
      <c r="BJ30">
        <f t="shared" si="17"/>
        <v>287.21994628906248</v>
      </c>
      <c r="BK30">
        <f t="shared" si="18"/>
        <v>-7.7145794097800646E-2</v>
      </c>
      <c r="BL30">
        <f t="shared" si="19"/>
        <v>1.2728384668461266E-2</v>
      </c>
      <c r="BM30">
        <f t="shared" si="20"/>
        <v>1.4577755033158595</v>
      </c>
      <c r="BN30">
        <f t="shared" si="21"/>
        <v>14.618478031844564</v>
      </c>
      <c r="BO30">
        <f t="shared" si="22"/>
        <v>4.3262188155359702</v>
      </c>
      <c r="BP30">
        <f t="shared" si="23"/>
        <v>13.301140308380127</v>
      </c>
      <c r="BQ30">
        <f t="shared" si="24"/>
        <v>1.5329806964180561</v>
      </c>
      <c r="BR30">
        <f t="shared" si="25"/>
        <v>6.3822600495017534E-2</v>
      </c>
      <c r="BS30">
        <f t="shared" si="26"/>
        <v>1.0263587855471414</v>
      </c>
      <c r="BT30">
        <f t="shared" si="27"/>
        <v>0.50662191087091468</v>
      </c>
      <c r="BU30">
        <f t="shared" si="28"/>
        <v>3.9928558632522003E-2</v>
      </c>
      <c r="BV30">
        <f t="shared" si="29"/>
        <v>42.018701191778156</v>
      </c>
      <c r="BW30">
        <f t="shared" si="30"/>
        <v>1.0514635702923836</v>
      </c>
      <c r="BX30">
        <f t="shared" si="31"/>
        <v>70.238447229157558</v>
      </c>
      <c r="BY30">
        <f t="shared" si="32"/>
        <v>400.87379514855428</v>
      </c>
      <c r="BZ30">
        <f t="shared" si="33"/>
        <v>-1.6441816086217762E-3</v>
      </c>
      <c r="CA30">
        <f t="shared" si="34"/>
        <v>0</v>
      </c>
      <c r="CB30">
        <f t="shared" si="35"/>
        <v>-0.41948026478290557</v>
      </c>
      <c r="CC30">
        <f t="shared" si="36"/>
        <v>0</v>
      </c>
      <c r="CD30" t="e">
        <f t="shared" si="37"/>
        <v>#DIV/0!</v>
      </c>
      <c r="CE30" t="e">
        <f t="shared" si="38"/>
        <v>#DIV/0!</v>
      </c>
    </row>
    <row r="31" spans="1:83" x14ac:dyDescent="0.2">
      <c r="A31" s="1">
        <v>19</v>
      </c>
      <c r="B31" s="1" t="s">
        <v>118</v>
      </c>
      <c r="C31" s="1">
        <v>1292</v>
      </c>
      <c r="D31" s="1">
        <v>0</v>
      </c>
      <c r="E31">
        <f t="shared" si="0"/>
        <v>-0.61044016539385826</v>
      </c>
      <c r="F31">
        <f t="shared" si="1"/>
        <v>6.4145856031752116E-2</v>
      </c>
      <c r="G31">
        <f t="shared" si="2"/>
        <v>413.08161379152693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t="e">
        <f t="shared" si="3"/>
        <v>#DIV/0!</v>
      </c>
      <c r="P31" t="e">
        <f t="shared" si="39"/>
        <v>#DIV/0!</v>
      </c>
      <c r="Q31" t="e">
        <f t="shared" si="4"/>
        <v>#DIV/0!</v>
      </c>
      <c r="R31" s="1">
        <v>-1</v>
      </c>
      <c r="S31" s="1">
        <v>0.87</v>
      </c>
      <c r="T31" s="1">
        <v>0.92</v>
      </c>
      <c r="U31" s="1">
        <v>0</v>
      </c>
      <c r="V31">
        <f t="shared" si="5"/>
        <v>0.87</v>
      </c>
      <c r="W31">
        <f t="shared" si="6"/>
        <v>-0.79901645635673513</v>
      </c>
      <c r="X31" t="e">
        <f t="shared" si="40"/>
        <v>#DIV/0!</v>
      </c>
      <c r="Y31" t="e">
        <f t="shared" si="7"/>
        <v>#DIV/0!</v>
      </c>
      <c r="Z31" t="e">
        <f t="shared" si="8"/>
        <v>#DIV/0!</v>
      </c>
      <c r="AA31" s="1">
        <v>0</v>
      </c>
      <c r="AB31" s="1">
        <v>0.5</v>
      </c>
      <c r="AC31" t="e">
        <f t="shared" si="41"/>
        <v>#DIV/0!</v>
      </c>
      <c r="AD31">
        <f t="shared" si="9"/>
        <v>0.2795310495290626</v>
      </c>
      <c r="AE31">
        <f t="shared" si="10"/>
        <v>0.43210780463579845</v>
      </c>
      <c r="AF31">
        <f t="shared" si="11"/>
        <v>12.54697322845459</v>
      </c>
      <c r="AG31" s="1">
        <v>2</v>
      </c>
      <c r="AH31">
        <f t="shared" si="12"/>
        <v>4.644859790802002</v>
      </c>
      <c r="AI31" s="1">
        <v>1</v>
      </c>
      <c r="AJ31">
        <f t="shared" si="13"/>
        <v>9.2897195816040039</v>
      </c>
      <c r="AK31" s="1">
        <v>14.073372840881348</v>
      </c>
      <c r="AL31" s="1">
        <v>12.54697322845459</v>
      </c>
      <c r="AM31" s="1">
        <v>14.514510154724121</v>
      </c>
      <c r="AN31" s="1">
        <v>400.28616333007812</v>
      </c>
      <c r="AO31" s="1">
        <v>400.6187744140625</v>
      </c>
      <c r="AP31" s="1">
        <v>10.114736557006836</v>
      </c>
      <c r="AQ31" s="1">
        <v>10.299342155456543</v>
      </c>
      <c r="AR31" s="1">
        <v>62.574462890625</v>
      </c>
      <c r="AS31" s="1">
        <v>63.716522216796875</v>
      </c>
      <c r="AT31" s="1">
        <v>299.7222900390625</v>
      </c>
      <c r="AU31" s="1">
        <v>-0.56040138006210327</v>
      </c>
      <c r="AV31" s="1">
        <v>30.008298873901367</v>
      </c>
      <c r="AW31" s="1">
        <v>99.721786499023438</v>
      </c>
      <c r="AX31" s="1">
        <v>-1.9066431522369385</v>
      </c>
      <c r="AY31" s="1">
        <v>-0.10044757276773453</v>
      </c>
      <c r="AZ31" s="1">
        <v>0.5</v>
      </c>
      <c r="BA31" s="1">
        <v>-1.355140209197998</v>
      </c>
      <c r="BB31" s="1">
        <v>7.355140209197998</v>
      </c>
      <c r="BC31" s="1">
        <v>1</v>
      </c>
      <c r="BD31" s="1">
        <v>0</v>
      </c>
      <c r="BE31" s="1">
        <v>0.15999999642372131</v>
      </c>
      <c r="BF31" s="1">
        <v>111115</v>
      </c>
      <c r="BG31">
        <f t="shared" si="14"/>
        <v>1.4986114501953123</v>
      </c>
      <c r="BH31">
        <f t="shared" si="15"/>
        <v>2.7953104952906262E-4</v>
      </c>
      <c r="BI31">
        <f t="shared" si="16"/>
        <v>285.69697322845457</v>
      </c>
      <c r="BJ31">
        <f t="shared" si="17"/>
        <v>287.22337284088132</v>
      </c>
      <c r="BK31">
        <f t="shared" si="18"/>
        <v>-8.9664218805785012E-2</v>
      </c>
      <c r="BL31">
        <f t="shared" si="19"/>
        <v>1.223837232327844E-2</v>
      </c>
      <c r="BM31">
        <f t="shared" si="20"/>
        <v>1.4591766041426277</v>
      </c>
      <c r="BN31">
        <f t="shared" si="21"/>
        <v>14.632475563972344</v>
      </c>
      <c r="BO31">
        <f t="shared" si="22"/>
        <v>4.3331334085158009</v>
      </c>
      <c r="BP31">
        <f t="shared" si="23"/>
        <v>13.310173034667969</v>
      </c>
      <c r="BQ31">
        <f t="shared" si="24"/>
        <v>1.5338841889627883</v>
      </c>
      <c r="BR31">
        <f t="shared" si="25"/>
        <v>6.3705964002785082E-2</v>
      </c>
      <c r="BS31">
        <f t="shared" si="26"/>
        <v>1.0270687995068293</v>
      </c>
      <c r="BT31">
        <f t="shared" si="27"/>
        <v>0.50681538945595905</v>
      </c>
      <c r="BU31">
        <f t="shared" si="28"/>
        <v>3.9855516755946389E-2</v>
      </c>
      <c r="BV31">
        <f t="shared" si="29"/>
        <v>41.193236497190703</v>
      </c>
      <c r="BW31">
        <f t="shared" si="30"/>
        <v>1.0311089748494497</v>
      </c>
      <c r="BX31">
        <f t="shared" si="31"/>
        <v>70.218700621561737</v>
      </c>
      <c r="BY31">
        <f t="shared" si="32"/>
        <v>400.70748475844294</v>
      </c>
      <c r="BZ31">
        <f t="shared" si="33"/>
        <v>-1.0697158613597573E-3</v>
      </c>
      <c r="CA31">
        <f t="shared" si="34"/>
        <v>0</v>
      </c>
      <c r="CB31">
        <f t="shared" si="35"/>
        <v>-0.48754920065402985</v>
      </c>
      <c r="CC31">
        <f t="shared" si="36"/>
        <v>0</v>
      </c>
      <c r="CD31" t="e">
        <f t="shared" si="37"/>
        <v>#DIV/0!</v>
      </c>
      <c r="CE31" t="e">
        <f t="shared" si="38"/>
        <v>#DIV/0!</v>
      </c>
    </row>
    <row r="32" spans="1:83" x14ac:dyDescent="0.2">
      <c r="A32" s="1">
        <v>20</v>
      </c>
      <c r="B32" s="1" t="s">
        <v>119</v>
      </c>
      <c r="C32" s="1">
        <v>1322.5</v>
      </c>
      <c r="D32" s="1">
        <v>0</v>
      </c>
      <c r="E32">
        <f t="shared" si="0"/>
        <v>9.9292854679018466E-2</v>
      </c>
      <c r="F32">
        <f t="shared" si="1"/>
        <v>6.3660167388497751E-2</v>
      </c>
      <c r="G32">
        <f t="shared" si="2"/>
        <v>394.75358377947776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t="e">
        <f t="shared" si="3"/>
        <v>#DIV/0!</v>
      </c>
      <c r="P32" t="e">
        <f t="shared" si="39"/>
        <v>#DIV/0!</v>
      </c>
      <c r="Q32" t="e">
        <f t="shared" si="4"/>
        <v>#DIV/0!</v>
      </c>
      <c r="R32" s="1">
        <v>-1</v>
      </c>
      <c r="S32" s="1">
        <v>0.87</v>
      </c>
      <c r="T32" s="1">
        <v>0.92</v>
      </c>
      <c r="U32" s="1">
        <v>9.8070230484008789</v>
      </c>
      <c r="V32">
        <f t="shared" si="5"/>
        <v>0.87490351152420043</v>
      </c>
      <c r="W32">
        <f t="shared" si="6"/>
        <v>1.0376419572066805E-2</v>
      </c>
      <c r="X32" t="e">
        <f t="shared" si="40"/>
        <v>#DIV/0!</v>
      </c>
      <c r="Y32" t="e">
        <f t="shared" si="7"/>
        <v>#DIV/0!</v>
      </c>
      <c r="Z32" t="e">
        <f t="shared" si="8"/>
        <v>#DIV/0!</v>
      </c>
      <c r="AA32" s="1">
        <v>0</v>
      </c>
      <c r="AB32" s="1">
        <v>0.5</v>
      </c>
      <c r="AC32" t="e">
        <f t="shared" si="41"/>
        <v>#DIV/0!</v>
      </c>
      <c r="AD32">
        <f t="shared" si="9"/>
        <v>0.28752048416153825</v>
      </c>
      <c r="AE32">
        <f t="shared" si="10"/>
        <v>0.44778270805996367</v>
      </c>
      <c r="AF32">
        <f t="shared" si="11"/>
        <v>12.723259925842285</v>
      </c>
      <c r="AG32" s="1">
        <v>2</v>
      </c>
      <c r="AH32">
        <f t="shared" si="12"/>
        <v>4.644859790802002</v>
      </c>
      <c r="AI32" s="1">
        <v>1</v>
      </c>
      <c r="AJ32">
        <f t="shared" si="13"/>
        <v>9.2897195816040039</v>
      </c>
      <c r="AK32" s="1">
        <v>14.078166961669922</v>
      </c>
      <c r="AL32" s="1">
        <v>12.723259925842285</v>
      </c>
      <c r="AM32" s="1">
        <v>14.514243125915527</v>
      </c>
      <c r="AN32" s="1">
        <v>400.29586791992188</v>
      </c>
      <c r="AO32" s="1">
        <v>400.15280151367188</v>
      </c>
      <c r="AP32" s="1">
        <v>10.122394561767578</v>
      </c>
      <c r="AQ32" s="1">
        <v>10.312323570251465</v>
      </c>
      <c r="AR32" s="1">
        <v>62.602161407470703</v>
      </c>
      <c r="AS32" s="1">
        <v>63.776779174804688</v>
      </c>
      <c r="AT32" s="1">
        <v>299.64404296875</v>
      </c>
      <c r="AU32" s="1">
        <v>121.08928680419922</v>
      </c>
      <c r="AV32" s="1">
        <v>29.821615219116211</v>
      </c>
      <c r="AW32" s="1">
        <v>99.721435546875</v>
      </c>
      <c r="AX32" s="1">
        <v>-1.9066431522369385</v>
      </c>
      <c r="AY32" s="1">
        <v>-0.10044757276773453</v>
      </c>
      <c r="AZ32" s="1">
        <v>0.75</v>
      </c>
      <c r="BA32" s="1">
        <v>-1.355140209197998</v>
      </c>
      <c r="BB32" s="1">
        <v>7.355140209197998</v>
      </c>
      <c r="BC32" s="1">
        <v>1</v>
      </c>
      <c r="BD32" s="1">
        <v>0</v>
      </c>
      <c r="BE32" s="1">
        <v>0.15999999642372131</v>
      </c>
      <c r="BF32" s="1">
        <v>111115</v>
      </c>
      <c r="BG32">
        <f t="shared" si="14"/>
        <v>1.4982202148437498</v>
      </c>
      <c r="BH32">
        <f t="shared" si="15"/>
        <v>2.8752048416153827E-4</v>
      </c>
      <c r="BI32">
        <f t="shared" si="16"/>
        <v>285.87325992584226</v>
      </c>
      <c r="BJ32">
        <f t="shared" si="17"/>
        <v>287.2281669616699</v>
      </c>
      <c r="BK32">
        <f t="shared" si="18"/>
        <v>19.374285455622839</v>
      </c>
      <c r="BL32">
        <f t="shared" si="19"/>
        <v>8.211904405341601E-2</v>
      </c>
      <c r="BM32">
        <f t="shared" si="20"/>
        <v>1.476142418309315</v>
      </c>
      <c r="BN32">
        <f t="shared" si="21"/>
        <v>14.802659129545326</v>
      </c>
      <c r="BO32">
        <f t="shared" si="22"/>
        <v>4.490335559293861</v>
      </c>
      <c r="BP32">
        <f t="shared" si="23"/>
        <v>13.400713443756104</v>
      </c>
      <c r="BQ32">
        <f t="shared" si="24"/>
        <v>1.5429663384335262</v>
      </c>
      <c r="BR32">
        <f t="shared" si="25"/>
        <v>6.3226889041986908E-2</v>
      </c>
      <c r="BS32">
        <f t="shared" si="26"/>
        <v>1.0283597102493514</v>
      </c>
      <c r="BT32">
        <f t="shared" si="27"/>
        <v>0.5146066281841748</v>
      </c>
      <c r="BU32">
        <f t="shared" si="28"/>
        <v>3.9555505922227806E-2</v>
      </c>
      <c r="BV32">
        <f t="shared" si="29"/>
        <v>39.365394061763112</v>
      </c>
      <c r="BW32">
        <f t="shared" si="30"/>
        <v>0.98650710999955438</v>
      </c>
      <c r="BX32">
        <f t="shared" si="31"/>
        <v>69.488660355651405</v>
      </c>
      <c r="BY32">
        <f t="shared" si="32"/>
        <v>400.13837208416766</v>
      </c>
      <c r="BZ32">
        <f t="shared" si="33"/>
        <v>1.7243353639380613E-4</v>
      </c>
      <c r="CA32">
        <f t="shared" si="34"/>
        <v>0</v>
      </c>
      <c r="CB32">
        <f t="shared" si="35"/>
        <v>105.94144223295493</v>
      </c>
      <c r="CC32">
        <f t="shared" si="36"/>
        <v>0</v>
      </c>
      <c r="CD32" t="e">
        <f t="shared" si="37"/>
        <v>#DIV/0!</v>
      </c>
      <c r="CE32" t="e">
        <f t="shared" si="38"/>
        <v>#DIV/0!</v>
      </c>
    </row>
    <row r="33" spans="1:83" x14ac:dyDescent="0.2">
      <c r="A33" s="1">
        <v>21</v>
      </c>
      <c r="B33" s="1" t="s">
        <v>120</v>
      </c>
      <c r="C33" s="1">
        <v>1353</v>
      </c>
      <c r="D33" s="1">
        <v>0</v>
      </c>
      <c r="E33">
        <f t="shared" si="0"/>
        <v>-0.12631735084878778</v>
      </c>
      <c r="F33">
        <f t="shared" si="1"/>
        <v>5.5963135541662296E-2</v>
      </c>
      <c r="G33">
        <f t="shared" si="2"/>
        <v>400.75504866943521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t="e">
        <f t="shared" si="3"/>
        <v>#DIV/0!</v>
      </c>
      <c r="P33" t="e">
        <f t="shared" si="39"/>
        <v>#DIV/0!</v>
      </c>
      <c r="Q33" t="e">
        <f t="shared" si="4"/>
        <v>#DIV/0!</v>
      </c>
      <c r="R33" s="1">
        <v>-1</v>
      </c>
      <c r="S33" s="1">
        <v>0.87</v>
      </c>
      <c r="T33" s="1">
        <v>0.92</v>
      </c>
      <c r="U33" s="1">
        <v>9.8070230484008789</v>
      </c>
      <c r="V33">
        <f t="shared" si="5"/>
        <v>0.87490351152420043</v>
      </c>
      <c r="W33">
        <f t="shared" si="6"/>
        <v>8.2492789840632151E-3</v>
      </c>
      <c r="X33" t="e">
        <f t="shared" si="40"/>
        <v>#DIV/0!</v>
      </c>
      <c r="Y33" t="e">
        <f t="shared" si="7"/>
        <v>#DIV/0!</v>
      </c>
      <c r="Z33" t="e">
        <f t="shared" si="8"/>
        <v>#DIV/0!</v>
      </c>
      <c r="AA33" s="1">
        <v>0</v>
      </c>
      <c r="AB33" s="1">
        <v>0.5</v>
      </c>
      <c r="AC33" t="e">
        <f t="shared" si="41"/>
        <v>#DIV/0!</v>
      </c>
      <c r="AD33">
        <f t="shared" si="9"/>
        <v>0.25279063120655137</v>
      </c>
      <c r="AE33">
        <f t="shared" si="10"/>
        <v>0.44748790850626663</v>
      </c>
      <c r="AF33">
        <f t="shared" si="11"/>
        <v>12.707358360290527</v>
      </c>
      <c r="AG33" s="1">
        <v>2</v>
      </c>
      <c r="AH33">
        <f t="shared" si="12"/>
        <v>4.644859790802002</v>
      </c>
      <c r="AI33" s="1">
        <v>1</v>
      </c>
      <c r="AJ33">
        <f t="shared" si="13"/>
        <v>9.2897195816040039</v>
      </c>
      <c r="AK33" s="1">
        <v>13.741543769836426</v>
      </c>
      <c r="AL33" s="1">
        <v>12.707358360290527</v>
      </c>
      <c r="AM33" s="1">
        <v>13.882564544677734</v>
      </c>
      <c r="AN33" s="1">
        <v>400.01687622070312</v>
      </c>
      <c r="AO33" s="1">
        <v>400.03369140625</v>
      </c>
      <c r="AP33" s="1">
        <v>10.132696151733398</v>
      </c>
      <c r="AQ33" s="1">
        <v>10.299687385559082</v>
      </c>
      <c r="AR33" s="1">
        <v>64.051506042480469</v>
      </c>
      <c r="AS33" s="1">
        <v>65.107101440429688</v>
      </c>
      <c r="AT33" s="1">
        <v>299.64083862304688</v>
      </c>
      <c r="AU33" s="1">
        <v>121.05355834960938</v>
      </c>
      <c r="AV33" s="1">
        <v>30.090396881103516</v>
      </c>
      <c r="AW33" s="1">
        <v>99.723129272460938</v>
      </c>
      <c r="AX33" s="1">
        <v>-1.9066431522369385</v>
      </c>
      <c r="AY33" s="1">
        <v>-0.10044757276773453</v>
      </c>
      <c r="AZ33" s="1">
        <v>0.5</v>
      </c>
      <c r="BA33" s="1">
        <v>-1.355140209197998</v>
      </c>
      <c r="BB33" s="1">
        <v>7.355140209197998</v>
      </c>
      <c r="BC33" s="1">
        <v>1</v>
      </c>
      <c r="BD33" s="1">
        <v>0</v>
      </c>
      <c r="BE33" s="1">
        <v>0.15999999642372131</v>
      </c>
      <c r="BF33" s="1">
        <v>111115</v>
      </c>
      <c r="BG33">
        <f t="shared" si="14"/>
        <v>1.4982041931152343</v>
      </c>
      <c r="BH33">
        <f t="shared" si="15"/>
        <v>2.5279063120655135E-4</v>
      </c>
      <c r="BI33">
        <f t="shared" si="16"/>
        <v>285.8573583602905</v>
      </c>
      <c r="BJ33">
        <f t="shared" si="17"/>
        <v>286.8915437698364</v>
      </c>
      <c r="BK33">
        <f t="shared" si="18"/>
        <v>19.368568903016239</v>
      </c>
      <c r="BL33">
        <f t="shared" si="19"/>
        <v>7.510484155840158E-2</v>
      </c>
      <c r="BM33">
        <f t="shared" si="20"/>
        <v>1.4746049651223101</v>
      </c>
      <c r="BN33">
        <f t="shared" si="21"/>
        <v>14.786990499399923</v>
      </c>
      <c r="BO33">
        <f t="shared" si="22"/>
        <v>4.4873031138408415</v>
      </c>
      <c r="BP33">
        <f t="shared" si="23"/>
        <v>13.224451065063477</v>
      </c>
      <c r="BQ33">
        <f t="shared" si="24"/>
        <v>1.5253287398551327</v>
      </c>
      <c r="BR33">
        <f t="shared" si="25"/>
        <v>5.5628021175548763E-2</v>
      </c>
      <c r="BS33">
        <f t="shared" si="26"/>
        <v>1.0271170566160435</v>
      </c>
      <c r="BT33">
        <f t="shared" si="27"/>
        <v>0.49821168323908926</v>
      </c>
      <c r="BU33">
        <f t="shared" si="28"/>
        <v>3.4797466659636685E-2</v>
      </c>
      <c r="BV33">
        <f t="shared" si="29"/>
        <v>39.964547525053469</v>
      </c>
      <c r="BW33">
        <f t="shared" si="30"/>
        <v>1.0018032412736273</v>
      </c>
      <c r="BX33">
        <f t="shared" si="31"/>
        <v>69.452256098475502</v>
      </c>
      <c r="BY33">
        <f t="shared" si="32"/>
        <v>400.0520480877567</v>
      </c>
      <c r="BZ33">
        <f t="shared" si="33"/>
        <v>-2.1929709003530739E-4</v>
      </c>
      <c r="CA33">
        <f t="shared" si="34"/>
        <v>0</v>
      </c>
      <c r="CB33">
        <f t="shared" si="35"/>
        <v>105.91018328257293</v>
      </c>
      <c r="CC33">
        <f t="shared" si="36"/>
        <v>0</v>
      </c>
      <c r="CD33" t="e">
        <f t="shared" si="37"/>
        <v>#DIV/0!</v>
      </c>
      <c r="CE33" t="e">
        <f t="shared" si="38"/>
        <v>#DIV/0!</v>
      </c>
    </row>
    <row r="34" spans="1:83" x14ac:dyDescent="0.2">
      <c r="A34" s="1">
        <v>22</v>
      </c>
      <c r="B34" s="1" t="s">
        <v>121</v>
      </c>
      <c r="C34" s="1">
        <v>1383.5</v>
      </c>
      <c r="D34" s="1">
        <v>0</v>
      </c>
      <c r="E34">
        <f t="shared" si="0"/>
        <v>1.5760462874719277</v>
      </c>
      <c r="F34">
        <f t="shared" si="1"/>
        <v>5.5465198895647792E-2</v>
      </c>
      <c r="G34">
        <f t="shared" si="2"/>
        <v>350.83242402242723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t="e">
        <f t="shared" si="3"/>
        <v>#DIV/0!</v>
      </c>
      <c r="P34" t="e">
        <f t="shared" si="39"/>
        <v>#DIV/0!</v>
      </c>
      <c r="Q34" t="e">
        <f t="shared" si="4"/>
        <v>#DIV/0!</v>
      </c>
      <c r="R34" s="1">
        <v>-1</v>
      </c>
      <c r="S34" s="1">
        <v>0.87</v>
      </c>
      <c r="T34" s="1">
        <v>0.92</v>
      </c>
      <c r="U34" s="1">
        <v>9.8070230484008789</v>
      </c>
      <c r="V34">
        <f t="shared" si="5"/>
        <v>0.87490351152420043</v>
      </c>
      <c r="W34">
        <f t="shared" si="6"/>
        <v>2.4327433002743933E-2</v>
      </c>
      <c r="X34" t="e">
        <f t="shared" si="40"/>
        <v>#DIV/0!</v>
      </c>
      <c r="Y34" t="e">
        <f t="shared" si="7"/>
        <v>#DIV/0!</v>
      </c>
      <c r="Z34" t="e">
        <f t="shared" si="8"/>
        <v>#DIV/0!</v>
      </c>
      <c r="AA34" s="1">
        <v>0</v>
      </c>
      <c r="AB34" s="1">
        <v>0.5</v>
      </c>
      <c r="AC34" t="e">
        <f t="shared" si="41"/>
        <v>#DIV/0!</v>
      </c>
      <c r="AD34">
        <f t="shared" si="9"/>
        <v>0.2472730398270066</v>
      </c>
      <c r="AE34">
        <f t="shared" si="10"/>
        <v>0.4416295148408913</v>
      </c>
      <c r="AF34">
        <f t="shared" si="11"/>
        <v>12.654210090637207</v>
      </c>
      <c r="AG34" s="1">
        <v>2</v>
      </c>
      <c r="AH34">
        <f t="shared" si="12"/>
        <v>4.644859790802002</v>
      </c>
      <c r="AI34" s="1">
        <v>1</v>
      </c>
      <c r="AJ34">
        <f t="shared" si="13"/>
        <v>9.2897195816040039</v>
      </c>
      <c r="AK34" s="1">
        <v>13.615616798400879</v>
      </c>
      <c r="AL34" s="1">
        <v>12.654210090637207</v>
      </c>
      <c r="AM34" s="1">
        <v>13.667166709899902</v>
      </c>
      <c r="AN34" s="1">
        <v>400.33541870117188</v>
      </c>
      <c r="AO34" s="1">
        <v>399.21768188476562</v>
      </c>
      <c r="AP34" s="1">
        <v>10.143842697143555</v>
      </c>
      <c r="AQ34" s="1">
        <v>10.307171821594238</v>
      </c>
      <c r="AR34" s="1">
        <v>64.64825439453125</v>
      </c>
      <c r="AS34" s="1">
        <v>65.689170837402344</v>
      </c>
      <c r="AT34" s="1">
        <v>299.67019653320312</v>
      </c>
      <c r="AU34" s="1">
        <v>121.03116607666016</v>
      </c>
      <c r="AV34" s="1">
        <v>30.100406646728516</v>
      </c>
      <c r="AW34" s="1">
        <v>99.721534729003906</v>
      </c>
      <c r="AX34" s="1">
        <v>-1.9066431522369385</v>
      </c>
      <c r="AY34" s="1">
        <v>-0.10044757276773453</v>
      </c>
      <c r="AZ34" s="1">
        <v>0.75</v>
      </c>
      <c r="BA34" s="1">
        <v>-1.355140209197998</v>
      </c>
      <c r="BB34" s="1">
        <v>7.355140209197998</v>
      </c>
      <c r="BC34" s="1">
        <v>1</v>
      </c>
      <c r="BD34" s="1">
        <v>0</v>
      </c>
      <c r="BE34" s="1">
        <v>0.15999999642372131</v>
      </c>
      <c r="BF34" s="1">
        <v>111115</v>
      </c>
      <c r="BG34">
        <f t="shared" si="14"/>
        <v>1.4983509826660155</v>
      </c>
      <c r="BH34">
        <f t="shared" si="15"/>
        <v>2.472730398270066E-4</v>
      </c>
      <c r="BI34">
        <f t="shared" si="16"/>
        <v>285.80421009063718</v>
      </c>
      <c r="BJ34">
        <f t="shared" si="17"/>
        <v>286.76561679840086</v>
      </c>
      <c r="BK34">
        <f t="shared" si="18"/>
        <v>19.364986139424445</v>
      </c>
      <c r="BL34">
        <f t="shared" si="19"/>
        <v>7.3073063983612685E-2</v>
      </c>
      <c r="BM34">
        <f t="shared" si="20"/>
        <v>1.4694765076058116</v>
      </c>
      <c r="BN34">
        <f t="shared" si="21"/>
        <v>14.735799159119999</v>
      </c>
      <c r="BO34">
        <f t="shared" si="22"/>
        <v>4.4286273375257608</v>
      </c>
      <c r="BP34">
        <f t="shared" si="23"/>
        <v>13.134913444519043</v>
      </c>
      <c r="BQ34">
        <f t="shared" si="24"/>
        <v>1.516437309054057</v>
      </c>
      <c r="BR34">
        <f t="shared" si="25"/>
        <v>5.5136003875881759E-2</v>
      </c>
      <c r="BS34">
        <f t="shared" si="26"/>
        <v>1.0278469927649203</v>
      </c>
      <c r="BT34">
        <f t="shared" si="27"/>
        <v>0.48859031628913674</v>
      </c>
      <c r="BU34">
        <f t="shared" si="28"/>
        <v>3.4489428103802157E-2</v>
      </c>
      <c r="BV34">
        <f t="shared" si="29"/>
        <v>34.985547756213101</v>
      </c>
      <c r="BW34">
        <f t="shared" si="30"/>
        <v>0.87879981258869988</v>
      </c>
      <c r="BX34">
        <f t="shared" si="31"/>
        <v>69.746021116035621</v>
      </c>
      <c r="BY34">
        <f t="shared" si="32"/>
        <v>398.98864779289698</v>
      </c>
      <c r="BZ34">
        <f t="shared" si="33"/>
        <v>2.7550397299254568E-3</v>
      </c>
      <c r="CA34">
        <f t="shared" si="34"/>
        <v>0</v>
      </c>
      <c r="CB34">
        <f t="shared" si="35"/>
        <v>105.89059220433866</v>
      </c>
      <c r="CC34">
        <f t="shared" si="36"/>
        <v>0</v>
      </c>
      <c r="CD34" t="e">
        <f t="shared" si="37"/>
        <v>#DIV/0!</v>
      </c>
      <c r="CE34" t="e">
        <f t="shared" si="38"/>
        <v>#DIV/0!</v>
      </c>
    </row>
    <row r="35" spans="1:83" x14ac:dyDescent="0.2">
      <c r="A35" s="1">
        <v>23</v>
      </c>
      <c r="B35" s="1" t="s">
        <v>122</v>
      </c>
      <c r="C35" s="1">
        <v>1414</v>
      </c>
      <c r="D35" s="1">
        <v>0</v>
      </c>
      <c r="E35">
        <f t="shared" si="0"/>
        <v>2.3828501014695269</v>
      </c>
      <c r="F35">
        <f t="shared" si="1"/>
        <v>6.2742888630542046E-2</v>
      </c>
      <c r="G35">
        <f t="shared" si="2"/>
        <v>334.84123162051043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t="e">
        <f t="shared" si="3"/>
        <v>#DIV/0!</v>
      </c>
      <c r="P35" t="e">
        <f t="shared" si="39"/>
        <v>#DIV/0!</v>
      </c>
      <c r="Q35" t="e">
        <f t="shared" si="4"/>
        <v>#DIV/0!</v>
      </c>
      <c r="R35" s="1">
        <v>-1</v>
      </c>
      <c r="S35" s="1">
        <v>0.87</v>
      </c>
      <c r="T35" s="1">
        <v>0.92</v>
      </c>
      <c r="U35" s="1">
        <v>9.8070230484008789</v>
      </c>
      <c r="V35">
        <f t="shared" si="5"/>
        <v>0.87490351152420043</v>
      </c>
      <c r="W35">
        <f t="shared" si="6"/>
        <v>3.1937157597515684E-2</v>
      </c>
      <c r="X35" t="e">
        <f t="shared" si="40"/>
        <v>#DIV/0!</v>
      </c>
      <c r="Y35" t="e">
        <f t="shared" si="7"/>
        <v>#DIV/0!</v>
      </c>
      <c r="Z35" t="e">
        <f t="shared" si="8"/>
        <v>#DIV/0!</v>
      </c>
      <c r="AA35" s="1">
        <v>0</v>
      </c>
      <c r="AB35" s="1">
        <v>0.5</v>
      </c>
      <c r="AC35" t="e">
        <f t="shared" si="41"/>
        <v>#DIV/0!</v>
      </c>
      <c r="AD35">
        <f t="shared" si="9"/>
        <v>0.27432755955134269</v>
      </c>
      <c r="AE35">
        <f t="shared" si="10"/>
        <v>0.43345143538154307</v>
      </c>
      <c r="AF35">
        <f t="shared" si="11"/>
        <v>12.594057083129883</v>
      </c>
      <c r="AG35" s="1">
        <v>2</v>
      </c>
      <c r="AH35">
        <f t="shared" si="12"/>
        <v>4.644859790802002</v>
      </c>
      <c r="AI35" s="1">
        <v>1</v>
      </c>
      <c r="AJ35">
        <f t="shared" si="13"/>
        <v>9.2897195816040039</v>
      </c>
      <c r="AK35" s="1">
        <v>13.541021347045898</v>
      </c>
      <c r="AL35" s="1">
        <v>12.594057083129883</v>
      </c>
      <c r="AM35" s="1">
        <v>13.725593566894531</v>
      </c>
      <c r="AN35" s="1">
        <v>400.20083618164062</v>
      </c>
      <c r="AO35" s="1">
        <v>398.53750610351562</v>
      </c>
      <c r="AP35" s="1">
        <v>10.150245666503906</v>
      </c>
      <c r="AQ35" s="1">
        <v>10.331445693969727</v>
      </c>
      <c r="AR35" s="1">
        <v>65.002143859863281</v>
      </c>
      <c r="AS35" s="1">
        <v>66.162544250488281</v>
      </c>
      <c r="AT35" s="1">
        <v>299.6614990234375</v>
      </c>
      <c r="AU35" s="1">
        <v>121.06715393066406</v>
      </c>
      <c r="AV35" s="1">
        <v>29.919593811035156</v>
      </c>
      <c r="AW35" s="1">
        <v>99.718826293945312</v>
      </c>
      <c r="AX35" s="1">
        <v>-1.9066431522369385</v>
      </c>
      <c r="AY35" s="1">
        <v>-0.10044757276773453</v>
      </c>
      <c r="AZ35" s="1">
        <v>0.5</v>
      </c>
      <c r="BA35" s="1">
        <v>-1.355140209197998</v>
      </c>
      <c r="BB35" s="1">
        <v>7.355140209197998</v>
      </c>
      <c r="BC35" s="1">
        <v>1</v>
      </c>
      <c r="BD35" s="1">
        <v>0</v>
      </c>
      <c r="BE35" s="1">
        <v>0.15999999642372131</v>
      </c>
      <c r="BF35" s="1">
        <v>111115</v>
      </c>
      <c r="BG35">
        <f t="shared" si="14"/>
        <v>1.4983074951171873</v>
      </c>
      <c r="BH35">
        <f t="shared" si="15"/>
        <v>2.743275595513427E-4</v>
      </c>
      <c r="BI35">
        <f t="shared" si="16"/>
        <v>285.74405708312986</v>
      </c>
      <c r="BJ35">
        <f t="shared" si="17"/>
        <v>286.69102134704588</v>
      </c>
      <c r="BK35">
        <f t="shared" si="18"/>
        <v>19.370744195936368</v>
      </c>
      <c r="BL35">
        <f t="shared" si="19"/>
        <v>6.7688534039542045E-2</v>
      </c>
      <c r="BM35">
        <f t="shared" si="20"/>
        <v>1.4636910739038396</v>
      </c>
      <c r="BN35">
        <f t="shared" si="21"/>
        <v>14.678181927144397</v>
      </c>
      <c r="BO35">
        <f t="shared" si="22"/>
        <v>4.3467362331746706</v>
      </c>
      <c r="BP35">
        <f t="shared" si="23"/>
        <v>13.067539215087891</v>
      </c>
      <c r="BQ35">
        <f t="shared" si="24"/>
        <v>1.5097768758987784</v>
      </c>
      <c r="BR35">
        <f t="shared" si="25"/>
        <v>6.2321965254882039E-2</v>
      </c>
      <c r="BS35">
        <f t="shared" si="26"/>
        <v>1.0302396385222965</v>
      </c>
      <c r="BT35">
        <f t="shared" si="27"/>
        <v>0.47953723737648191</v>
      </c>
      <c r="BU35">
        <f t="shared" si="28"/>
        <v>3.8988828174016214E-2</v>
      </c>
      <c r="BV35">
        <f t="shared" si="29"/>
        <v>33.389974612016388</v>
      </c>
      <c r="BW35">
        <f t="shared" si="30"/>
        <v>0.84017495591378344</v>
      </c>
      <c r="BX35">
        <f t="shared" si="31"/>
        <v>70.212595404054412</v>
      </c>
      <c r="BY35">
        <f t="shared" si="32"/>
        <v>398.1912257224206</v>
      </c>
      <c r="BZ35">
        <f t="shared" si="33"/>
        <v>4.2016518515558422E-3</v>
      </c>
      <c r="CA35">
        <f t="shared" si="34"/>
        <v>0</v>
      </c>
      <c r="CB35">
        <f t="shared" si="35"/>
        <v>105.92207810417889</v>
      </c>
      <c r="CC35">
        <f t="shared" si="36"/>
        <v>0</v>
      </c>
      <c r="CD35" t="e">
        <f t="shared" si="37"/>
        <v>#DIV/0!</v>
      </c>
      <c r="CE35" t="e">
        <f t="shared" si="38"/>
        <v>#DIV/0!</v>
      </c>
    </row>
    <row r="36" spans="1:83" x14ac:dyDescent="0.2">
      <c r="A36" s="1">
        <v>24</v>
      </c>
      <c r="B36" s="1" t="s">
        <v>123</v>
      </c>
      <c r="C36" s="1">
        <v>1444.5</v>
      </c>
      <c r="D36" s="1">
        <v>0</v>
      </c>
      <c r="E36">
        <f t="shared" si="0"/>
        <v>3.2779422332144574</v>
      </c>
      <c r="F36">
        <f t="shared" si="1"/>
        <v>7.3959811174085066E-2</v>
      </c>
      <c r="G36">
        <f t="shared" si="2"/>
        <v>324.00861287263126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t="e">
        <f t="shared" si="3"/>
        <v>#DIV/0!</v>
      </c>
      <c r="P36" t="e">
        <f t="shared" si="39"/>
        <v>#DIV/0!</v>
      </c>
      <c r="Q36" t="e">
        <f t="shared" si="4"/>
        <v>#DIV/0!</v>
      </c>
      <c r="R36" s="1">
        <v>-1</v>
      </c>
      <c r="S36" s="1">
        <v>0.87</v>
      </c>
      <c r="T36" s="1">
        <v>0.92</v>
      </c>
      <c r="U36" s="1">
        <v>9.8070230484008789</v>
      </c>
      <c r="V36">
        <f t="shared" si="5"/>
        <v>0.87490351152420043</v>
      </c>
      <c r="W36">
        <f t="shared" si="6"/>
        <v>4.0359683279074347E-2</v>
      </c>
      <c r="X36" t="e">
        <f t="shared" si="40"/>
        <v>#DIV/0!</v>
      </c>
      <c r="Y36" t="e">
        <f t="shared" si="7"/>
        <v>#DIV/0!</v>
      </c>
      <c r="Z36" t="e">
        <f t="shared" si="8"/>
        <v>#DIV/0!</v>
      </c>
      <c r="AA36" s="1">
        <v>0</v>
      </c>
      <c r="AB36" s="1">
        <v>0.5</v>
      </c>
      <c r="AC36" t="e">
        <f t="shared" si="41"/>
        <v>#DIV/0!</v>
      </c>
      <c r="AD36">
        <f t="shared" si="9"/>
        <v>0.31550046968561923</v>
      </c>
      <c r="AE36">
        <f t="shared" si="10"/>
        <v>0.42342354886822475</v>
      </c>
      <c r="AF36">
        <f t="shared" si="11"/>
        <v>12.520914077758789</v>
      </c>
      <c r="AG36" s="1">
        <v>2</v>
      </c>
      <c r="AH36">
        <f t="shared" si="12"/>
        <v>4.644859790802002</v>
      </c>
      <c r="AI36" s="1">
        <v>1</v>
      </c>
      <c r="AJ36">
        <f t="shared" si="13"/>
        <v>9.2897195816040039</v>
      </c>
      <c r="AK36" s="1">
        <v>13.512294769287109</v>
      </c>
      <c r="AL36" s="1">
        <v>12.520914077758789</v>
      </c>
      <c r="AM36" s="1">
        <v>13.729267120361328</v>
      </c>
      <c r="AN36" s="1">
        <v>400.15689086914062</v>
      </c>
      <c r="AO36" s="1">
        <v>397.88534545898438</v>
      </c>
      <c r="AP36" s="1">
        <v>10.153203010559082</v>
      </c>
      <c r="AQ36" s="1">
        <v>10.361592292785645</v>
      </c>
      <c r="AR36" s="1">
        <v>65.143707275390625</v>
      </c>
      <c r="AS36" s="1">
        <v>66.480743408203125</v>
      </c>
      <c r="AT36" s="1">
        <v>299.66165161132812</v>
      </c>
      <c r="AU36" s="1">
        <v>121.1510009765625</v>
      </c>
      <c r="AV36" s="1">
        <v>29.982492446899414</v>
      </c>
      <c r="AW36" s="1">
        <v>99.720169067382812</v>
      </c>
      <c r="AX36" s="1">
        <v>-1.9066431522369385</v>
      </c>
      <c r="AY36" s="1">
        <v>-0.10044757276773453</v>
      </c>
      <c r="AZ36" s="1">
        <v>0.25</v>
      </c>
      <c r="BA36" s="1">
        <v>-1.355140209197998</v>
      </c>
      <c r="BB36" s="1">
        <v>7.355140209197998</v>
      </c>
      <c r="BC36" s="1">
        <v>1</v>
      </c>
      <c r="BD36" s="1">
        <v>0</v>
      </c>
      <c r="BE36" s="1">
        <v>0.15999999642372131</v>
      </c>
      <c r="BF36" s="1">
        <v>111115</v>
      </c>
      <c r="BG36">
        <f t="shared" si="14"/>
        <v>1.4983082580566405</v>
      </c>
      <c r="BH36">
        <f t="shared" si="15"/>
        <v>3.1550046968561925E-4</v>
      </c>
      <c r="BI36">
        <f t="shared" si="16"/>
        <v>285.67091407775877</v>
      </c>
      <c r="BJ36">
        <f t="shared" si="17"/>
        <v>286.66229476928709</v>
      </c>
      <c r="BK36">
        <f t="shared" si="18"/>
        <v>19.384159722980257</v>
      </c>
      <c r="BL36">
        <f t="shared" si="19"/>
        <v>6.2228729070910767E-2</v>
      </c>
      <c r="BM36">
        <f t="shared" si="20"/>
        <v>1.4566832841121</v>
      </c>
      <c r="BN36">
        <f t="shared" si="21"/>
        <v>14.607709731496659</v>
      </c>
      <c r="BO36">
        <f t="shared" si="22"/>
        <v>4.2461174387110141</v>
      </c>
      <c r="BP36">
        <f t="shared" si="23"/>
        <v>13.016604423522949</v>
      </c>
      <c r="BQ36">
        <f t="shared" si="24"/>
        <v>1.5047586928746117</v>
      </c>
      <c r="BR36">
        <f t="shared" si="25"/>
        <v>7.3375633369671428E-2</v>
      </c>
      <c r="BS36">
        <f t="shared" si="26"/>
        <v>1.0332597352438753</v>
      </c>
      <c r="BT36">
        <f t="shared" si="27"/>
        <v>0.47149895763073646</v>
      </c>
      <c r="BU36">
        <f t="shared" si="28"/>
        <v>4.5911900214431388E-2</v>
      </c>
      <c r="BV36">
        <f t="shared" si="29"/>
        <v>32.310193654946978</v>
      </c>
      <c r="BW36">
        <f t="shared" si="30"/>
        <v>0.81432658068587094</v>
      </c>
      <c r="BX36">
        <f t="shared" si="31"/>
        <v>70.797361928790536</v>
      </c>
      <c r="BY36">
        <f t="shared" si="32"/>
        <v>397.40898855972955</v>
      </c>
      <c r="BZ36">
        <f t="shared" si="33"/>
        <v>5.8395675323703045E-3</v>
      </c>
      <c r="CA36">
        <f t="shared" si="34"/>
        <v>0</v>
      </c>
      <c r="CB36">
        <f t="shared" si="35"/>
        <v>105.99543617906636</v>
      </c>
      <c r="CC36">
        <f t="shared" si="36"/>
        <v>0</v>
      </c>
      <c r="CD36" t="e">
        <f t="shared" si="37"/>
        <v>#DIV/0!</v>
      </c>
      <c r="CE36" t="e">
        <f t="shared" si="38"/>
        <v>#DIV/0!</v>
      </c>
    </row>
    <row r="37" spans="1:83" x14ac:dyDescent="0.2">
      <c r="A37" s="1">
        <v>25</v>
      </c>
      <c r="B37" s="1" t="s">
        <v>124</v>
      </c>
      <c r="C37" s="1">
        <v>1475</v>
      </c>
      <c r="D37" s="1">
        <v>0</v>
      </c>
      <c r="E37">
        <f t="shared" si="0"/>
        <v>4.1573778795860061</v>
      </c>
      <c r="F37">
        <f t="shared" si="1"/>
        <v>8.7449478056256719E-2</v>
      </c>
      <c r="G37">
        <f t="shared" si="2"/>
        <v>318.31284812548677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t="e">
        <f t="shared" si="3"/>
        <v>#DIV/0!</v>
      </c>
      <c r="P37" t="e">
        <f t="shared" si="39"/>
        <v>#DIV/0!</v>
      </c>
      <c r="Q37" t="e">
        <f t="shared" si="4"/>
        <v>#DIV/0!</v>
      </c>
      <c r="R37" s="1">
        <v>-1</v>
      </c>
      <c r="S37" s="1">
        <v>0.87</v>
      </c>
      <c r="T37" s="1">
        <v>0.92</v>
      </c>
      <c r="U37" s="1">
        <v>9.8070230484008789</v>
      </c>
      <c r="V37">
        <f t="shared" si="5"/>
        <v>0.87490351152420043</v>
      </c>
      <c r="W37">
        <f t="shared" si="6"/>
        <v>4.8692504315172289E-2</v>
      </c>
      <c r="X37" t="e">
        <f t="shared" si="40"/>
        <v>#DIV/0!</v>
      </c>
      <c r="Y37" t="e">
        <f t="shared" si="7"/>
        <v>#DIV/0!</v>
      </c>
      <c r="Z37" t="e">
        <f t="shared" si="8"/>
        <v>#DIV/0!</v>
      </c>
      <c r="AA37" s="1">
        <v>0</v>
      </c>
      <c r="AB37" s="1">
        <v>0.5</v>
      </c>
      <c r="AC37" t="e">
        <f t="shared" si="41"/>
        <v>#DIV/0!</v>
      </c>
      <c r="AD37">
        <f t="shared" si="9"/>
        <v>0.36383250746874529</v>
      </c>
      <c r="AE37">
        <f t="shared" si="10"/>
        <v>0.41355629583552389</v>
      </c>
      <c r="AF37">
        <f t="shared" si="11"/>
        <v>12.450151443481445</v>
      </c>
      <c r="AG37" s="1">
        <v>2</v>
      </c>
      <c r="AH37">
        <f t="shared" si="12"/>
        <v>4.644859790802002</v>
      </c>
      <c r="AI37" s="1">
        <v>1</v>
      </c>
      <c r="AJ37">
        <f t="shared" si="13"/>
        <v>9.2897195816040039</v>
      </c>
      <c r="AK37" s="1">
        <v>13.493386268615723</v>
      </c>
      <c r="AL37" s="1">
        <v>12.450151443481445</v>
      </c>
      <c r="AM37" s="1">
        <v>13.730677604675293</v>
      </c>
      <c r="AN37" s="1">
        <v>400.263671875</v>
      </c>
      <c r="AO37" s="1">
        <v>397.391845703125</v>
      </c>
      <c r="AP37" s="1">
        <v>10.152802467346191</v>
      </c>
      <c r="AQ37" s="1">
        <v>10.393158912658691</v>
      </c>
      <c r="AR37" s="1">
        <v>65.219375610351562</v>
      </c>
      <c r="AS37" s="1">
        <v>66.763374328613281</v>
      </c>
      <c r="AT37" s="1">
        <v>299.59765625</v>
      </c>
      <c r="AU37" s="1">
        <v>121.06167602539062</v>
      </c>
      <c r="AV37" s="1">
        <v>30.044086456298828</v>
      </c>
      <c r="AW37" s="1">
        <v>99.717071533203125</v>
      </c>
      <c r="AX37" s="1">
        <v>-1.9066431522369385</v>
      </c>
      <c r="AY37" s="1">
        <v>-0.10044757276773453</v>
      </c>
      <c r="AZ37" s="1">
        <v>0.25</v>
      </c>
      <c r="BA37" s="1">
        <v>-1.355140209197998</v>
      </c>
      <c r="BB37" s="1">
        <v>7.355140209197998</v>
      </c>
      <c r="BC37" s="1">
        <v>1</v>
      </c>
      <c r="BD37" s="1">
        <v>0</v>
      </c>
      <c r="BE37" s="1">
        <v>0.15999999642372131</v>
      </c>
      <c r="BF37" s="1">
        <v>111115</v>
      </c>
      <c r="BG37">
        <f t="shared" si="14"/>
        <v>1.4979882812500001</v>
      </c>
      <c r="BH37">
        <f t="shared" si="15"/>
        <v>3.6383250746874527E-4</v>
      </c>
      <c r="BI37">
        <f t="shared" si="16"/>
        <v>285.60015144348142</v>
      </c>
      <c r="BJ37">
        <f t="shared" si="17"/>
        <v>286.6433862686157</v>
      </c>
      <c r="BK37">
        <f t="shared" si="18"/>
        <v>19.369867731112208</v>
      </c>
      <c r="BL37">
        <f t="shared" si="19"/>
        <v>5.5690651265877529E-2</v>
      </c>
      <c r="BM37">
        <f t="shared" si="20"/>
        <v>1.4499316665850581</v>
      </c>
      <c r="BN37">
        <f t="shared" si="21"/>
        <v>14.540455754381732</v>
      </c>
      <c r="BO37">
        <f t="shared" si="22"/>
        <v>4.1472968417230405</v>
      </c>
      <c r="BP37">
        <f t="shared" si="23"/>
        <v>12.971768856048584</v>
      </c>
      <c r="BQ37">
        <f t="shared" si="24"/>
        <v>1.5003535624773452</v>
      </c>
      <c r="BR37">
        <f t="shared" si="25"/>
        <v>8.6633942881018153E-2</v>
      </c>
      <c r="BS37">
        <f t="shared" si="26"/>
        <v>1.0363753707495342</v>
      </c>
      <c r="BT37">
        <f t="shared" si="27"/>
        <v>0.46397819172781096</v>
      </c>
      <c r="BU37">
        <f t="shared" si="28"/>
        <v>5.4218899171780147E-2</v>
      </c>
      <c r="BV37">
        <f t="shared" si="29"/>
        <v>31.741225046466784</v>
      </c>
      <c r="BW37">
        <f t="shared" si="30"/>
        <v>0.8010049817763123</v>
      </c>
      <c r="BX37">
        <f t="shared" si="31"/>
        <v>71.3868113265045</v>
      </c>
      <c r="BY37">
        <f t="shared" si="32"/>
        <v>396.78768751641769</v>
      </c>
      <c r="BZ37">
        <f t="shared" si="33"/>
        <v>7.4796159165273933E-3</v>
      </c>
      <c r="CA37">
        <f t="shared" si="34"/>
        <v>0</v>
      </c>
      <c r="CB37">
        <f t="shared" si="35"/>
        <v>105.91728546561937</v>
      </c>
      <c r="CC37">
        <f t="shared" si="36"/>
        <v>0</v>
      </c>
      <c r="CD37" t="e">
        <f t="shared" si="37"/>
        <v>#DIV/0!</v>
      </c>
      <c r="CE37" t="e">
        <f t="shared" si="38"/>
        <v>#DIV/0!</v>
      </c>
    </row>
    <row r="38" spans="1:83" x14ac:dyDescent="0.2">
      <c r="A38" s="1">
        <v>26</v>
      </c>
      <c r="B38" s="1" t="s">
        <v>125</v>
      </c>
      <c r="C38" s="1">
        <v>1505.5</v>
      </c>
      <c r="D38" s="1">
        <v>0</v>
      </c>
      <c r="E38">
        <f t="shared" si="0"/>
        <v>4.5490393368230411</v>
      </c>
      <c r="F38">
        <f t="shared" si="1"/>
        <v>0.10062673139602869</v>
      </c>
      <c r="G38">
        <f t="shared" si="2"/>
        <v>321.58213127692881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t="e">
        <f t="shared" si="3"/>
        <v>#DIV/0!</v>
      </c>
      <c r="P38" t="e">
        <f t="shared" si="39"/>
        <v>#DIV/0!</v>
      </c>
      <c r="Q38" t="e">
        <f t="shared" si="4"/>
        <v>#DIV/0!</v>
      </c>
      <c r="R38" s="1">
        <v>-1</v>
      </c>
      <c r="S38" s="1">
        <v>0.87</v>
      </c>
      <c r="T38" s="1">
        <v>0.92</v>
      </c>
      <c r="U38" s="1">
        <v>9.8070230484008789</v>
      </c>
      <c r="V38">
        <f t="shared" si="5"/>
        <v>0.87490351152420043</v>
      </c>
      <c r="W38">
        <f t="shared" si="6"/>
        <v>5.2424328641635126E-2</v>
      </c>
      <c r="X38" t="e">
        <f t="shared" si="40"/>
        <v>#DIV/0!</v>
      </c>
      <c r="Y38" t="e">
        <f t="shared" si="7"/>
        <v>#DIV/0!</v>
      </c>
      <c r="Z38" t="e">
        <f t="shared" si="8"/>
        <v>#DIV/0!</v>
      </c>
      <c r="AA38" s="1">
        <v>0</v>
      </c>
      <c r="AB38" s="1">
        <v>0.5</v>
      </c>
      <c r="AC38" t="e">
        <f t="shared" si="41"/>
        <v>#DIV/0!</v>
      </c>
      <c r="AD38">
        <f t="shared" si="9"/>
        <v>0.40794597656791337</v>
      </c>
      <c r="AE38">
        <f t="shared" si="10"/>
        <v>0.40362326546095684</v>
      </c>
      <c r="AF38">
        <f t="shared" si="11"/>
        <v>12.375442504882812</v>
      </c>
      <c r="AG38" s="1">
        <v>2</v>
      </c>
      <c r="AH38">
        <f t="shared" si="12"/>
        <v>4.644859790802002</v>
      </c>
      <c r="AI38" s="1">
        <v>1</v>
      </c>
      <c r="AJ38">
        <f t="shared" si="13"/>
        <v>9.2897195816040039</v>
      </c>
      <c r="AK38" s="1">
        <v>13.476143836975098</v>
      </c>
      <c r="AL38" s="1">
        <v>12.375442504882812</v>
      </c>
      <c r="AM38" s="1">
        <v>13.731250762939453</v>
      </c>
      <c r="AN38" s="1">
        <v>400.078369140625</v>
      </c>
      <c r="AO38" s="1">
        <v>396.93624877929688</v>
      </c>
      <c r="AP38" s="1">
        <v>10.15049934387207</v>
      </c>
      <c r="AQ38" s="1">
        <v>10.419755935668945</v>
      </c>
      <c r="AR38" s="1">
        <v>65.289321899414062</v>
      </c>
      <c r="AS38" s="1">
        <v>67.021224975585938</v>
      </c>
      <c r="AT38" s="1">
        <v>299.85916137695312</v>
      </c>
      <c r="AU38" s="1">
        <v>120.98311614990234</v>
      </c>
      <c r="AV38" s="1">
        <v>29.995223999023438</v>
      </c>
      <c r="AW38" s="1">
        <v>99.734596252441406</v>
      </c>
      <c r="AX38" s="1">
        <v>-1.9066431522369385</v>
      </c>
      <c r="AY38" s="1">
        <v>-0.10044757276773453</v>
      </c>
      <c r="AZ38" s="1">
        <v>0.5</v>
      </c>
      <c r="BA38" s="1">
        <v>-1.355140209197998</v>
      </c>
      <c r="BB38" s="1">
        <v>7.355140209197998</v>
      </c>
      <c r="BC38" s="1">
        <v>1</v>
      </c>
      <c r="BD38" s="1">
        <v>0</v>
      </c>
      <c r="BE38" s="1">
        <v>0.15999999642372131</v>
      </c>
      <c r="BF38" s="1">
        <v>111115</v>
      </c>
      <c r="BG38">
        <f t="shared" si="14"/>
        <v>1.4992958068847655</v>
      </c>
      <c r="BH38">
        <f t="shared" si="15"/>
        <v>4.0794597656791339E-4</v>
      </c>
      <c r="BI38">
        <f t="shared" si="16"/>
        <v>285.52544250488279</v>
      </c>
      <c r="BJ38">
        <f t="shared" si="17"/>
        <v>286.62614383697507</v>
      </c>
      <c r="BK38">
        <f t="shared" si="18"/>
        <v>19.357298151315035</v>
      </c>
      <c r="BL38">
        <f t="shared" si="19"/>
        <v>5.0132105849510666E-2</v>
      </c>
      <c r="BM38">
        <f t="shared" si="20"/>
        <v>1.442833416753879</v>
      </c>
      <c r="BN38">
        <f t="shared" si="21"/>
        <v>14.466729409540873</v>
      </c>
      <c r="BO38">
        <f t="shared" si="22"/>
        <v>4.0469734738719279</v>
      </c>
      <c r="BP38">
        <f t="shared" si="23"/>
        <v>12.925793170928955</v>
      </c>
      <c r="BQ38">
        <f t="shared" si="24"/>
        <v>1.4958481977639477</v>
      </c>
      <c r="BR38">
        <f t="shared" si="25"/>
        <v>9.9548417696625466E-2</v>
      </c>
      <c r="BS38">
        <f t="shared" si="26"/>
        <v>1.0392101512929222</v>
      </c>
      <c r="BT38">
        <f t="shared" si="27"/>
        <v>0.45663804647102557</v>
      </c>
      <c r="BU38">
        <f t="shared" si="28"/>
        <v>6.2313750509950507E-2</v>
      </c>
      <c r="BV38">
        <f t="shared" si="29"/>
        <v>32.072864024904106</v>
      </c>
      <c r="BW38">
        <f t="shared" si="30"/>
        <v>0.81016065493109901</v>
      </c>
      <c r="BX38">
        <f t="shared" si="31"/>
        <v>71.976722341446859</v>
      </c>
      <c r="BY38">
        <f t="shared" si="32"/>
        <v>396.27517359282166</v>
      </c>
      <c r="BZ38">
        <f t="shared" si="33"/>
        <v>8.2625650832031505E-3</v>
      </c>
      <c r="CA38">
        <f t="shared" si="34"/>
        <v>0</v>
      </c>
      <c r="CB38">
        <f t="shared" si="35"/>
        <v>105.84855315468977</v>
      </c>
      <c r="CC38">
        <f t="shared" si="36"/>
        <v>0</v>
      </c>
      <c r="CD38" t="e">
        <f t="shared" si="37"/>
        <v>#DIV/0!</v>
      </c>
      <c r="CE38" t="e">
        <f t="shared" si="38"/>
        <v>#DIV/0!</v>
      </c>
    </row>
    <row r="39" spans="1:83" x14ac:dyDescent="0.2">
      <c r="A39" s="1">
        <v>27</v>
      </c>
      <c r="B39" s="1" t="s">
        <v>126</v>
      </c>
      <c r="C39" s="1">
        <v>1536</v>
      </c>
      <c r="D39" s="1">
        <v>0</v>
      </c>
      <c r="E39">
        <f t="shared" si="0"/>
        <v>4.9766176061406799</v>
      </c>
      <c r="F39">
        <f t="shared" si="1"/>
        <v>0.11500583746791297</v>
      </c>
      <c r="G39">
        <f t="shared" si="2"/>
        <v>324.56483898290765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t="e">
        <f t="shared" si="3"/>
        <v>#DIV/0!</v>
      </c>
      <c r="P39" t="e">
        <f t="shared" si="39"/>
        <v>#DIV/0!</v>
      </c>
      <c r="Q39" t="e">
        <f t="shared" si="4"/>
        <v>#DIV/0!</v>
      </c>
      <c r="R39" s="1">
        <v>-1</v>
      </c>
      <c r="S39" s="1">
        <v>0.87</v>
      </c>
      <c r="T39" s="1">
        <v>0.92</v>
      </c>
      <c r="U39" s="1">
        <v>9.8070230484008789</v>
      </c>
      <c r="V39">
        <f t="shared" si="5"/>
        <v>0.87490351152420043</v>
      </c>
      <c r="W39">
        <f t="shared" si="6"/>
        <v>5.640561452648038E-2</v>
      </c>
      <c r="X39" t="e">
        <f t="shared" si="40"/>
        <v>#DIV/0!</v>
      </c>
      <c r="Y39" t="e">
        <f t="shared" si="7"/>
        <v>#DIV/0!</v>
      </c>
      <c r="Z39" t="e">
        <f t="shared" si="8"/>
        <v>#DIV/0!</v>
      </c>
      <c r="AA39" s="1">
        <v>0</v>
      </c>
      <c r="AB39" s="1">
        <v>0.5</v>
      </c>
      <c r="AC39" t="e">
        <f t="shared" si="41"/>
        <v>#DIV/0!</v>
      </c>
      <c r="AD39">
        <f t="shared" si="9"/>
        <v>0.45538479068052767</v>
      </c>
      <c r="AE39">
        <f t="shared" si="10"/>
        <v>0.3947641500090604</v>
      </c>
      <c r="AF39">
        <f t="shared" si="11"/>
        <v>12.305027008056641</v>
      </c>
      <c r="AG39" s="1">
        <v>2</v>
      </c>
      <c r="AH39">
        <f t="shared" si="12"/>
        <v>4.644859790802002</v>
      </c>
      <c r="AI39" s="1">
        <v>1</v>
      </c>
      <c r="AJ39">
        <f t="shared" si="13"/>
        <v>9.2897195816040039</v>
      </c>
      <c r="AK39" s="1">
        <v>13.458554267883301</v>
      </c>
      <c r="AL39" s="1">
        <v>12.305027008056641</v>
      </c>
      <c r="AM39" s="1">
        <v>13.732517242431641</v>
      </c>
      <c r="AN39" s="1">
        <v>400.28646850585938</v>
      </c>
      <c r="AO39" s="1">
        <v>396.8446044921875</v>
      </c>
      <c r="AP39" s="1">
        <v>10.142996788024902</v>
      </c>
      <c r="AQ39" s="1">
        <v>10.443734169006348</v>
      </c>
      <c r="AR39" s="1">
        <v>65.303657531738281</v>
      </c>
      <c r="AS39" s="1">
        <v>67.239906311035156</v>
      </c>
      <c r="AT39" s="1">
        <v>299.68264770507812</v>
      </c>
      <c r="AU39" s="1">
        <v>121.10803985595703</v>
      </c>
      <c r="AV39" s="1">
        <v>30.068109512329102</v>
      </c>
      <c r="AW39" s="1">
        <v>99.715957641601562</v>
      </c>
      <c r="AX39" s="1">
        <v>-1.9066431522369385</v>
      </c>
      <c r="AY39" s="1">
        <v>-0.10044757276773453</v>
      </c>
      <c r="AZ39" s="1">
        <v>0.25</v>
      </c>
      <c r="BA39" s="1">
        <v>-1.355140209197998</v>
      </c>
      <c r="BB39" s="1">
        <v>7.355140209197998</v>
      </c>
      <c r="BC39" s="1">
        <v>1</v>
      </c>
      <c r="BD39" s="1">
        <v>0</v>
      </c>
      <c r="BE39" s="1">
        <v>0.15999999642372131</v>
      </c>
      <c r="BF39" s="1">
        <v>111115</v>
      </c>
      <c r="BG39">
        <f t="shared" si="14"/>
        <v>1.4984132385253905</v>
      </c>
      <c r="BH39">
        <f t="shared" si="15"/>
        <v>4.553847906805277E-4</v>
      </c>
      <c r="BI39">
        <f t="shared" si="16"/>
        <v>285.45502700805662</v>
      </c>
      <c r="BJ39">
        <f t="shared" si="17"/>
        <v>286.60855426788328</v>
      </c>
      <c r="BK39">
        <f t="shared" si="18"/>
        <v>19.377285943837023</v>
      </c>
      <c r="BL39">
        <f t="shared" si="19"/>
        <v>4.3925127319826361E-2</v>
      </c>
      <c r="BM39">
        <f t="shared" si="20"/>
        <v>1.4361711040258442</v>
      </c>
      <c r="BN39">
        <f t="shared" si="21"/>
        <v>14.402620583434809</v>
      </c>
      <c r="BO39">
        <f t="shared" si="22"/>
        <v>3.958886414428461</v>
      </c>
      <c r="BP39">
        <f t="shared" si="23"/>
        <v>12.881790637969971</v>
      </c>
      <c r="BQ39">
        <f t="shared" si="24"/>
        <v>1.4915473404939315</v>
      </c>
      <c r="BR39">
        <f t="shared" si="25"/>
        <v>0.11359948671737706</v>
      </c>
      <c r="BS39">
        <f t="shared" si="26"/>
        <v>1.0414069540167838</v>
      </c>
      <c r="BT39">
        <f t="shared" si="27"/>
        <v>0.4501403864771476</v>
      </c>
      <c r="BU39">
        <f t="shared" si="28"/>
        <v>7.1124705706005403E-2</v>
      </c>
      <c r="BV39">
        <f t="shared" si="29"/>
        <v>32.364293735972851</v>
      </c>
      <c r="BW39">
        <f t="shared" si="30"/>
        <v>0.81786380691310923</v>
      </c>
      <c r="BX39">
        <f t="shared" si="31"/>
        <v>72.507317490681672</v>
      </c>
      <c r="BY39">
        <f t="shared" si="32"/>
        <v>396.12139280541129</v>
      </c>
      <c r="BZ39">
        <f t="shared" si="33"/>
        <v>9.1093588822004443E-3</v>
      </c>
      <c r="CA39">
        <f t="shared" si="34"/>
        <v>0</v>
      </c>
      <c r="CB39">
        <f t="shared" si="35"/>
        <v>105.95784934378963</v>
      </c>
      <c r="CC39">
        <f t="shared" si="36"/>
        <v>0</v>
      </c>
      <c r="CD39" t="e">
        <f t="shared" si="37"/>
        <v>#DIV/0!</v>
      </c>
      <c r="CE39" t="e">
        <f t="shared" si="38"/>
        <v>#DIV/0!</v>
      </c>
    </row>
    <row r="40" spans="1:83" x14ac:dyDescent="0.2">
      <c r="A40" s="1">
        <v>28</v>
      </c>
      <c r="B40" s="1" t="s">
        <v>127</v>
      </c>
      <c r="C40" s="1">
        <v>1566.5</v>
      </c>
      <c r="D40" s="1">
        <v>0</v>
      </c>
      <c r="E40">
        <f t="shared" si="0"/>
        <v>4.6768460760088786</v>
      </c>
      <c r="F40">
        <f t="shared" si="1"/>
        <v>0.12723180947004908</v>
      </c>
      <c r="G40">
        <f t="shared" si="2"/>
        <v>335.10226058722759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t="e">
        <f t="shared" si="3"/>
        <v>#DIV/0!</v>
      </c>
      <c r="P40" t="e">
        <f t="shared" si="39"/>
        <v>#DIV/0!</v>
      </c>
      <c r="Q40" t="e">
        <f t="shared" si="4"/>
        <v>#DIV/0!</v>
      </c>
      <c r="R40" s="1">
        <v>-1</v>
      </c>
      <c r="S40" s="1">
        <v>0.87</v>
      </c>
      <c r="T40" s="1">
        <v>0.92</v>
      </c>
      <c r="U40" s="1">
        <v>9.8070230484008789</v>
      </c>
      <c r="V40">
        <f t="shared" si="5"/>
        <v>0.87490351152420043</v>
      </c>
      <c r="W40">
        <f t="shared" si="6"/>
        <v>5.3536777166131741E-2</v>
      </c>
      <c r="X40" t="e">
        <f t="shared" si="40"/>
        <v>#DIV/0!</v>
      </c>
      <c r="Y40" t="e">
        <f t="shared" si="7"/>
        <v>#DIV/0!</v>
      </c>
      <c r="Z40" t="e">
        <f t="shared" si="8"/>
        <v>#DIV/0!</v>
      </c>
      <c r="AA40" s="1">
        <v>0</v>
      </c>
      <c r="AB40" s="1">
        <v>0.5</v>
      </c>
      <c r="AC40" t="e">
        <f t="shared" si="41"/>
        <v>#DIV/0!</v>
      </c>
      <c r="AD40">
        <f t="shared" si="9"/>
        <v>0.49345262435419063</v>
      </c>
      <c r="AE40">
        <f t="shared" si="10"/>
        <v>0.38715909912990654</v>
      </c>
      <c r="AF40">
        <f t="shared" si="11"/>
        <v>12.248420715332031</v>
      </c>
      <c r="AG40" s="1">
        <v>2</v>
      </c>
      <c r="AH40">
        <f t="shared" si="12"/>
        <v>4.644859790802002</v>
      </c>
      <c r="AI40" s="1">
        <v>1</v>
      </c>
      <c r="AJ40">
        <f t="shared" si="13"/>
        <v>9.2897195816040039</v>
      </c>
      <c r="AK40" s="1">
        <v>13.442313194274902</v>
      </c>
      <c r="AL40" s="1">
        <v>12.248420715332031</v>
      </c>
      <c r="AM40" s="1">
        <v>13.73237419128418</v>
      </c>
      <c r="AN40" s="1">
        <v>400.15570068359375</v>
      </c>
      <c r="AO40" s="1">
        <v>396.90335083007812</v>
      </c>
      <c r="AP40" s="1">
        <v>10.140819549560547</v>
      </c>
      <c r="AQ40" s="1">
        <v>10.466733932495117</v>
      </c>
      <c r="AR40" s="1">
        <v>65.35723876953125</v>
      </c>
      <c r="AS40" s="1">
        <v>67.457748413085938</v>
      </c>
      <c r="AT40" s="1">
        <v>299.64175415039062</v>
      </c>
      <c r="AU40" s="1">
        <v>121.19779968261719</v>
      </c>
      <c r="AV40" s="1">
        <v>29.990938186645508</v>
      </c>
      <c r="AW40" s="1">
        <v>99.713615417480469</v>
      </c>
      <c r="AX40" s="1">
        <v>-1.9066431522369385</v>
      </c>
      <c r="AY40" s="1">
        <v>-0.10044757276773453</v>
      </c>
      <c r="AZ40" s="1">
        <v>0.5</v>
      </c>
      <c r="BA40" s="1">
        <v>-1.355140209197998</v>
      </c>
      <c r="BB40" s="1">
        <v>7.355140209197998</v>
      </c>
      <c r="BC40" s="1">
        <v>1</v>
      </c>
      <c r="BD40" s="1">
        <v>0</v>
      </c>
      <c r="BE40" s="1">
        <v>0.15999999642372131</v>
      </c>
      <c r="BF40" s="1">
        <v>111115</v>
      </c>
      <c r="BG40">
        <f t="shared" si="14"/>
        <v>1.4982087707519529</v>
      </c>
      <c r="BH40">
        <f t="shared" si="15"/>
        <v>4.9345262435419065E-4</v>
      </c>
      <c r="BI40">
        <f t="shared" si="16"/>
        <v>285.39842071533201</v>
      </c>
      <c r="BJ40">
        <f t="shared" si="17"/>
        <v>286.59231319427488</v>
      </c>
      <c r="BK40">
        <f t="shared" si="18"/>
        <v>19.391647515781642</v>
      </c>
      <c r="BL40">
        <f t="shared" si="19"/>
        <v>3.8853183674314569E-2</v>
      </c>
      <c r="BM40">
        <f t="shared" si="20"/>
        <v>1.4308349811518177</v>
      </c>
      <c r="BN40">
        <f t="shared" si="21"/>
        <v>14.349444407979844</v>
      </c>
      <c r="BO40">
        <f t="shared" si="22"/>
        <v>3.8827104754847266</v>
      </c>
      <c r="BP40">
        <f t="shared" si="23"/>
        <v>12.845366954803467</v>
      </c>
      <c r="BQ40">
        <f t="shared" si="24"/>
        <v>1.487995480789829</v>
      </c>
      <c r="BR40">
        <f t="shared" si="25"/>
        <v>0.12551278887954601</v>
      </c>
      <c r="BS40">
        <f t="shared" si="26"/>
        <v>1.0436758820219112</v>
      </c>
      <c r="BT40">
        <f t="shared" si="27"/>
        <v>0.44431959876791782</v>
      </c>
      <c r="BU40">
        <f t="shared" si="28"/>
        <v>7.8598146115533035E-2</v>
      </c>
      <c r="BV40">
        <f t="shared" si="29"/>
        <v>33.414257937723136</v>
      </c>
      <c r="BW40">
        <f t="shared" si="30"/>
        <v>0.84429184053598794</v>
      </c>
      <c r="BX40">
        <f t="shared" si="31"/>
        <v>72.9719525132125</v>
      </c>
      <c r="BY40">
        <f t="shared" si="32"/>
        <v>396.2237025213052</v>
      </c>
      <c r="BZ40">
        <f t="shared" si="33"/>
        <v>8.613280518011749E-3</v>
      </c>
      <c r="CA40">
        <f t="shared" si="34"/>
        <v>0</v>
      </c>
      <c r="CB40">
        <f t="shared" si="35"/>
        <v>106.0363805313284</v>
      </c>
      <c r="CC40">
        <f t="shared" si="36"/>
        <v>0</v>
      </c>
      <c r="CD40" t="e">
        <f t="shared" si="37"/>
        <v>#DIV/0!</v>
      </c>
      <c r="CE40" t="e">
        <f t="shared" si="38"/>
        <v>#DIV/0!</v>
      </c>
    </row>
    <row r="41" spans="1:83" x14ac:dyDescent="0.2">
      <c r="A41" s="1">
        <v>29</v>
      </c>
      <c r="B41" s="1" t="s">
        <v>128</v>
      </c>
      <c r="C41" s="1">
        <v>1597</v>
      </c>
      <c r="D41" s="1">
        <v>0</v>
      </c>
      <c r="E41">
        <f t="shared" si="0"/>
        <v>5.1206430967172096</v>
      </c>
      <c r="F41">
        <f t="shared" si="1"/>
        <v>0.1432791402145123</v>
      </c>
      <c r="G41">
        <f t="shared" si="2"/>
        <v>336.51885956822889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t="e">
        <f t="shared" si="3"/>
        <v>#DIV/0!</v>
      </c>
      <c r="P41" t="e">
        <f t="shared" si="39"/>
        <v>#DIV/0!</v>
      </c>
      <c r="Q41" t="e">
        <f t="shared" si="4"/>
        <v>#DIV/0!</v>
      </c>
      <c r="R41" s="1">
        <v>-1</v>
      </c>
      <c r="S41" s="1">
        <v>0.87</v>
      </c>
      <c r="T41" s="1">
        <v>0.92</v>
      </c>
      <c r="U41" s="1">
        <v>9.8070230484008789</v>
      </c>
      <c r="V41">
        <f t="shared" si="5"/>
        <v>0.87490351152420043</v>
      </c>
      <c r="W41">
        <f t="shared" si="6"/>
        <v>5.7702221563039807E-2</v>
      </c>
      <c r="X41" t="e">
        <f t="shared" si="40"/>
        <v>#DIV/0!</v>
      </c>
      <c r="Y41" t="e">
        <f t="shared" si="7"/>
        <v>#DIV/0!</v>
      </c>
      <c r="Z41" t="e">
        <f t="shared" si="8"/>
        <v>#DIV/0!</v>
      </c>
      <c r="AA41" s="1">
        <v>0</v>
      </c>
      <c r="AB41" s="1">
        <v>0.5</v>
      </c>
      <c r="AC41" t="e">
        <f t="shared" si="41"/>
        <v>#DIV/0!</v>
      </c>
      <c r="AD41">
        <f t="shared" si="9"/>
        <v>0.54640487724406828</v>
      </c>
      <c r="AE41">
        <f t="shared" si="10"/>
        <v>0.38134562239485437</v>
      </c>
      <c r="AF41">
        <f t="shared" si="11"/>
        <v>12.218484878540039</v>
      </c>
      <c r="AG41" s="1">
        <v>2</v>
      </c>
      <c r="AH41">
        <f t="shared" si="12"/>
        <v>4.644859790802002</v>
      </c>
      <c r="AI41" s="1">
        <v>1</v>
      </c>
      <c r="AJ41">
        <f t="shared" si="13"/>
        <v>9.2897195816040039</v>
      </c>
      <c r="AK41" s="1">
        <v>13.550815582275391</v>
      </c>
      <c r="AL41" s="1">
        <v>12.218484878540039</v>
      </c>
      <c r="AM41" s="1">
        <v>13.928097724914551</v>
      </c>
      <c r="AN41" s="1">
        <v>400.28536987304688</v>
      </c>
      <c r="AO41" s="1">
        <v>396.72286987304688</v>
      </c>
      <c r="AP41" s="1">
        <v>10.135730743408203</v>
      </c>
      <c r="AQ41" s="1">
        <v>10.496604919433594</v>
      </c>
      <c r="AR41" s="1">
        <v>64.865669250488281</v>
      </c>
      <c r="AS41" s="1">
        <v>67.175155639648438</v>
      </c>
      <c r="AT41" s="1">
        <v>299.64431762695312</v>
      </c>
      <c r="AU41" s="1">
        <v>121.23956298828125</v>
      </c>
      <c r="AV41" s="1">
        <v>29.97288703918457</v>
      </c>
      <c r="AW41" s="1">
        <v>99.715522766113281</v>
      </c>
      <c r="AX41" s="1">
        <v>-2.0433924198150635</v>
      </c>
      <c r="AY41" s="1">
        <v>-0.10098830610513687</v>
      </c>
      <c r="AZ41" s="1">
        <v>0.5</v>
      </c>
      <c r="BA41" s="1">
        <v>-1.355140209197998</v>
      </c>
      <c r="BB41" s="1">
        <v>7.355140209197998</v>
      </c>
      <c r="BC41" s="1">
        <v>1</v>
      </c>
      <c r="BD41" s="1">
        <v>0</v>
      </c>
      <c r="BE41" s="1">
        <v>0.15999999642372131</v>
      </c>
      <c r="BF41" s="1">
        <v>111115</v>
      </c>
      <c r="BG41">
        <f t="shared" si="14"/>
        <v>1.4982215881347656</v>
      </c>
      <c r="BH41">
        <f t="shared" si="15"/>
        <v>5.464048772440683E-4</v>
      </c>
      <c r="BI41">
        <f t="shared" si="16"/>
        <v>285.36848487854002</v>
      </c>
      <c r="BJ41">
        <f t="shared" si="17"/>
        <v>286.70081558227537</v>
      </c>
      <c r="BK41">
        <f t="shared" si="18"/>
        <v>19.398329644538535</v>
      </c>
      <c r="BL41">
        <f t="shared" si="19"/>
        <v>3.5125353353113405E-2</v>
      </c>
      <c r="BM41">
        <f t="shared" si="20"/>
        <v>1.4280200692055316</v>
      </c>
      <c r="BN41">
        <f t="shared" si="21"/>
        <v>14.320940507477552</v>
      </c>
      <c r="BO41">
        <f t="shared" si="22"/>
        <v>3.824335588043958</v>
      </c>
      <c r="BP41">
        <f t="shared" si="23"/>
        <v>12.884650230407715</v>
      </c>
      <c r="BQ41">
        <f t="shared" si="24"/>
        <v>1.4918265094510521</v>
      </c>
      <c r="BR41">
        <f t="shared" si="25"/>
        <v>0.14110285326419961</v>
      </c>
      <c r="BS41">
        <f t="shared" si="26"/>
        <v>1.0466744468106772</v>
      </c>
      <c r="BT41">
        <f t="shared" si="27"/>
        <v>0.44515206264037488</v>
      </c>
      <c r="BU41">
        <f t="shared" si="28"/>
        <v>8.8382260556389786E-2</v>
      </c>
      <c r="BV41">
        <f t="shared" si="29"/>
        <v>33.556154002502204</v>
      </c>
      <c r="BW41">
        <f t="shared" si="30"/>
        <v>0.84824668584373886</v>
      </c>
      <c r="BX41">
        <f t="shared" si="31"/>
        <v>73.3706810202372</v>
      </c>
      <c r="BY41">
        <f t="shared" si="32"/>
        <v>395.97872812368155</v>
      </c>
      <c r="BZ41">
        <f t="shared" si="33"/>
        <v>9.4880114658676528E-3</v>
      </c>
      <c r="CA41">
        <f t="shared" si="34"/>
        <v>0</v>
      </c>
      <c r="CB41">
        <f t="shared" si="35"/>
        <v>106.07291939410675</v>
      </c>
      <c r="CC41">
        <f t="shared" si="36"/>
        <v>0</v>
      </c>
      <c r="CD41" t="e">
        <f t="shared" si="37"/>
        <v>#DIV/0!</v>
      </c>
      <c r="CE41" t="e">
        <f t="shared" si="38"/>
        <v>#DIV/0!</v>
      </c>
    </row>
    <row r="42" spans="1:83" x14ac:dyDescent="0.2">
      <c r="A42" s="1">
        <v>30</v>
      </c>
      <c r="B42" s="1" t="s">
        <v>129</v>
      </c>
      <c r="C42" s="1">
        <v>1627.5</v>
      </c>
      <c r="D42" s="1">
        <v>0</v>
      </c>
      <c r="E42">
        <f t="shared" si="0"/>
        <v>5.1921758363880688</v>
      </c>
      <c r="F42">
        <f t="shared" si="1"/>
        <v>0.15927482909891327</v>
      </c>
      <c r="G42">
        <f t="shared" si="2"/>
        <v>341.44926766447168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t="e">
        <f t="shared" si="3"/>
        <v>#DIV/0!</v>
      </c>
      <c r="P42" t="e">
        <f t="shared" si="39"/>
        <v>#DIV/0!</v>
      </c>
      <c r="Q42" t="e">
        <f t="shared" si="4"/>
        <v>#DIV/0!</v>
      </c>
      <c r="R42" s="1">
        <v>-1</v>
      </c>
      <c r="S42" s="1">
        <v>0.87</v>
      </c>
      <c r="T42" s="1">
        <v>0.92</v>
      </c>
      <c r="U42" s="1">
        <v>9.8070230484008789</v>
      </c>
      <c r="V42">
        <f t="shared" si="5"/>
        <v>0.87490351152420043</v>
      </c>
      <c r="W42">
        <f t="shared" si="6"/>
        <v>5.8407733625826186E-2</v>
      </c>
      <c r="X42" t="e">
        <f t="shared" si="40"/>
        <v>#DIV/0!</v>
      </c>
      <c r="Y42" t="e">
        <f t="shared" si="7"/>
        <v>#DIV/0!</v>
      </c>
      <c r="Z42" t="e">
        <f t="shared" si="8"/>
        <v>#DIV/0!</v>
      </c>
      <c r="AA42" s="1">
        <v>0</v>
      </c>
      <c r="AB42" s="1">
        <v>0.5</v>
      </c>
      <c r="AC42" t="e">
        <f t="shared" si="41"/>
        <v>#DIV/0!</v>
      </c>
      <c r="AD42">
        <f t="shared" si="9"/>
        <v>0.60031113865613772</v>
      </c>
      <c r="AE42">
        <f t="shared" si="10"/>
        <v>0.3775285489672584</v>
      </c>
      <c r="AF42">
        <f t="shared" si="11"/>
        <v>12.207620620727539</v>
      </c>
      <c r="AG42" s="1">
        <v>2</v>
      </c>
      <c r="AH42">
        <f t="shared" si="12"/>
        <v>4.644859790802002</v>
      </c>
      <c r="AI42" s="1">
        <v>1</v>
      </c>
      <c r="AJ42">
        <f t="shared" si="13"/>
        <v>9.2897195816040039</v>
      </c>
      <c r="AK42" s="1">
        <v>13.654845237731934</v>
      </c>
      <c r="AL42" s="1">
        <v>12.207620620727539</v>
      </c>
      <c r="AM42" s="1">
        <v>14.167174339294434</v>
      </c>
      <c r="AN42" s="1">
        <v>400.25588989257812</v>
      </c>
      <c r="AO42" s="1">
        <v>396.63128662109375</v>
      </c>
      <c r="AP42" s="1">
        <v>10.128137588500977</v>
      </c>
      <c r="AQ42" s="1">
        <v>10.524616241455078</v>
      </c>
      <c r="AR42" s="1">
        <v>64.379966735839844</v>
      </c>
      <c r="AS42" s="1">
        <v>66.900199890136719</v>
      </c>
      <c r="AT42" s="1">
        <v>299.63433837890625</v>
      </c>
      <c r="AU42" s="1">
        <v>121.1749267578125</v>
      </c>
      <c r="AV42" s="1">
        <v>30.026693344116211</v>
      </c>
      <c r="AW42" s="1">
        <v>99.715858459472656</v>
      </c>
      <c r="AX42" s="1">
        <v>-2.0433924198150635</v>
      </c>
      <c r="AY42" s="1">
        <v>-0.10098830610513687</v>
      </c>
      <c r="AZ42" s="1">
        <v>0.5</v>
      </c>
      <c r="BA42" s="1">
        <v>-1.355140209197998</v>
      </c>
      <c r="BB42" s="1">
        <v>7.355140209197998</v>
      </c>
      <c r="BC42" s="1">
        <v>1</v>
      </c>
      <c r="BD42" s="1">
        <v>0</v>
      </c>
      <c r="BE42" s="1">
        <v>0.15999999642372131</v>
      </c>
      <c r="BF42" s="1">
        <v>111115</v>
      </c>
      <c r="BG42">
        <f t="shared" si="14"/>
        <v>1.4981716918945311</v>
      </c>
      <c r="BH42">
        <f t="shared" si="15"/>
        <v>6.0031113865613775E-4</v>
      </c>
      <c r="BI42">
        <f t="shared" si="16"/>
        <v>285.35762062072752</v>
      </c>
      <c r="BJ42">
        <f t="shared" si="17"/>
        <v>286.80484523773191</v>
      </c>
      <c r="BK42">
        <f t="shared" si="18"/>
        <v>19.387987847894692</v>
      </c>
      <c r="BL42">
        <f t="shared" si="19"/>
        <v>3.0213878336671607E-2</v>
      </c>
      <c r="BM42">
        <f t="shared" si="20"/>
        <v>1.42699969244046</v>
      </c>
      <c r="BN42">
        <f t="shared" si="21"/>
        <v>14.310659452632933</v>
      </c>
      <c r="BO42">
        <f t="shared" si="22"/>
        <v>3.786043211177855</v>
      </c>
      <c r="BP42">
        <f t="shared" si="23"/>
        <v>12.931232929229736</v>
      </c>
      <c r="BQ42">
        <f t="shared" si="24"/>
        <v>1.4963806427603992</v>
      </c>
      <c r="BR42">
        <f t="shared" si="25"/>
        <v>0.15659004910203306</v>
      </c>
      <c r="BS42">
        <f t="shared" si="26"/>
        <v>1.0494711434732016</v>
      </c>
      <c r="BT42">
        <f t="shared" si="27"/>
        <v>0.44690949928719759</v>
      </c>
      <c r="BU42">
        <f t="shared" si="28"/>
        <v>9.8106501496896661E-2</v>
      </c>
      <c r="BV42">
        <f t="shared" si="29"/>
        <v>34.047906845521048</v>
      </c>
      <c r="BW42">
        <f t="shared" si="30"/>
        <v>0.86087325730978437</v>
      </c>
      <c r="BX42">
        <f t="shared" si="31"/>
        <v>73.662799686507626</v>
      </c>
      <c r="BY42">
        <f t="shared" si="32"/>
        <v>395.87674959577771</v>
      </c>
      <c r="BZ42">
        <f t="shared" si="33"/>
        <v>9.6613455820154289E-3</v>
      </c>
      <c r="CA42">
        <f t="shared" si="34"/>
        <v>0</v>
      </c>
      <c r="CB42">
        <f t="shared" si="35"/>
        <v>106.01636892909795</v>
      </c>
      <c r="CC42">
        <f t="shared" si="36"/>
        <v>0</v>
      </c>
      <c r="CD42" t="e">
        <f t="shared" si="37"/>
        <v>#DIV/0!</v>
      </c>
      <c r="CE42" t="e">
        <f t="shared" si="38"/>
        <v>#DIV/0!</v>
      </c>
    </row>
    <row r="43" spans="1:83" x14ac:dyDescent="0.2">
      <c r="A43" s="1">
        <v>31</v>
      </c>
      <c r="B43" s="1" t="s">
        <v>130</v>
      </c>
      <c r="C43" s="1">
        <v>1658</v>
      </c>
      <c r="D43" s="1">
        <v>0</v>
      </c>
      <c r="E43">
        <f t="shared" si="0"/>
        <v>5.1000614804979083</v>
      </c>
      <c r="F43">
        <f t="shared" si="1"/>
        <v>0.17241694802633054</v>
      </c>
      <c r="G43">
        <f t="shared" si="2"/>
        <v>346.25363014653595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t="e">
        <f t="shared" si="3"/>
        <v>#DIV/0!</v>
      </c>
      <c r="P43" t="e">
        <f t="shared" si="39"/>
        <v>#DIV/0!</v>
      </c>
      <c r="Q43" t="e">
        <f t="shared" si="4"/>
        <v>#DIV/0!</v>
      </c>
      <c r="R43" s="1">
        <v>-1</v>
      </c>
      <c r="S43" s="1">
        <v>0.87</v>
      </c>
      <c r="T43" s="1">
        <v>0.92</v>
      </c>
      <c r="U43" s="1">
        <v>9.8070230484008789</v>
      </c>
      <c r="V43">
        <f t="shared" si="5"/>
        <v>0.87490351152420043</v>
      </c>
      <c r="W43">
        <f t="shared" si="6"/>
        <v>5.7573359217070248E-2</v>
      </c>
      <c r="X43" t="e">
        <f t="shared" si="40"/>
        <v>#DIV/0!</v>
      </c>
      <c r="Y43" t="e">
        <f t="shared" si="7"/>
        <v>#DIV/0!</v>
      </c>
      <c r="Z43" t="e">
        <f t="shared" si="8"/>
        <v>#DIV/0!</v>
      </c>
      <c r="AA43" s="1">
        <v>0</v>
      </c>
      <c r="AB43" s="1">
        <v>0.5</v>
      </c>
      <c r="AC43" t="e">
        <f t="shared" si="41"/>
        <v>#DIV/0!</v>
      </c>
      <c r="AD43">
        <f t="shared" si="9"/>
        <v>0.6478691203163407</v>
      </c>
      <c r="AE43">
        <f t="shared" si="10"/>
        <v>0.37688958595324729</v>
      </c>
      <c r="AF43">
        <f t="shared" si="11"/>
        <v>12.23359203338623</v>
      </c>
      <c r="AG43" s="1">
        <v>2</v>
      </c>
      <c r="AH43">
        <f t="shared" si="12"/>
        <v>4.644859790802002</v>
      </c>
      <c r="AI43" s="1">
        <v>1</v>
      </c>
      <c r="AJ43">
        <f t="shared" si="13"/>
        <v>9.2897195816040039</v>
      </c>
      <c r="AK43" s="1">
        <v>13.808542251586914</v>
      </c>
      <c r="AL43" s="1">
        <v>12.23359203338623</v>
      </c>
      <c r="AM43" s="1">
        <v>14.322135925292969</v>
      </c>
      <c r="AN43" s="1">
        <v>400.17752075195312</v>
      </c>
      <c r="AO43" s="1">
        <v>396.60202026367188</v>
      </c>
      <c r="AP43" s="1">
        <v>10.127769470214844</v>
      </c>
      <c r="AQ43" s="1">
        <v>10.555621147155762</v>
      </c>
      <c r="AR43" s="1">
        <v>63.73681640625</v>
      </c>
      <c r="AS43" s="1">
        <v>66.429405212402344</v>
      </c>
      <c r="AT43" s="1">
        <v>299.65078735351562</v>
      </c>
      <c r="AU43" s="1">
        <v>121.10232543945312</v>
      </c>
      <c r="AV43" s="1">
        <v>30.037809371948242</v>
      </c>
      <c r="AW43" s="1">
        <v>99.714683532714844</v>
      </c>
      <c r="AX43" s="1">
        <v>-2.0433924198150635</v>
      </c>
      <c r="AY43" s="1">
        <v>-0.10098830610513687</v>
      </c>
      <c r="AZ43" s="1">
        <v>0.75</v>
      </c>
      <c r="BA43" s="1">
        <v>-1.355140209197998</v>
      </c>
      <c r="BB43" s="1">
        <v>7.355140209197998</v>
      </c>
      <c r="BC43" s="1">
        <v>1</v>
      </c>
      <c r="BD43" s="1">
        <v>0</v>
      </c>
      <c r="BE43" s="1">
        <v>0.15999999642372131</v>
      </c>
      <c r="BF43" s="1">
        <v>111115</v>
      </c>
      <c r="BG43">
        <f t="shared" si="14"/>
        <v>1.498253936767578</v>
      </c>
      <c r="BH43">
        <f t="shared" si="15"/>
        <v>6.4786912031634069E-4</v>
      </c>
      <c r="BI43">
        <f t="shared" si="16"/>
        <v>285.38359203338621</v>
      </c>
      <c r="BJ43">
        <f t="shared" si="17"/>
        <v>286.95854225158689</v>
      </c>
      <c r="BK43">
        <f t="shared" si="18"/>
        <v>19.376371637216835</v>
      </c>
      <c r="BL43">
        <f t="shared" si="19"/>
        <v>2.6976514200798479E-2</v>
      </c>
      <c r="BM43">
        <f t="shared" si="20"/>
        <v>1.4294400081331164</v>
      </c>
      <c r="BN43">
        <f t="shared" si="21"/>
        <v>14.335301055878489</v>
      </c>
      <c r="BO43">
        <f t="shared" si="22"/>
        <v>3.7796799087227271</v>
      </c>
      <c r="BP43">
        <f t="shared" si="23"/>
        <v>13.021067142486572</v>
      </c>
      <c r="BQ43">
        <f t="shared" si="24"/>
        <v>1.505197780459161</v>
      </c>
      <c r="BR43">
        <f t="shared" si="25"/>
        <v>0.16927520473467295</v>
      </c>
      <c r="BS43">
        <f t="shared" si="26"/>
        <v>1.0525504221798692</v>
      </c>
      <c r="BT43">
        <f t="shared" si="27"/>
        <v>0.45264735827929181</v>
      </c>
      <c r="BU43">
        <f t="shared" si="28"/>
        <v>0.10607485336570591</v>
      </c>
      <c r="BV43">
        <f t="shared" si="29"/>
        <v>34.526571152115523</v>
      </c>
      <c r="BW43">
        <f t="shared" si="30"/>
        <v>0.87305059595091594</v>
      </c>
      <c r="BX43">
        <f t="shared" si="31"/>
        <v>73.787978884740497</v>
      </c>
      <c r="BY43">
        <f t="shared" si="32"/>
        <v>395.8608694745451</v>
      </c>
      <c r="BZ43">
        <f t="shared" si="33"/>
        <v>9.5064518332761503E-3</v>
      </c>
      <c r="CA43">
        <f t="shared" si="34"/>
        <v>0</v>
      </c>
      <c r="CB43">
        <f t="shared" si="35"/>
        <v>105.95284978072405</v>
      </c>
      <c r="CC43">
        <f t="shared" si="36"/>
        <v>0</v>
      </c>
      <c r="CD43" t="e">
        <f t="shared" si="37"/>
        <v>#DIV/0!</v>
      </c>
      <c r="CE43" t="e">
        <f t="shared" si="38"/>
        <v>#DIV/0!</v>
      </c>
    </row>
    <row r="44" spans="1:83" x14ac:dyDescent="0.2">
      <c r="A44" s="1">
        <v>32</v>
      </c>
      <c r="B44" s="1" t="s">
        <v>131</v>
      </c>
      <c r="C44" s="1">
        <v>1688.5</v>
      </c>
      <c r="D44" s="1">
        <v>0</v>
      </c>
      <c r="E44">
        <f t="shared" ref="E44:E75" si="42">(AN44-AO44*(1000-AP44)/(1000-AQ44))*BG44</f>
        <v>5.4941134869305355</v>
      </c>
      <c r="F44">
        <f t="shared" ref="F44:F75" si="43">IF(BR44&lt;&gt;0,1/(1/BR44-1/AJ44),0)</f>
        <v>0.18362801653209021</v>
      </c>
      <c r="G44">
        <f t="shared" ref="G44:G75" si="44">((BU44-BH44/2)*AO44-E44)/(BU44+BH44/2)</f>
        <v>345.45025026998269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t="e">
        <f t="shared" ref="O44:O75" si="45">CA44/K44</f>
        <v>#DIV/0!</v>
      </c>
      <c r="P44" t="e">
        <f t="shared" ref="P44:P75" si="46">CC44/M44</f>
        <v>#DIV/0!</v>
      </c>
      <c r="Q44" t="e">
        <f t="shared" ref="Q44:Q75" si="47">(M44-N44)/M44</f>
        <v>#DIV/0!</v>
      </c>
      <c r="R44" s="1">
        <v>-1</v>
      </c>
      <c r="S44" s="1">
        <v>0.87</v>
      </c>
      <c r="T44" s="1">
        <v>0.92</v>
      </c>
      <c r="U44" s="1">
        <v>9.8070230484008789</v>
      </c>
      <c r="V44">
        <f t="shared" ref="V44:V75" si="48">(U44*T44+(100-U44)*S44)/100</f>
        <v>0.87490351152420043</v>
      </c>
      <c r="W44">
        <f t="shared" ref="W44:W75" si="49">(E44-R44)/CB44</f>
        <v>6.1284377425041482E-2</v>
      </c>
      <c r="X44" t="e">
        <f t="shared" ref="X44:X75" si="50">(M44-N44)/(M44-L44)</f>
        <v>#DIV/0!</v>
      </c>
      <c r="Y44" t="e">
        <f t="shared" ref="Y44:Y75" si="51">(K44-M44)/(K44-L44)</f>
        <v>#DIV/0!</v>
      </c>
      <c r="Z44" t="e">
        <f t="shared" ref="Z44:Z75" si="52">(K44-M44)/M44</f>
        <v>#DIV/0!</v>
      </c>
      <c r="AA44" s="1">
        <v>0</v>
      </c>
      <c r="AB44" s="1">
        <v>0.5</v>
      </c>
      <c r="AC44" t="e">
        <f t="shared" ref="AC44:AC75" si="53">Q44*AB44*V44*AA44</f>
        <v>#DIV/0!</v>
      </c>
      <c r="AD44">
        <f t="shared" ref="AD44:AD75" si="54">BH44*1000</f>
        <v>0.69038465306431762</v>
      </c>
      <c r="AE44">
        <f t="shared" ref="AE44:AE75" si="55">(BM44-BS44)</f>
        <v>0.37753677779165207</v>
      </c>
      <c r="AF44">
        <f t="shared" ref="AF44:AF75" si="56">(AL44+BL44*D44)</f>
        <v>12.273002624511719</v>
      </c>
      <c r="AG44" s="1">
        <v>2</v>
      </c>
      <c r="AH44">
        <f t="shared" ref="AH44:AH75" si="57">(AG44*BA44+BB44)</f>
        <v>4.644859790802002</v>
      </c>
      <c r="AI44" s="1">
        <v>1</v>
      </c>
      <c r="AJ44">
        <f t="shared" ref="AJ44:AJ75" si="58">AH44*(AI44+1)*(AI44+1)/(AI44*AI44+1)</f>
        <v>9.2897195816040039</v>
      </c>
      <c r="AK44" s="1">
        <v>13.942758560180664</v>
      </c>
      <c r="AL44" s="1">
        <v>12.273002624511719</v>
      </c>
      <c r="AM44" s="1">
        <v>14.554274559020996</v>
      </c>
      <c r="AN44" s="1">
        <v>400.25067138671875</v>
      </c>
      <c r="AO44" s="1">
        <v>396.4012451171875</v>
      </c>
      <c r="AP44" s="1">
        <v>10.130429267883301</v>
      </c>
      <c r="AQ44" s="1">
        <v>10.586315155029297</v>
      </c>
      <c r="AR44" s="1">
        <v>63.200447082519531</v>
      </c>
      <c r="AS44" s="1">
        <v>66.044563293457031</v>
      </c>
      <c r="AT44" s="1">
        <v>299.66973876953125</v>
      </c>
      <c r="AU44" s="1">
        <v>121.11834716796875</v>
      </c>
      <c r="AV44" s="1">
        <v>30.028913497924805</v>
      </c>
      <c r="AW44" s="1">
        <v>99.714897155761719</v>
      </c>
      <c r="AX44" s="1">
        <v>-2.0433924198150635</v>
      </c>
      <c r="AY44" s="1">
        <v>-0.10098830610513687</v>
      </c>
      <c r="AZ44" s="1">
        <v>0.5</v>
      </c>
      <c r="BA44" s="1">
        <v>-1.355140209197998</v>
      </c>
      <c r="BB44" s="1">
        <v>7.355140209197998</v>
      </c>
      <c r="BC44" s="1">
        <v>1</v>
      </c>
      <c r="BD44" s="1">
        <v>0</v>
      </c>
      <c r="BE44" s="1">
        <v>0.15999999642372131</v>
      </c>
      <c r="BF44" s="1">
        <v>111115</v>
      </c>
      <c r="BG44">
        <f t="shared" ref="BG44:BG75" si="59">AT44*0.000001/(AG44*0.0001)</f>
        <v>1.4983486938476562</v>
      </c>
      <c r="BH44">
        <f t="shared" ref="BH44:BH75" si="60">(AQ44-AP44)/(1000-AQ44)*BG44</f>
        <v>6.9038465306431763E-4</v>
      </c>
      <c r="BI44">
        <f t="shared" ref="BI44:BI75" si="61">(AL44+273.15)</f>
        <v>285.4230026245117</v>
      </c>
      <c r="BJ44">
        <f t="shared" ref="BJ44:BJ75" si="62">(AK44+273.15)</f>
        <v>287.09275856018064</v>
      </c>
      <c r="BK44">
        <f t="shared" ref="BK44:BK75" si="63">(AU44*BC44+AV44*BD44)*BE44</f>
        <v>19.378935113722036</v>
      </c>
      <c r="BL44">
        <f t="shared" ref="BL44:BL75" si="64">((BK44+0.00000010773*(BJ44^4-BI44^4))-BH44*44100)/(AH44*51.4+0.00000043092*BI44^3)</f>
        <v>2.3359953359261165E-2</v>
      </c>
      <c r="BM44">
        <f t="shared" ref="BM44:BM75" si="65">0.61365*EXP(17.502*AF44/(240.97+AF44))</f>
        <v>1.4331501047338802</v>
      </c>
      <c r="BN44">
        <f t="shared" ref="BN44:BN75" si="66">BM44*1000/AW44</f>
        <v>14.372477389162809</v>
      </c>
      <c r="BO44">
        <f t="shared" ref="BO44:BO75" si="67">(BN44-AQ44)</f>
        <v>3.7861622341335117</v>
      </c>
      <c r="BP44">
        <f t="shared" ref="BP44:BP75" si="68">IF(D44,AL44,(AK44+AL44)/2)</f>
        <v>13.107880592346191</v>
      </c>
      <c r="BQ44">
        <f t="shared" ref="BQ44:BQ75" si="69">0.61365*EXP(17.502*BP44/(240.97+BP44))</f>
        <v>1.5137618169974596</v>
      </c>
      <c r="BR44">
        <f t="shared" ref="BR44:BR75" si="70">IF(BO44&lt;&gt;0,(1000-(BN44+AQ44)/2)/BO44*BH44,0)</f>
        <v>0.18006863605900972</v>
      </c>
      <c r="BS44">
        <f t="shared" ref="BS44:BS75" si="71">AQ44*AW44/1000</f>
        <v>1.0556133269422281</v>
      </c>
      <c r="BT44">
        <f t="shared" ref="BT44:BT75" si="72">(BQ44-BS44)</f>
        <v>0.45814849005523151</v>
      </c>
      <c r="BU44">
        <f t="shared" ref="BU44:BU75" si="73">1/(1.6/F44+1.37/AJ44)</f>
        <v>0.11285736319396028</v>
      </c>
      <c r="BV44">
        <f t="shared" ref="BV44:BV75" si="74">G44*AW44*0.001</f>
        <v>34.446536178103472</v>
      </c>
      <c r="BW44">
        <f t="shared" ref="BW44:BW75" si="75">G44/AO44</f>
        <v>0.87146610795295998</v>
      </c>
      <c r="BX44">
        <f t="shared" ref="BX44:BX75" si="76">(1-BH44*AW44/BM44/F44)*100</f>
        <v>73.84103532629365</v>
      </c>
      <c r="BY44">
        <f t="shared" ref="BY44:BY75" si="77">(AO44-E44/(AJ44/1.35))</f>
        <v>395.60282992906451</v>
      </c>
      <c r="BZ44">
        <f t="shared" ref="BZ44:BZ75" si="78">E44*BX44/100/BY44</f>
        <v>1.0255008240154613E-2</v>
      </c>
      <c r="CA44">
        <f t="shared" ref="CA44:CA75" si="79">(K44-J44)</f>
        <v>0</v>
      </c>
      <c r="CB44">
        <f t="shared" ref="CB44:CB75" si="80">AU44*V44</f>
        <v>105.96686724726305</v>
      </c>
      <c r="CC44">
        <f t="shared" ref="CC44:CC75" si="81">(M44-L44)</f>
        <v>0</v>
      </c>
      <c r="CD44" t="e">
        <f t="shared" ref="CD44:CD75" si="82">(M44-N44)/(M44-J44)</f>
        <v>#DIV/0!</v>
      </c>
      <c r="CE44" t="e">
        <f t="shared" ref="CE44:CE75" si="83">(K44-M44)/(K44-J44)</f>
        <v>#DIV/0!</v>
      </c>
    </row>
    <row r="45" spans="1:83" x14ac:dyDescent="0.2">
      <c r="A45" s="1">
        <v>33</v>
      </c>
      <c r="B45" s="1" t="s">
        <v>132</v>
      </c>
      <c r="C45" s="1">
        <v>1719</v>
      </c>
      <c r="D45" s="1">
        <v>0</v>
      </c>
      <c r="E45">
        <f t="shared" si="42"/>
        <v>5.3935306675018095</v>
      </c>
      <c r="F45">
        <f t="shared" si="43"/>
        <v>0.19433066940579882</v>
      </c>
      <c r="G45">
        <f t="shared" si="44"/>
        <v>348.92869391949051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t="e">
        <f t="shared" si="45"/>
        <v>#DIV/0!</v>
      </c>
      <c r="P45" t="e">
        <f t="shared" si="46"/>
        <v>#DIV/0!</v>
      </c>
      <c r="Q45" t="e">
        <f t="shared" si="47"/>
        <v>#DIV/0!</v>
      </c>
      <c r="R45" s="1">
        <v>-1</v>
      </c>
      <c r="S45" s="1">
        <v>0.87</v>
      </c>
      <c r="T45" s="1">
        <v>0.92</v>
      </c>
      <c r="U45" s="1">
        <v>9.8070230484008789</v>
      </c>
      <c r="V45">
        <f t="shared" si="48"/>
        <v>0.87490351152420043</v>
      </c>
      <c r="W45">
        <f t="shared" si="49"/>
        <v>6.0358146695789892E-2</v>
      </c>
      <c r="X45" t="e">
        <f t="shared" si="50"/>
        <v>#DIV/0!</v>
      </c>
      <c r="Y45" t="e">
        <f t="shared" si="51"/>
        <v>#DIV/0!</v>
      </c>
      <c r="Z45" t="e">
        <f t="shared" si="52"/>
        <v>#DIV/0!</v>
      </c>
      <c r="AA45" s="1">
        <v>0</v>
      </c>
      <c r="AB45" s="1">
        <v>0.5</v>
      </c>
      <c r="AC45" t="e">
        <f t="shared" si="53"/>
        <v>#DIV/0!</v>
      </c>
      <c r="AD45">
        <f t="shared" si="54"/>
        <v>0.72902161218177675</v>
      </c>
      <c r="AE45">
        <f t="shared" si="55"/>
        <v>0.37711567451712402</v>
      </c>
      <c r="AF45">
        <f t="shared" si="56"/>
        <v>12.297189712524414</v>
      </c>
      <c r="AG45" s="1">
        <v>2</v>
      </c>
      <c r="AH45">
        <f t="shared" si="57"/>
        <v>4.644859790802002</v>
      </c>
      <c r="AI45" s="1">
        <v>1</v>
      </c>
      <c r="AJ45">
        <f t="shared" si="58"/>
        <v>9.2897195816040039</v>
      </c>
      <c r="AK45" s="1">
        <v>14.025146484375</v>
      </c>
      <c r="AL45" s="1">
        <v>12.297189712524414</v>
      </c>
      <c r="AM45" s="1">
        <v>14.740435600280762</v>
      </c>
      <c r="AN45" s="1">
        <v>400.20095825195312</v>
      </c>
      <c r="AO45" s="1">
        <v>396.4080810546875</v>
      </c>
      <c r="AP45" s="1">
        <v>10.132247924804688</v>
      </c>
      <c r="AQ45" s="1">
        <v>10.613678932189941</v>
      </c>
      <c r="AR45" s="1">
        <v>62.87322998046875</v>
      </c>
      <c r="AS45" s="1">
        <v>65.860633850097656</v>
      </c>
      <c r="AT45" s="1">
        <v>299.64169311523438</v>
      </c>
      <c r="AU45" s="1">
        <v>121.07227325439453</v>
      </c>
      <c r="AV45" s="1">
        <v>30.026748657226562</v>
      </c>
      <c r="AW45" s="1">
        <v>99.712417602539062</v>
      </c>
      <c r="AX45" s="1">
        <v>-2.0433924198150635</v>
      </c>
      <c r="AY45" s="1">
        <v>-0.10098830610513687</v>
      </c>
      <c r="AZ45" s="1">
        <v>0.25</v>
      </c>
      <c r="BA45" s="1">
        <v>-1.355140209197998</v>
      </c>
      <c r="BB45" s="1">
        <v>7.355140209197998</v>
      </c>
      <c r="BC45" s="1">
        <v>1</v>
      </c>
      <c r="BD45" s="1">
        <v>0</v>
      </c>
      <c r="BE45" s="1">
        <v>0.15999999642372131</v>
      </c>
      <c r="BF45" s="1">
        <v>111115</v>
      </c>
      <c r="BG45">
        <f t="shared" si="59"/>
        <v>1.4982084655761718</v>
      </c>
      <c r="BH45">
        <f t="shared" si="60"/>
        <v>7.2902161218177679E-4</v>
      </c>
      <c r="BI45">
        <f t="shared" si="61"/>
        <v>285.44718971252439</v>
      </c>
      <c r="BJ45">
        <f t="shared" si="62"/>
        <v>287.17514648437498</v>
      </c>
      <c r="BK45">
        <f t="shared" si="63"/>
        <v>19.371563287714935</v>
      </c>
      <c r="BL45">
        <f t="shared" si="64"/>
        <v>1.8884902706695433E-2</v>
      </c>
      <c r="BM45">
        <f t="shared" si="65"/>
        <v>1.4354312605029182</v>
      </c>
      <c r="BN45">
        <f t="shared" si="66"/>
        <v>14.39571213913047</v>
      </c>
      <c r="BO45">
        <f t="shared" si="67"/>
        <v>3.7820332069405289</v>
      </c>
      <c r="BP45">
        <f t="shared" si="68"/>
        <v>13.161168098449707</v>
      </c>
      <c r="BQ45">
        <f t="shared" si="69"/>
        <v>1.5190397615714373</v>
      </c>
      <c r="BR45">
        <f t="shared" si="70"/>
        <v>0.19034878317868978</v>
      </c>
      <c r="BS45">
        <f t="shared" si="71"/>
        <v>1.0583155859857942</v>
      </c>
      <c r="BT45">
        <f t="shared" si="72"/>
        <v>0.46072417558564305</v>
      </c>
      <c r="BU45">
        <f t="shared" si="73"/>
        <v>0.11931944193014116</v>
      </c>
      <c r="BV45">
        <f t="shared" si="74"/>
        <v>34.792523641608774</v>
      </c>
      <c r="BW45">
        <f t="shared" si="75"/>
        <v>0.8802259857849698</v>
      </c>
      <c r="BX45">
        <f t="shared" si="76"/>
        <v>73.940510548975709</v>
      </c>
      <c r="BY45">
        <f t="shared" si="77"/>
        <v>395.62428275623876</v>
      </c>
      <c r="BZ45">
        <f t="shared" si="78"/>
        <v>1.0080281433643944E-2</v>
      </c>
      <c r="CA45">
        <f t="shared" si="79"/>
        <v>0</v>
      </c>
      <c r="CB45">
        <f t="shared" si="80"/>
        <v>105.92655701848732</v>
      </c>
      <c r="CC45">
        <f t="shared" si="81"/>
        <v>0</v>
      </c>
      <c r="CD45" t="e">
        <f t="shared" si="82"/>
        <v>#DIV/0!</v>
      </c>
      <c r="CE45" t="e">
        <f t="shared" si="83"/>
        <v>#DIV/0!</v>
      </c>
    </row>
    <row r="46" spans="1:83" x14ac:dyDescent="0.2">
      <c r="A46" s="1">
        <v>34</v>
      </c>
      <c r="B46" s="1" t="s">
        <v>133</v>
      </c>
      <c r="C46" s="1">
        <v>1749.5</v>
      </c>
      <c r="D46" s="1">
        <v>0</v>
      </c>
      <c r="E46">
        <f t="shared" si="42"/>
        <v>5.5055664670263891</v>
      </c>
      <c r="F46">
        <f t="shared" si="43"/>
        <v>0.20151467174303025</v>
      </c>
      <c r="G46">
        <f t="shared" si="44"/>
        <v>349.6019865421307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t="e">
        <f t="shared" si="45"/>
        <v>#DIV/0!</v>
      </c>
      <c r="P46" t="e">
        <f t="shared" si="46"/>
        <v>#DIV/0!</v>
      </c>
      <c r="Q46" t="e">
        <f t="shared" si="47"/>
        <v>#DIV/0!</v>
      </c>
      <c r="R46" s="1">
        <v>-1</v>
      </c>
      <c r="S46" s="1">
        <v>0.87</v>
      </c>
      <c r="T46" s="1">
        <v>0.92</v>
      </c>
      <c r="U46" s="1">
        <v>9.8070230484008789</v>
      </c>
      <c r="V46">
        <f t="shared" si="48"/>
        <v>0.87490351152420043</v>
      </c>
      <c r="W46">
        <f t="shared" si="49"/>
        <v>6.1401090965106445E-2</v>
      </c>
      <c r="X46" t="e">
        <f t="shared" si="50"/>
        <v>#DIV/0!</v>
      </c>
      <c r="Y46" t="e">
        <f t="shared" si="51"/>
        <v>#DIV/0!</v>
      </c>
      <c r="Z46" t="e">
        <f t="shared" si="52"/>
        <v>#DIV/0!</v>
      </c>
      <c r="AA46" s="1">
        <v>0</v>
      </c>
      <c r="AB46" s="1">
        <v>0.5</v>
      </c>
      <c r="AC46" t="e">
        <f t="shared" si="53"/>
        <v>#DIV/0!</v>
      </c>
      <c r="AD46">
        <f t="shared" si="54"/>
        <v>0.76512767081366451</v>
      </c>
      <c r="AE46">
        <f t="shared" si="55"/>
        <v>0.3819464624111335</v>
      </c>
      <c r="AF46">
        <f t="shared" si="56"/>
        <v>12.37404727935791</v>
      </c>
      <c r="AG46" s="1">
        <v>2</v>
      </c>
      <c r="AH46">
        <f t="shared" si="57"/>
        <v>4.644859790802002</v>
      </c>
      <c r="AI46" s="1">
        <v>1</v>
      </c>
      <c r="AJ46">
        <f t="shared" si="58"/>
        <v>9.2897195816040039</v>
      </c>
      <c r="AK46" s="1">
        <v>14.134764671325684</v>
      </c>
      <c r="AL46" s="1">
        <v>12.37404727935791</v>
      </c>
      <c r="AM46" s="1">
        <v>14.714066505432129</v>
      </c>
      <c r="AN46" s="1">
        <v>400.31240844726562</v>
      </c>
      <c r="AO46" s="1">
        <v>396.43557739257812</v>
      </c>
      <c r="AP46" s="1">
        <v>10.133115768432617</v>
      </c>
      <c r="AQ46" s="1">
        <v>10.638326644897461</v>
      </c>
      <c r="AR46" s="1">
        <v>62.432231903076172</v>
      </c>
      <c r="AS46" s="1">
        <v>65.544937133789062</v>
      </c>
      <c r="AT46" s="1">
        <v>299.67208862304688</v>
      </c>
      <c r="AU46" s="1">
        <v>121.101318359375</v>
      </c>
      <c r="AV46" s="1">
        <v>30.063344955444336</v>
      </c>
      <c r="AW46" s="1">
        <v>99.710670471191406</v>
      </c>
      <c r="AX46" s="1">
        <v>-2.0433924198150635</v>
      </c>
      <c r="AY46" s="1">
        <v>-0.10098830610513687</v>
      </c>
      <c r="AZ46" s="1">
        <v>0.5</v>
      </c>
      <c r="BA46" s="1">
        <v>-1.355140209197998</v>
      </c>
      <c r="BB46" s="1">
        <v>7.355140209197998</v>
      </c>
      <c r="BC46" s="1">
        <v>1</v>
      </c>
      <c r="BD46" s="1">
        <v>0</v>
      </c>
      <c r="BE46" s="1">
        <v>0.15999999642372131</v>
      </c>
      <c r="BF46" s="1">
        <v>111115</v>
      </c>
      <c r="BG46">
        <f t="shared" si="59"/>
        <v>1.4983604431152342</v>
      </c>
      <c r="BH46">
        <f t="shared" si="60"/>
        <v>7.6512767081366448E-4</v>
      </c>
      <c r="BI46">
        <f t="shared" si="61"/>
        <v>285.52404727935789</v>
      </c>
      <c r="BJ46">
        <f t="shared" si="62"/>
        <v>287.28476467132566</v>
      </c>
      <c r="BK46">
        <f t="shared" si="63"/>
        <v>19.376210504407936</v>
      </c>
      <c r="BL46">
        <f t="shared" si="64"/>
        <v>1.3904370143296093E-2</v>
      </c>
      <c r="BM46">
        <f t="shared" si="65"/>
        <v>1.4427011448653995</v>
      </c>
      <c r="BN46">
        <f t="shared" si="66"/>
        <v>14.468874174125903</v>
      </c>
      <c r="BO46">
        <f t="shared" si="67"/>
        <v>3.8305475292284417</v>
      </c>
      <c r="BP46">
        <f t="shared" si="68"/>
        <v>13.254405975341797</v>
      </c>
      <c r="BQ46">
        <f t="shared" si="69"/>
        <v>1.5283135960143925</v>
      </c>
      <c r="BR46">
        <f t="shared" si="70"/>
        <v>0.19723618046952901</v>
      </c>
      <c r="BS46">
        <f t="shared" si="71"/>
        <v>1.060754682454266</v>
      </c>
      <c r="BT46">
        <f t="shared" si="72"/>
        <v>0.46755891356012658</v>
      </c>
      <c r="BU46">
        <f t="shared" si="73"/>
        <v>0.12364999893634031</v>
      </c>
      <c r="BV46">
        <f t="shared" si="74"/>
        <v>34.859048476176284</v>
      </c>
      <c r="BW46">
        <f t="shared" si="75"/>
        <v>0.88186330006383473</v>
      </c>
      <c r="BX46">
        <f t="shared" si="76"/>
        <v>73.758267920954694</v>
      </c>
      <c r="BY46">
        <f t="shared" si="77"/>
        <v>395.63549783525718</v>
      </c>
      <c r="BZ46">
        <f t="shared" si="78"/>
        <v>1.0264019501623403E-2</v>
      </c>
      <c r="CA46">
        <f t="shared" si="79"/>
        <v>0</v>
      </c>
      <c r="CB46">
        <f t="shared" si="80"/>
        <v>105.95196868282731</v>
      </c>
      <c r="CC46">
        <f t="shared" si="81"/>
        <v>0</v>
      </c>
      <c r="CD46" t="e">
        <f t="shared" si="82"/>
        <v>#DIV/0!</v>
      </c>
      <c r="CE46" t="e">
        <f t="shared" si="83"/>
        <v>#DIV/0!</v>
      </c>
    </row>
    <row r="47" spans="1:83" x14ac:dyDescent="0.2">
      <c r="A47" s="1">
        <v>35</v>
      </c>
      <c r="B47" s="1" t="s">
        <v>134</v>
      </c>
      <c r="C47" s="1">
        <v>1780</v>
      </c>
      <c r="D47" s="1">
        <v>0</v>
      </c>
      <c r="E47">
        <f t="shared" si="42"/>
        <v>5.6481263759847131</v>
      </c>
      <c r="F47">
        <f t="shared" si="43"/>
        <v>0.20730048561604347</v>
      </c>
      <c r="G47">
        <f t="shared" si="44"/>
        <v>349.57807159944866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t="e">
        <f t="shared" si="45"/>
        <v>#DIV/0!</v>
      </c>
      <c r="P47" t="e">
        <f t="shared" si="46"/>
        <v>#DIV/0!</v>
      </c>
      <c r="Q47" t="e">
        <f t="shared" si="47"/>
        <v>#DIV/0!</v>
      </c>
      <c r="R47" s="1">
        <v>-1</v>
      </c>
      <c r="S47" s="1">
        <v>0.87</v>
      </c>
      <c r="T47" s="1">
        <v>0.92</v>
      </c>
      <c r="U47" s="1">
        <v>9.8070230484008789</v>
      </c>
      <c r="V47">
        <f t="shared" si="48"/>
        <v>0.87490351152420043</v>
      </c>
      <c r="W47">
        <f t="shared" si="49"/>
        <v>6.2751697385096256E-2</v>
      </c>
      <c r="X47" t="e">
        <f t="shared" si="50"/>
        <v>#DIV/0!</v>
      </c>
      <c r="Y47" t="e">
        <f t="shared" si="51"/>
        <v>#DIV/0!</v>
      </c>
      <c r="Z47" t="e">
        <f t="shared" si="52"/>
        <v>#DIV/0!</v>
      </c>
      <c r="AA47" s="1">
        <v>0</v>
      </c>
      <c r="AB47" s="1">
        <v>0.5</v>
      </c>
      <c r="AC47" t="e">
        <f t="shared" si="53"/>
        <v>#DIV/0!</v>
      </c>
      <c r="AD47">
        <f t="shared" si="54"/>
        <v>0.7893831316481007</v>
      </c>
      <c r="AE47">
        <f t="shared" si="55"/>
        <v>0.38328475701401854</v>
      </c>
      <c r="AF47">
        <f t="shared" si="56"/>
        <v>12.408522605895996</v>
      </c>
      <c r="AG47" s="1">
        <v>2</v>
      </c>
      <c r="AH47">
        <f t="shared" si="57"/>
        <v>4.644859790802002</v>
      </c>
      <c r="AI47" s="1">
        <v>1</v>
      </c>
      <c r="AJ47">
        <f t="shared" si="58"/>
        <v>9.2897195816040039</v>
      </c>
      <c r="AK47" s="1">
        <v>14.165016174316406</v>
      </c>
      <c r="AL47" s="1">
        <v>12.408522605895996</v>
      </c>
      <c r="AM47" s="1">
        <v>14.711496353149414</v>
      </c>
      <c r="AN47" s="1">
        <v>400.29888916015625</v>
      </c>
      <c r="AO47" s="1">
        <v>396.3204345703125</v>
      </c>
      <c r="AP47" s="1">
        <v>10.136346817016602</v>
      </c>
      <c r="AQ47" s="1">
        <v>10.65757942199707</v>
      </c>
      <c r="AR47" s="1">
        <v>62.33062744140625</v>
      </c>
      <c r="AS47" s="1">
        <v>65.535804748535156</v>
      </c>
      <c r="AT47" s="1">
        <v>299.662841796875</v>
      </c>
      <c r="AU47" s="1">
        <v>121.09149169921875</v>
      </c>
      <c r="AV47" s="1">
        <v>30.135869979858398</v>
      </c>
      <c r="AW47" s="1">
        <v>99.711936950683594</v>
      </c>
      <c r="AX47" s="1">
        <v>-2.0433924198150635</v>
      </c>
      <c r="AY47" s="1">
        <v>-0.10098830610513687</v>
      </c>
      <c r="AZ47" s="1">
        <v>0.25</v>
      </c>
      <c r="BA47" s="1">
        <v>-1.355140209197998</v>
      </c>
      <c r="BB47" s="1">
        <v>7.355140209197998</v>
      </c>
      <c r="BC47" s="1">
        <v>1</v>
      </c>
      <c r="BD47" s="1">
        <v>0</v>
      </c>
      <c r="BE47" s="1">
        <v>0.15999999642372131</v>
      </c>
      <c r="BF47" s="1">
        <v>111115</v>
      </c>
      <c r="BG47">
        <f t="shared" si="59"/>
        <v>1.4983142089843751</v>
      </c>
      <c r="BH47">
        <f t="shared" si="60"/>
        <v>7.8938313164810068E-4</v>
      </c>
      <c r="BI47">
        <f t="shared" si="61"/>
        <v>285.55852260589597</v>
      </c>
      <c r="BJ47">
        <f t="shared" si="62"/>
        <v>287.31501617431638</v>
      </c>
      <c r="BK47">
        <f t="shared" si="63"/>
        <v>19.374638238818079</v>
      </c>
      <c r="BL47">
        <f t="shared" si="64"/>
        <v>9.4505493622135256E-3</v>
      </c>
      <c r="BM47">
        <f t="shared" si="65"/>
        <v>1.4459726443870933</v>
      </c>
      <c r="BN47">
        <f t="shared" si="66"/>
        <v>14.501499906698784</v>
      </c>
      <c r="BO47">
        <f t="shared" si="67"/>
        <v>3.8439204847017141</v>
      </c>
      <c r="BP47">
        <f t="shared" si="68"/>
        <v>13.286769390106201</v>
      </c>
      <c r="BQ47">
        <f t="shared" si="69"/>
        <v>1.5315442193054352</v>
      </c>
      <c r="BR47">
        <f t="shared" si="70"/>
        <v>0.20277554084047381</v>
      </c>
      <c r="BS47">
        <f t="shared" si="71"/>
        <v>1.0626878873730747</v>
      </c>
      <c r="BT47">
        <f t="shared" si="72"/>
        <v>0.46885633193236043</v>
      </c>
      <c r="BU47">
        <f t="shared" si="73"/>
        <v>0.12713362884616825</v>
      </c>
      <c r="BV47">
        <f t="shared" si="74"/>
        <v>34.857106634665783</v>
      </c>
      <c r="BW47">
        <f t="shared" si="75"/>
        <v>0.88205916502503445</v>
      </c>
      <c r="BX47">
        <f t="shared" si="76"/>
        <v>73.741216765485987</v>
      </c>
      <c r="BY47">
        <f t="shared" si="77"/>
        <v>395.49963793155513</v>
      </c>
      <c r="BZ47">
        <f t="shared" si="78"/>
        <v>1.0530975795290781E-2</v>
      </c>
      <c r="CA47">
        <f t="shared" si="79"/>
        <v>0</v>
      </c>
      <c r="CB47">
        <f t="shared" si="80"/>
        <v>105.94337130335005</v>
      </c>
      <c r="CC47">
        <f t="shared" si="81"/>
        <v>0</v>
      </c>
      <c r="CD47" t="e">
        <f t="shared" si="82"/>
        <v>#DIV/0!</v>
      </c>
      <c r="CE47" t="e">
        <f t="shared" si="83"/>
        <v>#DIV/0!</v>
      </c>
    </row>
    <row r="48" spans="1:83" x14ac:dyDescent="0.2">
      <c r="A48" s="1">
        <v>36</v>
      </c>
      <c r="B48" s="1" t="s">
        <v>135</v>
      </c>
      <c r="C48" s="1">
        <v>1810.5</v>
      </c>
      <c r="D48" s="1">
        <v>0</v>
      </c>
      <c r="E48">
        <f t="shared" si="42"/>
        <v>5.6419456168953985</v>
      </c>
      <c r="F48">
        <f t="shared" si="43"/>
        <v>0.21147644803283033</v>
      </c>
      <c r="G48">
        <f t="shared" si="44"/>
        <v>350.48916401725114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t="e">
        <f t="shared" si="45"/>
        <v>#DIV/0!</v>
      </c>
      <c r="P48" t="e">
        <f t="shared" si="46"/>
        <v>#DIV/0!</v>
      </c>
      <c r="Q48" t="e">
        <f t="shared" si="47"/>
        <v>#DIV/0!</v>
      </c>
      <c r="R48" s="1">
        <v>-1</v>
      </c>
      <c r="S48" s="1">
        <v>0.87</v>
      </c>
      <c r="T48" s="1">
        <v>0.92</v>
      </c>
      <c r="U48" s="1">
        <v>9.8070230484008789</v>
      </c>
      <c r="V48">
        <f t="shared" si="48"/>
        <v>0.87490351152420043</v>
      </c>
      <c r="W48">
        <f t="shared" si="49"/>
        <v>6.270894777734845E-2</v>
      </c>
      <c r="X48" t="e">
        <f t="shared" si="50"/>
        <v>#DIV/0!</v>
      </c>
      <c r="Y48" t="e">
        <f t="shared" si="51"/>
        <v>#DIV/0!</v>
      </c>
      <c r="Z48" t="e">
        <f t="shared" si="52"/>
        <v>#DIV/0!</v>
      </c>
      <c r="AA48" s="1">
        <v>0</v>
      </c>
      <c r="AB48" s="1">
        <v>0.5</v>
      </c>
      <c r="AC48" t="e">
        <f t="shared" si="53"/>
        <v>#DIV/0!</v>
      </c>
      <c r="AD48">
        <f t="shared" si="54"/>
        <v>0.80615362985513761</v>
      </c>
      <c r="AE48">
        <f t="shared" si="55"/>
        <v>0.3838599409221608</v>
      </c>
      <c r="AF48">
        <f t="shared" si="56"/>
        <v>12.42717170715332</v>
      </c>
      <c r="AG48" s="1">
        <v>2</v>
      </c>
      <c r="AH48">
        <f t="shared" si="57"/>
        <v>4.644859790802002</v>
      </c>
      <c r="AI48" s="1">
        <v>1</v>
      </c>
      <c r="AJ48">
        <f t="shared" si="58"/>
        <v>9.2897195816040039</v>
      </c>
      <c r="AK48" s="1">
        <v>14.180617332458496</v>
      </c>
      <c r="AL48" s="1">
        <v>12.42717170715332</v>
      </c>
      <c r="AM48" s="1">
        <v>14.710871696472168</v>
      </c>
      <c r="AN48" s="1">
        <v>400.3079833984375</v>
      </c>
      <c r="AO48" s="1">
        <v>396.32925415039062</v>
      </c>
      <c r="AP48" s="1">
        <v>10.137326240539551</v>
      </c>
      <c r="AQ48" s="1">
        <v>10.669620513916016</v>
      </c>
      <c r="AR48" s="1">
        <v>62.273479461669922</v>
      </c>
      <c r="AS48" s="1">
        <v>65.543357849121094</v>
      </c>
      <c r="AT48" s="1">
        <v>299.66592407226562</v>
      </c>
      <c r="AU48" s="1">
        <v>121.06138610839844</v>
      </c>
      <c r="AV48" s="1">
        <v>30.091974258422852</v>
      </c>
      <c r="AW48" s="1">
        <v>99.711616516113281</v>
      </c>
      <c r="AX48" s="1">
        <v>-2.0433924198150635</v>
      </c>
      <c r="AY48" s="1">
        <v>-0.10098830610513687</v>
      </c>
      <c r="AZ48" s="1">
        <v>0.75</v>
      </c>
      <c r="BA48" s="1">
        <v>-1.355140209197998</v>
      </c>
      <c r="BB48" s="1">
        <v>7.355140209197998</v>
      </c>
      <c r="BC48" s="1">
        <v>1</v>
      </c>
      <c r="BD48" s="1">
        <v>0</v>
      </c>
      <c r="BE48" s="1">
        <v>0.15999999642372131</v>
      </c>
      <c r="BF48" s="1">
        <v>111115</v>
      </c>
      <c r="BG48">
        <f t="shared" si="59"/>
        <v>1.4983296203613279</v>
      </c>
      <c r="BH48">
        <f t="shared" si="60"/>
        <v>8.0615362985513766E-4</v>
      </c>
      <c r="BI48">
        <f t="shared" si="61"/>
        <v>285.5771717071533</v>
      </c>
      <c r="BJ48">
        <f t="shared" si="62"/>
        <v>287.33061733245847</v>
      </c>
      <c r="BK48">
        <f t="shared" si="63"/>
        <v>19.369821344394495</v>
      </c>
      <c r="BL48">
        <f t="shared" si="64"/>
        <v>6.3470409816275301E-3</v>
      </c>
      <c r="BM48">
        <f t="shared" si="65"/>
        <v>1.4477450499782101</v>
      </c>
      <c r="BN48">
        <f t="shared" si="66"/>
        <v>14.519321825900358</v>
      </c>
      <c r="BO48">
        <f t="shared" si="67"/>
        <v>3.849701311984342</v>
      </c>
      <c r="BP48">
        <f t="shared" si="68"/>
        <v>13.303894519805908</v>
      </c>
      <c r="BQ48">
        <f t="shared" si="69"/>
        <v>1.5332561350080285</v>
      </c>
      <c r="BR48">
        <f t="shared" si="70"/>
        <v>0.20676943136534118</v>
      </c>
      <c r="BS48">
        <f t="shared" si="71"/>
        <v>1.0638851090560493</v>
      </c>
      <c r="BT48">
        <f t="shared" si="72"/>
        <v>0.46937102595197921</v>
      </c>
      <c r="BU48">
        <f t="shared" si="73"/>
        <v>0.12964570507952092</v>
      </c>
      <c r="BV48">
        <f t="shared" si="74"/>
        <v>34.94784111554128</v>
      </c>
      <c r="BW48">
        <f t="shared" si="75"/>
        <v>0.88433836348667549</v>
      </c>
      <c r="BX48">
        <f t="shared" si="76"/>
        <v>73.745154026221243</v>
      </c>
      <c r="BY48">
        <f t="shared" si="77"/>
        <v>395.5093557114871</v>
      </c>
      <c r="BZ48">
        <f t="shared" si="78"/>
        <v>1.051975490635482E-2</v>
      </c>
      <c r="CA48">
        <f t="shared" si="79"/>
        <v>0</v>
      </c>
      <c r="CB48">
        <f t="shared" si="80"/>
        <v>105.91703181622485</v>
      </c>
      <c r="CC48">
        <f t="shared" si="81"/>
        <v>0</v>
      </c>
      <c r="CD48" t="e">
        <f t="shared" si="82"/>
        <v>#DIV/0!</v>
      </c>
      <c r="CE48" t="e">
        <f t="shared" si="83"/>
        <v>#DIV/0!</v>
      </c>
    </row>
    <row r="49" spans="1:83" x14ac:dyDescent="0.2">
      <c r="A49" s="1">
        <v>37</v>
      </c>
      <c r="B49" s="1" t="s">
        <v>136</v>
      </c>
      <c r="C49" s="1">
        <v>1841</v>
      </c>
      <c r="D49" s="1">
        <v>0</v>
      </c>
      <c r="E49">
        <f t="shared" si="42"/>
        <v>5.8654364145650018</v>
      </c>
      <c r="F49">
        <f t="shared" si="43"/>
        <v>0.2172371341047617</v>
      </c>
      <c r="G49">
        <f t="shared" si="44"/>
        <v>349.87315793865815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t="e">
        <f t="shared" si="45"/>
        <v>#DIV/0!</v>
      </c>
      <c r="P49" t="e">
        <f t="shared" si="46"/>
        <v>#DIV/0!</v>
      </c>
      <c r="Q49" t="e">
        <f t="shared" si="47"/>
        <v>#DIV/0!</v>
      </c>
      <c r="R49" s="1">
        <v>-1</v>
      </c>
      <c r="S49" s="1">
        <v>0.87</v>
      </c>
      <c r="T49" s="1">
        <v>0.92</v>
      </c>
      <c r="U49" s="1">
        <v>9.8070230484008789</v>
      </c>
      <c r="V49">
        <f t="shared" si="48"/>
        <v>0.87490351152420043</v>
      </c>
      <c r="W49">
        <f t="shared" si="49"/>
        <v>6.4791143472122212E-2</v>
      </c>
      <c r="X49" t="e">
        <f t="shared" si="50"/>
        <v>#DIV/0!</v>
      </c>
      <c r="Y49" t="e">
        <f t="shared" si="51"/>
        <v>#DIV/0!</v>
      </c>
      <c r="Z49" t="e">
        <f t="shared" si="52"/>
        <v>#DIV/0!</v>
      </c>
      <c r="AA49" s="1">
        <v>0</v>
      </c>
      <c r="AB49" s="1">
        <v>0.5</v>
      </c>
      <c r="AC49" t="e">
        <f t="shared" si="53"/>
        <v>#DIV/0!</v>
      </c>
      <c r="AD49">
        <f t="shared" si="54"/>
        <v>0.82785515791831754</v>
      </c>
      <c r="AE49">
        <f t="shared" si="55"/>
        <v>0.38395807895231426</v>
      </c>
      <c r="AF49">
        <f t="shared" si="56"/>
        <v>12.442399978637695</v>
      </c>
      <c r="AG49" s="1">
        <v>2</v>
      </c>
      <c r="AH49">
        <f t="shared" si="57"/>
        <v>4.644859790802002</v>
      </c>
      <c r="AI49" s="1">
        <v>1</v>
      </c>
      <c r="AJ49">
        <f t="shared" si="58"/>
        <v>9.2897195816040039</v>
      </c>
      <c r="AK49" s="1">
        <v>14.191424369812012</v>
      </c>
      <c r="AL49" s="1">
        <v>12.442399978637695</v>
      </c>
      <c r="AM49" s="1">
        <v>14.711507797241211</v>
      </c>
      <c r="AN49" s="1">
        <v>400.39181518554688</v>
      </c>
      <c r="AO49" s="1">
        <v>396.2586669921875</v>
      </c>
      <c r="AP49" s="1">
        <v>10.136863708496094</v>
      </c>
      <c r="AQ49" s="1">
        <v>10.68342113494873</v>
      </c>
      <c r="AR49" s="1">
        <v>62.225566864013672</v>
      </c>
      <c r="AS49" s="1">
        <v>65.58062744140625</v>
      </c>
      <c r="AT49" s="1">
        <v>299.697998046875</v>
      </c>
      <c r="AU49" s="1">
        <v>121.11344146728516</v>
      </c>
      <c r="AV49" s="1">
        <v>30.127422332763672</v>
      </c>
      <c r="AW49" s="1">
        <v>99.709228515625</v>
      </c>
      <c r="AX49" s="1">
        <v>-2.0433924198150635</v>
      </c>
      <c r="AY49" s="1">
        <v>-0.10098830610513687</v>
      </c>
      <c r="AZ49" s="1">
        <v>0.25</v>
      </c>
      <c r="BA49" s="1">
        <v>-1.355140209197998</v>
      </c>
      <c r="BB49" s="1">
        <v>7.355140209197998</v>
      </c>
      <c r="BC49" s="1">
        <v>1</v>
      </c>
      <c r="BD49" s="1">
        <v>0</v>
      </c>
      <c r="BE49" s="1">
        <v>0.15999999642372131</v>
      </c>
      <c r="BF49" s="1">
        <v>111115</v>
      </c>
      <c r="BG49">
        <f t="shared" si="59"/>
        <v>1.4984899902343749</v>
      </c>
      <c r="BH49">
        <f t="shared" si="60"/>
        <v>8.2785515791831759E-4</v>
      </c>
      <c r="BI49">
        <f t="shared" si="61"/>
        <v>285.59239997863767</v>
      </c>
      <c r="BJ49">
        <f t="shared" si="62"/>
        <v>287.34142436981199</v>
      </c>
      <c r="BK49">
        <f t="shared" si="63"/>
        <v>19.378150201630206</v>
      </c>
      <c r="BL49">
        <f t="shared" si="64"/>
        <v>2.3633099816392409E-3</v>
      </c>
      <c r="BM49">
        <f t="shared" si="65"/>
        <v>1.4491937582255749</v>
      </c>
      <c r="BN49">
        <f t="shared" si="66"/>
        <v>14.534198888104708</v>
      </c>
      <c r="BO49">
        <f t="shared" si="67"/>
        <v>3.8507777531559775</v>
      </c>
      <c r="BP49">
        <f t="shared" si="68"/>
        <v>13.316912174224854</v>
      </c>
      <c r="BQ49">
        <f t="shared" si="69"/>
        <v>1.5345585719789756</v>
      </c>
      <c r="BR49">
        <f t="shared" si="70"/>
        <v>0.21227319308291259</v>
      </c>
      <c r="BS49">
        <f t="shared" si="71"/>
        <v>1.0652356792732607</v>
      </c>
      <c r="BT49">
        <f t="shared" si="72"/>
        <v>0.46932289270571492</v>
      </c>
      <c r="BU49">
        <f t="shared" si="73"/>
        <v>0.13310797014899262</v>
      </c>
      <c r="BV49">
        <f t="shared" si="74"/>
        <v>34.885582656389026</v>
      </c>
      <c r="BW49">
        <f t="shared" si="75"/>
        <v>0.88294133878352776</v>
      </c>
      <c r="BX49">
        <f t="shared" si="76"/>
        <v>73.780210821815047</v>
      </c>
      <c r="BY49">
        <f t="shared" si="77"/>
        <v>395.40629043871832</v>
      </c>
      <c r="BZ49">
        <f t="shared" si="78"/>
        <v>1.0944518225757127E-2</v>
      </c>
      <c r="CA49">
        <f t="shared" si="79"/>
        <v>0</v>
      </c>
      <c r="CB49">
        <f t="shared" si="80"/>
        <v>105.9625752325085</v>
      </c>
      <c r="CC49">
        <f t="shared" si="81"/>
        <v>0</v>
      </c>
      <c r="CD49" t="e">
        <f t="shared" si="82"/>
        <v>#DIV/0!</v>
      </c>
      <c r="CE49" t="e">
        <f t="shared" si="83"/>
        <v>#DIV/0!</v>
      </c>
    </row>
    <row r="50" spans="1:83" x14ac:dyDescent="0.2">
      <c r="A50" s="1">
        <v>38</v>
      </c>
      <c r="B50" s="1" t="s">
        <v>137</v>
      </c>
      <c r="C50" s="1">
        <v>1871.5</v>
      </c>
      <c r="D50" s="1">
        <v>0</v>
      </c>
      <c r="E50">
        <f t="shared" si="42"/>
        <v>5.8180312686184594</v>
      </c>
      <c r="F50">
        <f t="shared" si="43"/>
        <v>0.22209805568587659</v>
      </c>
      <c r="G50">
        <f t="shared" si="44"/>
        <v>351.10875901752854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t="e">
        <f t="shared" si="45"/>
        <v>#DIV/0!</v>
      </c>
      <c r="P50" t="e">
        <f t="shared" si="46"/>
        <v>#DIV/0!</v>
      </c>
      <c r="Q50" t="e">
        <f t="shared" si="47"/>
        <v>#DIV/0!</v>
      </c>
      <c r="R50" s="1">
        <v>-1</v>
      </c>
      <c r="S50" s="1">
        <v>0.87</v>
      </c>
      <c r="T50" s="1">
        <v>0.92</v>
      </c>
      <c r="U50" s="1">
        <v>9.8070230484008789</v>
      </c>
      <c r="V50">
        <f t="shared" si="48"/>
        <v>0.87490351152420043</v>
      </c>
      <c r="W50">
        <f t="shared" si="49"/>
        <v>6.4413635991542484E-2</v>
      </c>
      <c r="X50" t="e">
        <f t="shared" si="50"/>
        <v>#DIV/0!</v>
      </c>
      <c r="Y50" t="e">
        <f t="shared" si="51"/>
        <v>#DIV/0!</v>
      </c>
      <c r="Z50" t="e">
        <f t="shared" si="52"/>
        <v>#DIV/0!</v>
      </c>
      <c r="AA50" s="1">
        <v>0</v>
      </c>
      <c r="AB50" s="1">
        <v>0.5</v>
      </c>
      <c r="AC50" t="e">
        <f t="shared" si="53"/>
        <v>#DIV/0!</v>
      </c>
      <c r="AD50">
        <f t="shared" si="54"/>
        <v>0.84455852720408986</v>
      </c>
      <c r="AE50">
        <f t="shared" si="55"/>
        <v>0.38333318788399762</v>
      </c>
      <c r="AF50">
        <f t="shared" si="56"/>
        <v>12.448923110961914</v>
      </c>
      <c r="AG50" s="1">
        <v>2</v>
      </c>
      <c r="AH50">
        <f t="shared" si="57"/>
        <v>4.644859790802002</v>
      </c>
      <c r="AI50" s="1">
        <v>1</v>
      </c>
      <c r="AJ50">
        <f t="shared" si="58"/>
        <v>9.2897195816040039</v>
      </c>
      <c r="AK50" s="1">
        <v>14.197558403015137</v>
      </c>
      <c r="AL50" s="1">
        <v>12.448923110961914</v>
      </c>
      <c r="AM50" s="1">
        <v>14.708856582641602</v>
      </c>
      <c r="AN50" s="1">
        <v>400.30575561523438</v>
      </c>
      <c r="AO50" s="1">
        <v>396.199951171875</v>
      </c>
      <c r="AP50" s="1">
        <v>10.138106346130371</v>
      </c>
      <c r="AQ50" s="1">
        <v>10.695672035217285</v>
      </c>
      <c r="AR50" s="1">
        <v>62.209892272949219</v>
      </c>
      <c r="AS50" s="1">
        <v>65.631248474121094</v>
      </c>
      <c r="AT50" s="1">
        <v>299.70474243164062</v>
      </c>
      <c r="AU50" s="1">
        <v>120.98207092285156</v>
      </c>
      <c r="AV50" s="1">
        <v>30.082159042358398</v>
      </c>
      <c r="AW50" s="1">
        <v>99.711502075195312</v>
      </c>
      <c r="AX50" s="1">
        <v>-2.0433924198150635</v>
      </c>
      <c r="AY50" s="1">
        <v>-0.10098830610513687</v>
      </c>
      <c r="AZ50" s="1">
        <v>0.75</v>
      </c>
      <c r="BA50" s="1">
        <v>-1.355140209197998</v>
      </c>
      <c r="BB50" s="1">
        <v>7.355140209197998</v>
      </c>
      <c r="BC50" s="1">
        <v>1</v>
      </c>
      <c r="BD50" s="1">
        <v>0</v>
      </c>
      <c r="BE50" s="1">
        <v>0.15999999642372131</v>
      </c>
      <c r="BF50" s="1">
        <v>111115</v>
      </c>
      <c r="BG50">
        <f t="shared" si="59"/>
        <v>1.4985237121582029</v>
      </c>
      <c r="BH50">
        <f t="shared" si="60"/>
        <v>8.4455852720408987E-4</v>
      </c>
      <c r="BI50">
        <f t="shared" si="61"/>
        <v>285.59892311096189</v>
      </c>
      <c r="BJ50">
        <f t="shared" si="62"/>
        <v>287.34755840301511</v>
      </c>
      <c r="BK50">
        <f t="shared" si="63"/>
        <v>19.357130914990648</v>
      </c>
      <c r="BL50">
        <f t="shared" si="64"/>
        <v>-6.9318286035805485E-4</v>
      </c>
      <c r="BM50">
        <f t="shared" si="65"/>
        <v>1.4498147122191745</v>
      </c>
      <c r="BN50">
        <f t="shared" si="66"/>
        <v>14.540094994515552</v>
      </c>
      <c r="BO50">
        <f t="shared" si="67"/>
        <v>3.8444229592982673</v>
      </c>
      <c r="BP50">
        <f t="shared" si="68"/>
        <v>13.323240756988525</v>
      </c>
      <c r="BQ50">
        <f t="shared" si="69"/>
        <v>1.5351921081258706</v>
      </c>
      <c r="BR50">
        <f t="shared" si="70"/>
        <v>0.21691213347621768</v>
      </c>
      <c r="BS50">
        <f t="shared" si="71"/>
        <v>1.0664815243351768</v>
      </c>
      <c r="BT50">
        <f t="shared" si="72"/>
        <v>0.46871058379069375</v>
      </c>
      <c r="BU50">
        <f t="shared" si="73"/>
        <v>0.13602665947365969</v>
      </c>
      <c r="BV50">
        <f t="shared" si="74"/>
        <v>35.009581753395551</v>
      </c>
      <c r="BW50">
        <f t="shared" si="75"/>
        <v>0.88619081849713432</v>
      </c>
      <c r="BX50">
        <f t="shared" si="76"/>
        <v>73.847226612633207</v>
      </c>
      <c r="BY50">
        <f t="shared" si="77"/>
        <v>395.35446362581513</v>
      </c>
      <c r="BZ50">
        <f t="shared" si="78"/>
        <v>1.0867348495139111E-2</v>
      </c>
      <c r="CA50">
        <f t="shared" si="79"/>
        <v>0</v>
      </c>
      <c r="CB50">
        <f t="shared" si="80"/>
        <v>105.8476386818727</v>
      </c>
      <c r="CC50">
        <f t="shared" si="81"/>
        <v>0</v>
      </c>
      <c r="CD50" t="e">
        <f t="shared" si="82"/>
        <v>#DIV/0!</v>
      </c>
      <c r="CE50" t="e">
        <f t="shared" si="83"/>
        <v>#DIV/0!</v>
      </c>
    </row>
    <row r="51" spans="1:83" x14ac:dyDescent="0.2">
      <c r="A51" s="1">
        <v>39</v>
      </c>
      <c r="B51" s="1" t="s">
        <v>138</v>
      </c>
      <c r="C51" s="1">
        <v>1901</v>
      </c>
      <c r="D51" s="1">
        <v>0</v>
      </c>
      <c r="E51">
        <f t="shared" si="42"/>
        <v>5.8591010162323629</v>
      </c>
      <c r="F51">
        <f t="shared" si="43"/>
        <v>0.22178028751133536</v>
      </c>
      <c r="G51">
        <f t="shared" si="44"/>
        <v>350.96207074528616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t="e">
        <f t="shared" si="45"/>
        <v>#DIV/0!</v>
      </c>
      <c r="P51" t="e">
        <f t="shared" si="46"/>
        <v>#DIV/0!</v>
      </c>
      <c r="Q51" t="e">
        <f t="shared" si="47"/>
        <v>#DIV/0!</v>
      </c>
      <c r="R51" s="1">
        <v>-1</v>
      </c>
      <c r="S51" s="1">
        <v>0.87</v>
      </c>
      <c r="T51" s="1">
        <v>0.92</v>
      </c>
      <c r="U51" s="1">
        <v>9.8070230484008789</v>
      </c>
      <c r="V51">
        <f t="shared" si="48"/>
        <v>0.87490351152420043</v>
      </c>
      <c r="W51">
        <f t="shared" si="49"/>
        <v>6.4778502206386354E-2</v>
      </c>
      <c r="X51" t="e">
        <f t="shared" si="50"/>
        <v>#DIV/0!</v>
      </c>
      <c r="Y51" t="e">
        <f t="shared" si="51"/>
        <v>#DIV/0!</v>
      </c>
      <c r="Z51" t="e">
        <f t="shared" si="52"/>
        <v>#DIV/0!</v>
      </c>
      <c r="AA51" s="1">
        <v>0</v>
      </c>
      <c r="AB51" s="1">
        <v>0.5</v>
      </c>
      <c r="AC51" t="e">
        <f t="shared" si="53"/>
        <v>#DIV/0!</v>
      </c>
      <c r="AD51">
        <f t="shared" si="54"/>
        <v>0.84570174798971376</v>
      </c>
      <c r="AE51">
        <f t="shared" si="55"/>
        <v>0.38436684492736228</v>
      </c>
      <c r="AF51">
        <f t="shared" si="56"/>
        <v>12.459658622741699</v>
      </c>
      <c r="AG51" s="1">
        <v>2</v>
      </c>
      <c r="AH51">
        <f t="shared" si="57"/>
        <v>4.644859790802002</v>
      </c>
      <c r="AI51" s="1">
        <v>1</v>
      </c>
      <c r="AJ51">
        <f t="shared" si="58"/>
        <v>9.2897195816040039</v>
      </c>
      <c r="AK51" s="1">
        <v>14.204063415527344</v>
      </c>
      <c r="AL51" s="1">
        <v>12.459658622741699</v>
      </c>
      <c r="AM51" s="1">
        <v>14.709612846374512</v>
      </c>
      <c r="AN51" s="1">
        <v>400.55624389648438</v>
      </c>
      <c r="AO51" s="1">
        <v>396.42230224609375</v>
      </c>
      <c r="AP51" s="1">
        <v>10.137759208679199</v>
      </c>
      <c r="AQ51" s="1">
        <v>10.696120262145996</v>
      </c>
      <c r="AR51" s="1">
        <v>62.178295135498047</v>
      </c>
      <c r="AS51" s="1">
        <v>65.602912902832031</v>
      </c>
      <c r="AT51" s="1">
        <v>299.68280029296875</v>
      </c>
      <c r="AU51" s="1">
        <v>121.02529144287109</v>
      </c>
      <c r="AV51" s="1">
        <v>30.106468200683594</v>
      </c>
      <c r="AW51" s="1">
        <v>99.706275939941406</v>
      </c>
      <c r="AX51" s="1">
        <v>-1.7412073612213135</v>
      </c>
      <c r="AY51" s="1">
        <v>-0.11068049818277359</v>
      </c>
      <c r="AZ51" s="1">
        <v>0.75</v>
      </c>
      <c r="BA51" s="1">
        <v>-1.355140209197998</v>
      </c>
      <c r="BB51" s="1">
        <v>7.355140209197998</v>
      </c>
      <c r="BC51" s="1">
        <v>1</v>
      </c>
      <c r="BD51" s="1">
        <v>0</v>
      </c>
      <c r="BE51" s="1">
        <v>0.15999999642372131</v>
      </c>
      <c r="BF51" s="1">
        <v>111115</v>
      </c>
      <c r="BG51">
        <f t="shared" si="59"/>
        <v>1.4984140014648435</v>
      </c>
      <c r="BH51">
        <f t="shared" si="60"/>
        <v>8.4570174798971371E-4</v>
      </c>
      <c r="BI51">
        <f t="shared" si="61"/>
        <v>285.60965862274168</v>
      </c>
      <c r="BJ51">
        <f t="shared" si="62"/>
        <v>287.35406341552732</v>
      </c>
      <c r="BK51">
        <f t="shared" si="63"/>
        <v>19.364046198039205</v>
      </c>
      <c r="BL51">
        <f t="shared" si="64"/>
        <v>-1.0338966812937582E-3</v>
      </c>
      <c r="BM51">
        <f t="shared" si="65"/>
        <v>1.4508371632716894</v>
      </c>
      <c r="BN51">
        <f t="shared" si="66"/>
        <v>14.551111748929513</v>
      </c>
      <c r="BO51">
        <f t="shared" si="67"/>
        <v>3.8549914867835167</v>
      </c>
      <c r="BP51">
        <f t="shared" si="68"/>
        <v>13.331861019134521</v>
      </c>
      <c r="BQ51">
        <f t="shared" si="69"/>
        <v>1.5360554277027922</v>
      </c>
      <c r="BR51">
        <f t="shared" si="70"/>
        <v>0.21660902150645181</v>
      </c>
      <c r="BS51">
        <f t="shared" si="71"/>
        <v>1.0664703183443272</v>
      </c>
      <c r="BT51">
        <f t="shared" si="72"/>
        <v>0.46958510935846509</v>
      </c>
      <c r="BU51">
        <f t="shared" si="73"/>
        <v>0.13583593720705447</v>
      </c>
      <c r="BV51">
        <f t="shared" si="74"/>
        <v>34.993121070182738</v>
      </c>
      <c r="BW51">
        <f t="shared" si="75"/>
        <v>0.88532372865191</v>
      </c>
      <c r="BX51">
        <f t="shared" si="76"/>
        <v>73.794158492315489</v>
      </c>
      <c r="BY51">
        <f t="shared" si="77"/>
        <v>395.5708463649521</v>
      </c>
      <c r="BZ51">
        <f t="shared" si="78"/>
        <v>1.0930214726073044E-2</v>
      </c>
      <c r="CA51">
        <f t="shared" si="79"/>
        <v>0</v>
      </c>
      <c r="CB51">
        <f t="shared" si="80"/>
        <v>105.88545246660769</v>
      </c>
      <c r="CC51">
        <f t="shared" si="81"/>
        <v>0</v>
      </c>
      <c r="CD51" t="e">
        <f t="shared" si="82"/>
        <v>#DIV/0!</v>
      </c>
      <c r="CE51" t="e">
        <f t="shared" si="83"/>
        <v>#DIV/0!</v>
      </c>
    </row>
    <row r="52" spans="1:83" x14ac:dyDescent="0.2">
      <c r="A52" s="1">
        <v>40</v>
      </c>
      <c r="B52" s="1" t="s">
        <v>139</v>
      </c>
      <c r="C52" s="1">
        <v>1931.5</v>
      </c>
      <c r="D52" s="1">
        <v>0</v>
      </c>
      <c r="E52">
        <f t="shared" si="42"/>
        <v>5.828955020127224</v>
      </c>
      <c r="F52">
        <f t="shared" si="43"/>
        <v>0.22372999493882856</v>
      </c>
      <c r="G52">
        <f t="shared" si="44"/>
        <v>351.45979842873498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t="e">
        <f t="shared" si="45"/>
        <v>#DIV/0!</v>
      </c>
      <c r="P52" t="e">
        <f t="shared" si="46"/>
        <v>#DIV/0!</v>
      </c>
      <c r="Q52" t="e">
        <f t="shared" si="47"/>
        <v>#DIV/0!</v>
      </c>
      <c r="R52" s="1">
        <v>-1</v>
      </c>
      <c r="S52" s="1">
        <v>0.87</v>
      </c>
      <c r="T52" s="1">
        <v>0.92</v>
      </c>
      <c r="U52" s="1">
        <v>9.8070230484008789</v>
      </c>
      <c r="V52">
        <f t="shared" si="48"/>
        <v>0.87490351152420043</v>
      </c>
      <c r="W52">
        <f t="shared" si="49"/>
        <v>6.4484859190824056E-2</v>
      </c>
      <c r="X52" t="e">
        <f t="shared" si="50"/>
        <v>#DIV/0!</v>
      </c>
      <c r="Y52" t="e">
        <f t="shared" si="51"/>
        <v>#DIV/0!</v>
      </c>
      <c r="Z52" t="e">
        <f t="shared" si="52"/>
        <v>#DIV/0!</v>
      </c>
      <c r="AA52" s="1">
        <v>0</v>
      </c>
      <c r="AB52" s="1">
        <v>0.5</v>
      </c>
      <c r="AC52" t="e">
        <f t="shared" si="53"/>
        <v>#DIV/0!</v>
      </c>
      <c r="AD52">
        <f t="shared" si="54"/>
        <v>0.85233220045264779</v>
      </c>
      <c r="AE52">
        <f t="shared" si="55"/>
        <v>0.38408951093994625</v>
      </c>
      <c r="AF52">
        <f t="shared" si="56"/>
        <v>12.465292930603027</v>
      </c>
      <c r="AG52" s="1">
        <v>2</v>
      </c>
      <c r="AH52">
        <f t="shared" si="57"/>
        <v>4.644859790802002</v>
      </c>
      <c r="AI52" s="1">
        <v>1</v>
      </c>
      <c r="AJ52">
        <f t="shared" si="58"/>
        <v>9.2897195816040039</v>
      </c>
      <c r="AK52" s="1">
        <v>14.210456848144531</v>
      </c>
      <c r="AL52" s="1">
        <v>12.465292930603027</v>
      </c>
      <c r="AM52" s="1">
        <v>14.709578514099121</v>
      </c>
      <c r="AN52" s="1">
        <v>400.44741821289062</v>
      </c>
      <c r="AO52" s="1">
        <v>396.33111572265625</v>
      </c>
      <c r="AP52" s="1">
        <v>10.141200065612793</v>
      </c>
      <c r="AQ52" s="1">
        <v>10.70404052734375</v>
      </c>
      <c r="AR52" s="1">
        <v>62.175079345703125</v>
      </c>
      <c r="AS52" s="1">
        <v>65.625808715820312</v>
      </c>
      <c r="AT52" s="1">
        <v>299.626220703125</v>
      </c>
      <c r="AU52" s="1">
        <v>121.04206848144531</v>
      </c>
      <c r="AV52" s="1">
        <v>30.048088073730469</v>
      </c>
      <c r="AW52" s="1">
        <v>99.708564758300781</v>
      </c>
      <c r="AX52" s="1">
        <v>-1.7412073612213135</v>
      </c>
      <c r="AY52" s="1">
        <v>-0.11068049818277359</v>
      </c>
      <c r="AZ52" s="1">
        <v>0.5</v>
      </c>
      <c r="BA52" s="1">
        <v>-1.355140209197998</v>
      </c>
      <c r="BB52" s="1">
        <v>7.355140209197998</v>
      </c>
      <c r="BC52" s="1">
        <v>1</v>
      </c>
      <c r="BD52" s="1">
        <v>0</v>
      </c>
      <c r="BE52" s="1">
        <v>0.15999999642372131</v>
      </c>
      <c r="BF52" s="1">
        <v>111115</v>
      </c>
      <c r="BG52">
        <f t="shared" si="59"/>
        <v>1.4981311035156248</v>
      </c>
      <c r="BH52">
        <f t="shared" si="60"/>
        <v>8.5233220045264778E-4</v>
      </c>
      <c r="BI52">
        <f t="shared" si="61"/>
        <v>285.615292930603</v>
      </c>
      <c r="BJ52">
        <f t="shared" si="62"/>
        <v>287.36045684814451</v>
      </c>
      <c r="BK52">
        <f t="shared" si="63"/>
        <v>19.36673052415108</v>
      </c>
      <c r="BL52">
        <f t="shared" si="64"/>
        <v>-2.1630315929928442E-3</v>
      </c>
      <c r="BM52">
        <f t="shared" si="65"/>
        <v>1.4513740290360766</v>
      </c>
      <c r="BN52">
        <f t="shared" si="66"/>
        <v>14.556162076490516</v>
      </c>
      <c r="BO52">
        <f t="shared" si="67"/>
        <v>3.8521215491467657</v>
      </c>
      <c r="BP52">
        <f t="shared" si="68"/>
        <v>13.337874889373779</v>
      </c>
      <c r="BQ52">
        <f t="shared" si="69"/>
        <v>1.5366579698294149</v>
      </c>
      <c r="BR52">
        <f t="shared" si="70"/>
        <v>0.21846848488061071</v>
      </c>
      <c r="BS52">
        <f t="shared" si="71"/>
        <v>1.0672845180961303</v>
      </c>
      <c r="BT52">
        <f t="shared" si="72"/>
        <v>0.4693734517332846</v>
      </c>
      <c r="BU52">
        <f t="shared" si="73"/>
        <v>0.13700596569355961</v>
      </c>
      <c r="BV52">
        <f t="shared" si="74"/>
        <v>35.043552071570865</v>
      </c>
      <c r="BW52">
        <f t="shared" si="75"/>
        <v>0.8867832589623843</v>
      </c>
      <c r="BX52">
        <f t="shared" si="76"/>
        <v>73.827946425509452</v>
      </c>
      <c r="BY52">
        <f t="shared" si="77"/>
        <v>395.48404071591926</v>
      </c>
      <c r="BZ52">
        <f t="shared" si="78"/>
        <v>1.088134373674449E-2</v>
      </c>
      <c r="CA52">
        <f t="shared" si="79"/>
        <v>0</v>
      </c>
      <c r="CB52">
        <f t="shared" si="80"/>
        <v>105.90013075656924</v>
      </c>
      <c r="CC52">
        <f t="shared" si="81"/>
        <v>0</v>
      </c>
      <c r="CD52" t="e">
        <f t="shared" si="82"/>
        <v>#DIV/0!</v>
      </c>
      <c r="CE52" t="e">
        <f t="shared" si="83"/>
        <v>#DIV/0!</v>
      </c>
    </row>
    <row r="53" spans="1:83" x14ac:dyDescent="0.2">
      <c r="A53" s="1">
        <v>41</v>
      </c>
      <c r="B53" s="1" t="s">
        <v>140</v>
      </c>
      <c r="C53" s="1">
        <v>1962</v>
      </c>
      <c r="D53" s="1">
        <v>0</v>
      </c>
      <c r="E53">
        <f t="shared" si="42"/>
        <v>5.8068761987623887</v>
      </c>
      <c r="F53">
        <f t="shared" si="43"/>
        <v>0.22829362835352399</v>
      </c>
      <c r="G53">
        <f t="shared" si="44"/>
        <v>352.50365627808276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t="e">
        <f t="shared" si="45"/>
        <v>#DIV/0!</v>
      </c>
      <c r="P53" t="e">
        <f t="shared" si="46"/>
        <v>#DIV/0!</v>
      </c>
      <c r="Q53" t="e">
        <f t="shared" si="47"/>
        <v>#DIV/0!</v>
      </c>
      <c r="R53" s="1">
        <v>-1</v>
      </c>
      <c r="S53" s="1">
        <v>0.87</v>
      </c>
      <c r="T53" s="1">
        <v>0.92</v>
      </c>
      <c r="U53" s="1">
        <v>9.8070230484008789</v>
      </c>
      <c r="V53">
        <f t="shared" si="48"/>
        <v>0.87490351152420043</v>
      </c>
      <c r="W53">
        <f t="shared" si="49"/>
        <v>6.4264058098777693E-2</v>
      </c>
      <c r="X53" t="e">
        <f t="shared" si="50"/>
        <v>#DIV/0!</v>
      </c>
      <c r="Y53" t="e">
        <f t="shared" si="51"/>
        <v>#DIV/0!</v>
      </c>
      <c r="Z53" t="e">
        <f t="shared" si="52"/>
        <v>#DIV/0!</v>
      </c>
      <c r="AA53" s="1">
        <v>0</v>
      </c>
      <c r="AB53" s="1">
        <v>0.5</v>
      </c>
      <c r="AC53" t="e">
        <f t="shared" si="53"/>
        <v>#DIV/0!</v>
      </c>
      <c r="AD53">
        <f t="shared" si="54"/>
        <v>0.86819796450269116</v>
      </c>
      <c r="AE53">
        <f t="shared" si="55"/>
        <v>0.38357121076466583</v>
      </c>
      <c r="AF53">
        <f t="shared" si="56"/>
        <v>12.472288131713867</v>
      </c>
      <c r="AG53" s="1">
        <v>2</v>
      </c>
      <c r="AH53">
        <f t="shared" si="57"/>
        <v>4.644859790802002</v>
      </c>
      <c r="AI53" s="1">
        <v>1</v>
      </c>
      <c r="AJ53">
        <f t="shared" si="58"/>
        <v>9.2897195816040039</v>
      </c>
      <c r="AK53" s="1">
        <v>14.217310905456543</v>
      </c>
      <c r="AL53" s="1">
        <v>12.472288131713867</v>
      </c>
      <c r="AM53" s="1">
        <v>14.710549354553223</v>
      </c>
      <c r="AN53" s="1">
        <v>400.4892578125</v>
      </c>
      <c r="AO53" s="1">
        <v>396.38397216796875</v>
      </c>
      <c r="AP53" s="1">
        <v>10.143440246582031</v>
      </c>
      <c r="AQ53" s="1">
        <v>10.716679573059082</v>
      </c>
      <c r="AR53" s="1">
        <v>62.156841278076172</v>
      </c>
      <c r="AS53" s="1">
        <v>65.669532775878906</v>
      </c>
      <c r="AT53" s="1">
        <v>299.66323852539062</v>
      </c>
      <c r="AU53" s="1">
        <v>121.06526184082031</v>
      </c>
      <c r="AV53" s="1">
        <v>30.058412551879883</v>
      </c>
      <c r="AW53" s="1">
        <v>99.701553344726562</v>
      </c>
      <c r="AX53" s="1">
        <v>-1.7412073612213135</v>
      </c>
      <c r="AY53" s="1">
        <v>-0.11068049818277359</v>
      </c>
      <c r="AZ53" s="1">
        <v>0.5</v>
      </c>
      <c r="BA53" s="1">
        <v>-1.355140209197998</v>
      </c>
      <c r="BB53" s="1">
        <v>7.355140209197998</v>
      </c>
      <c r="BC53" s="1">
        <v>1</v>
      </c>
      <c r="BD53" s="1">
        <v>0</v>
      </c>
      <c r="BE53" s="1">
        <v>0.15999999642372131</v>
      </c>
      <c r="BF53" s="1">
        <v>111115</v>
      </c>
      <c r="BG53">
        <f t="shared" si="59"/>
        <v>1.498316192626953</v>
      </c>
      <c r="BH53">
        <f t="shared" si="60"/>
        <v>8.6819796450269117E-4</v>
      </c>
      <c r="BI53">
        <f t="shared" si="61"/>
        <v>285.62228813171384</v>
      </c>
      <c r="BJ53">
        <f t="shared" si="62"/>
        <v>287.36731090545652</v>
      </c>
      <c r="BK53">
        <f t="shared" si="63"/>
        <v>19.370441461568134</v>
      </c>
      <c r="BL53">
        <f t="shared" si="64"/>
        <v>-4.9610737866406822E-3</v>
      </c>
      <c r="BM53">
        <f t="shared" si="65"/>
        <v>1.4520408108963574</v>
      </c>
      <c r="BN53">
        <f t="shared" si="66"/>
        <v>14.563873502309471</v>
      </c>
      <c r="BO53">
        <f t="shared" si="67"/>
        <v>3.8471939292503894</v>
      </c>
      <c r="BP53">
        <f t="shared" si="68"/>
        <v>13.344799518585205</v>
      </c>
      <c r="BQ53">
        <f t="shared" si="69"/>
        <v>1.5373520202301414</v>
      </c>
      <c r="BR53">
        <f t="shared" si="70"/>
        <v>0.22281790778063251</v>
      </c>
      <c r="BS53">
        <f t="shared" si="71"/>
        <v>1.0684696001316916</v>
      </c>
      <c r="BT53">
        <f t="shared" si="72"/>
        <v>0.46888242009844983</v>
      </c>
      <c r="BU53">
        <f t="shared" si="73"/>
        <v>0.13974301305120754</v>
      </c>
      <c r="BV53">
        <f t="shared" si="74"/>
        <v>35.145162090620424</v>
      </c>
      <c r="BW53">
        <f t="shared" si="75"/>
        <v>0.88929846065700258</v>
      </c>
      <c r="BX53">
        <f t="shared" si="76"/>
        <v>73.887522749695165</v>
      </c>
      <c r="BY53">
        <f t="shared" si="77"/>
        <v>395.54010569821514</v>
      </c>
      <c r="BZ53">
        <f t="shared" si="78"/>
        <v>1.0847337376404394E-2</v>
      </c>
      <c r="CA53">
        <f t="shared" si="79"/>
        <v>0</v>
      </c>
      <c r="CB53">
        <f t="shared" si="80"/>
        <v>105.92042270813047</v>
      </c>
      <c r="CC53">
        <f t="shared" si="81"/>
        <v>0</v>
      </c>
      <c r="CD53" t="e">
        <f t="shared" si="82"/>
        <v>#DIV/0!</v>
      </c>
      <c r="CE53" t="e">
        <f t="shared" si="83"/>
        <v>#DIV/0!</v>
      </c>
    </row>
    <row r="54" spans="1:83" x14ac:dyDescent="0.2">
      <c r="A54" s="1">
        <v>42</v>
      </c>
      <c r="B54" s="1" t="s">
        <v>141</v>
      </c>
      <c r="C54" s="1">
        <v>1992.5</v>
      </c>
      <c r="D54" s="1">
        <v>0</v>
      </c>
      <c r="E54">
        <f t="shared" si="42"/>
        <v>5.5403928072331903</v>
      </c>
      <c r="F54">
        <f t="shared" si="43"/>
        <v>0.23201998129362175</v>
      </c>
      <c r="G54">
        <f t="shared" si="44"/>
        <v>355.08243218470398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t="e">
        <f t="shared" si="45"/>
        <v>#DIV/0!</v>
      </c>
      <c r="P54" t="e">
        <f t="shared" si="46"/>
        <v>#DIV/0!</v>
      </c>
      <c r="Q54" t="e">
        <f t="shared" si="47"/>
        <v>#DIV/0!</v>
      </c>
      <c r="R54" s="1">
        <v>-1</v>
      </c>
      <c r="S54" s="1">
        <v>0.87</v>
      </c>
      <c r="T54" s="1">
        <v>0.92</v>
      </c>
      <c r="U54" s="1">
        <v>9.8070230484008789</v>
      </c>
      <c r="V54">
        <f t="shared" si="48"/>
        <v>0.87490351152420043</v>
      </c>
      <c r="W54">
        <f t="shared" si="49"/>
        <v>6.1780045710952206E-2</v>
      </c>
      <c r="X54" t="e">
        <f t="shared" si="50"/>
        <v>#DIV/0!</v>
      </c>
      <c r="Y54" t="e">
        <f t="shared" si="51"/>
        <v>#DIV/0!</v>
      </c>
      <c r="Z54" t="e">
        <f t="shared" si="52"/>
        <v>#DIV/0!</v>
      </c>
      <c r="AA54" s="1">
        <v>0</v>
      </c>
      <c r="AB54" s="1">
        <v>0.5</v>
      </c>
      <c r="AC54" t="e">
        <f t="shared" si="53"/>
        <v>#DIV/0!</v>
      </c>
      <c r="AD54">
        <f t="shared" si="54"/>
        <v>0.87997482038885277</v>
      </c>
      <c r="AE54">
        <f t="shared" si="55"/>
        <v>0.38267803288069491</v>
      </c>
      <c r="AF54">
        <f t="shared" si="56"/>
        <v>12.473673820495605</v>
      </c>
      <c r="AG54" s="1">
        <v>2</v>
      </c>
      <c r="AH54">
        <f t="shared" si="57"/>
        <v>4.644859790802002</v>
      </c>
      <c r="AI54" s="1">
        <v>1</v>
      </c>
      <c r="AJ54">
        <f t="shared" si="58"/>
        <v>9.2897195816040039</v>
      </c>
      <c r="AK54" s="1">
        <v>14.221938133239746</v>
      </c>
      <c r="AL54" s="1">
        <v>12.473673820495605</v>
      </c>
      <c r="AM54" s="1">
        <v>14.710231781005859</v>
      </c>
      <c r="AN54" s="1">
        <v>400.36566162109375</v>
      </c>
      <c r="AO54" s="1">
        <v>396.43478393554688</v>
      </c>
      <c r="AP54" s="1">
        <v>10.145904541015625</v>
      </c>
      <c r="AQ54" s="1">
        <v>10.726958274841309</v>
      </c>
      <c r="AR54" s="1">
        <v>62.153343200683594</v>
      </c>
      <c r="AS54" s="1">
        <v>65.712844848632812</v>
      </c>
      <c r="AT54" s="1">
        <v>299.64022827148438</v>
      </c>
      <c r="AU54" s="1">
        <v>121.0028076171875</v>
      </c>
      <c r="AV54" s="1">
        <v>29.979034423828125</v>
      </c>
      <c r="AW54" s="1">
        <v>99.70159912109375</v>
      </c>
      <c r="AX54" s="1">
        <v>-1.7412073612213135</v>
      </c>
      <c r="AY54" s="1">
        <v>-0.11068049818277359</v>
      </c>
      <c r="AZ54" s="1">
        <v>1</v>
      </c>
      <c r="BA54" s="1">
        <v>-1.355140209197998</v>
      </c>
      <c r="BB54" s="1">
        <v>7.355140209197998</v>
      </c>
      <c r="BC54" s="1">
        <v>1</v>
      </c>
      <c r="BD54" s="1">
        <v>0</v>
      </c>
      <c r="BE54" s="1">
        <v>0.15999999642372131</v>
      </c>
      <c r="BF54" s="1">
        <v>111115</v>
      </c>
      <c r="BG54">
        <f t="shared" si="59"/>
        <v>1.4982011413574217</v>
      </c>
      <c r="BH54">
        <f t="shared" si="60"/>
        <v>8.7997482038885283E-4</v>
      </c>
      <c r="BI54">
        <f t="shared" si="61"/>
        <v>285.62367382049558</v>
      </c>
      <c r="BJ54">
        <f t="shared" si="62"/>
        <v>287.37193813323972</v>
      </c>
      <c r="BK54">
        <f t="shared" si="63"/>
        <v>19.360448786010238</v>
      </c>
      <c r="BL54">
        <f t="shared" si="64"/>
        <v>-6.9545291472347913E-3</v>
      </c>
      <c r="BM54">
        <f t="shared" si="65"/>
        <v>1.4521729265876224</v>
      </c>
      <c r="BN54">
        <f t="shared" si="66"/>
        <v>14.56519192659958</v>
      </c>
      <c r="BO54">
        <f t="shared" si="67"/>
        <v>3.8382336517582711</v>
      </c>
      <c r="BP54">
        <f t="shared" si="68"/>
        <v>13.347805976867676</v>
      </c>
      <c r="BQ54">
        <f t="shared" si="69"/>
        <v>1.5376534411085752</v>
      </c>
      <c r="BR54">
        <f t="shared" si="70"/>
        <v>0.22636625894972787</v>
      </c>
      <c r="BS54">
        <f t="shared" si="71"/>
        <v>1.0694948937069275</v>
      </c>
      <c r="BT54">
        <f t="shared" si="72"/>
        <v>0.46815854740164764</v>
      </c>
      <c r="BU54">
        <f t="shared" si="73"/>
        <v>0.14197622800862342</v>
      </c>
      <c r="BV54">
        <f t="shared" si="74"/>
        <v>35.402286308622315</v>
      </c>
      <c r="BW54">
        <f t="shared" si="75"/>
        <v>0.89568939602039044</v>
      </c>
      <c r="BX54">
        <f t="shared" si="76"/>
        <v>73.960739506711803</v>
      </c>
      <c r="BY54">
        <f t="shared" si="77"/>
        <v>395.62964334717259</v>
      </c>
      <c r="BZ54">
        <f t="shared" si="78"/>
        <v>1.0357453140108901E-2</v>
      </c>
      <c r="CA54">
        <f t="shared" si="79"/>
        <v>0</v>
      </c>
      <c r="CB54">
        <f t="shared" si="80"/>
        <v>105.86578128856461</v>
      </c>
      <c r="CC54">
        <f t="shared" si="81"/>
        <v>0</v>
      </c>
      <c r="CD54" t="e">
        <f t="shared" si="82"/>
        <v>#DIV/0!</v>
      </c>
      <c r="CE54" t="e">
        <f t="shared" si="83"/>
        <v>#DIV/0!</v>
      </c>
    </row>
    <row r="55" spans="1:83" x14ac:dyDescent="0.2">
      <c r="A55" s="1">
        <v>43</v>
      </c>
      <c r="B55" s="1" t="s">
        <v>142</v>
      </c>
      <c r="C55" s="1">
        <v>2023</v>
      </c>
      <c r="D55" s="1">
        <v>0</v>
      </c>
      <c r="E55">
        <f t="shared" si="42"/>
        <v>5.4556940167989945</v>
      </c>
      <c r="F55">
        <f t="shared" si="43"/>
        <v>0.23658955465158724</v>
      </c>
      <c r="G55">
        <f t="shared" si="44"/>
        <v>356.39855098280424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t="e">
        <f t="shared" si="45"/>
        <v>#DIV/0!</v>
      </c>
      <c r="P55" t="e">
        <f t="shared" si="46"/>
        <v>#DIV/0!</v>
      </c>
      <c r="Q55" t="e">
        <f t="shared" si="47"/>
        <v>#DIV/0!</v>
      </c>
      <c r="R55" s="1">
        <v>-1</v>
      </c>
      <c r="S55" s="1">
        <v>0.87</v>
      </c>
      <c r="T55" s="1">
        <v>0.92</v>
      </c>
      <c r="U55" s="1">
        <v>9.8070230484008789</v>
      </c>
      <c r="V55">
        <f t="shared" si="48"/>
        <v>0.87490351152420043</v>
      </c>
      <c r="W55">
        <f t="shared" si="49"/>
        <v>6.0985870695695527E-2</v>
      </c>
      <c r="X55" t="e">
        <f t="shared" si="50"/>
        <v>#DIV/0!</v>
      </c>
      <c r="Y55" t="e">
        <f t="shared" si="51"/>
        <v>#DIV/0!</v>
      </c>
      <c r="Z55" t="e">
        <f t="shared" si="52"/>
        <v>#DIV/0!</v>
      </c>
      <c r="AA55" s="1">
        <v>0</v>
      </c>
      <c r="AB55" s="1">
        <v>0.5</v>
      </c>
      <c r="AC55" t="e">
        <f t="shared" si="53"/>
        <v>#DIV/0!</v>
      </c>
      <c r="AD55">
        <f t="shared" si="54"/>
        <v>0.89586358153991874</v>
      </c>
      <c r="AE55">
        <f t="shared" si="55"/>
        <v>0.38225155505056119</v>
      </c>
      <c r="AF55">
        <f t="shared" si="56"/>
        <v>12.482217788696289</v>
      </c>
      <c r="AG55" s="1">
        <v>2</v>
      </c>
      <c r="AH55">
        <f t="shared" si="57"/>
        <v>4.644859790802002</v>
      </c>
      <c r="AI55" s="1">
        <v>1</v>
      </c>
      <c r="AJ55">
        <f t="shared" si="58"/>
        <v>9.2897195816040039</v>
      </c>
      <c r="AK55" s="1">
        <v>14.227534294128418</v>
      </c>
      <c r="AL55" s="1">
        <v>12.482217788696289</v>
      </c>
      <c r="AM55" s="1">
        <v>14.710016250610352</v>
      </c>
      <c r="AN55" s="1">
        <v>400.30715942382812</v>
      </c>
      <c r="AO55" s="1">
        <v>396.428955078125</v>
      </c>
      <c r="AP55" s="1">
        <v>10.14766788482666</v>
      </c>
      <c r="AQ55" s="1">
        <v>10.739153861999512</v>
      </c>
      <c r="AR55" s="1">
        <v>62.143093109130859</v>
      </c>
      <c r="AS55" s="1">
        <v>65.765281677246094</v>
      </c>
      <c r="AT55" s="1">
        <v>299.66653442382812</v>
      </c>
      <c r="AU55" s="1">
        <v>120.99113464355469</v>
      </c>
      <c r="AV55" s="1">
        <v>30.058759689331055</v>
      </c>
      <c r="AW55" s="1">
        <v>99.703964233398438</v>
      </c>
      <c r="AX55" s="1">
        <v>-1.7412073612213135</v>
      </c>
      <c r="AY55" s="1">
        <v>-0.11068049818277359</v>
      </c>
      <c r="AZ55" s="1">
        <v>0.75</v>
      </c>
      <c r="BA55" s="1">
        <v>-1.355140209197998</v>
      </c>
      <c r="BB55" s="1">
        <v>7.355140209197998</v>
      </c>
      <c r="BC55" s="1">
        <v>1</v>
      </c>
      <c r="BD55" s="1">
        <v>0</v>
      </c>
      <c r="BE55" s="1">
        <v>0.15999999642372131</v>
      </c>
      <c r="BF55" s="1">
        <v>111115</v>
      </c>
      <c r="BG55">
        <f t="shared" si="59"/>
        <v>1.4983326721191406</v>
      </c>
      <c r="BH55">
        <f t="shared" si="60"/>
        <v>8.9586358153991876E-4</v>
      </c>
      <c r="BI55">
        <f t="shared" si="61"/>
        <v>285.63221778869627</v>
      </c>
      <c r="BJ55">
        <f t="shared" si="62"/>
        <v>287.3775342941284</v>
      </c>
      <c r="BK55">
        <f t="shared" si="63"/>
        <v>19.358581110270734</v>
      </c>
      <c r="BL55">
        <f t="shared" si="64"/>
        <v>-9.8932546391537236E-3</v>
      </c>
      <c r="BM55">
        <f t="shared" si="65"/>
        <v>1.4529877676043232</v>
      </c>
      <c r="BN55">
        <f t="shared" si="66"/>
        <v>14.573019024629787</v>
      </c>
      <c r="BO55">
        <f t="shared" si="67"/>
        <v>3.8338651626302749</v>
      </c>
      <c r="BP55">
        <f t="shared" si="68"/>
        <v>13.354876041412354</v>
      </c>
      <c r="BQ55">
        <f t="shared" si="69"/>
        <v>1.5383624750102523</v>
      </c>
      <c r="BR55">
        <f t="shared" si="70"/>
        <v>0.23071376198418297</v>
      </c>
      <c r="BS55">
        <f t="shared" si="71"/>
        <v>1.0707362125537621</v>
      </c>
      <c r="BT55">
        <f t="shared" si="72"/>
        <v>0.46762626245649019</v>
      </c>
      <c r="BU55">
        <f t="shared" si="73"/>
        <v>0.14471273824604966</v>
      </c>
      <c r="BV55">
        <f t="shared" si="74"/>
        <v>35.534348380024547</v>
      </c>
      <c r="BW55">
        <f t="shared" si="75"/>
        <v>0.8990225018063277</v>
      </c>
      <c r="BX55">
        <f t="shared" si="76"/>
        <v>74.01655187439701</v>
      </c>
      <c r="BY55">
        <f t="shared" si="77"/>
        <v>395.63612308163897</v>
      </c>
      <c r="BZ55">
        <f t="shared" si="78"/>
        <v>1.0206642812590552E-2</v>
      </c>
      <c r="CA55">
        <f t="shared" si="79"/>
        <v>0</v>
      </c>
      <c r="CB55">
        <f t="shared" si="80"/>
        <v>105.85556856294333</v>
      </c>
      <c r="CC55">
        <f t="shared" si="81"/>
        <v>0</v>
      </c>
      <c r="CD55" t="e">
        <f t="shared" si="82"/>
        <v>#DIV/0!</v>
      </c>
      <c r="CE55" t="e">
        <f t="shared" si="83"/>
        <v>#DIV/0!</v>
      </c>
    </row>
    <row r="56" spans="1:83" x14ac:dyDescent="0.2">
      <c r="A56" s="1">
        <v>44</v>
      </c>
      <c r="B56" s="1" t="s">
        <v>143</v>
      </c>
      <c r="C56" s="1">
        <v>2053.5</v>
      </c>
      <c r="D56" s="1">
        <v>0</v>
      </c>
      <c r="E56">
        <f t="shared" si="42"/>
        <v>5.3929818337960507</v>
      </c>
      <c r="F56">
        <f t="shared" si="43"/>
        <v>0.23963959840797883</v>
      </c>
      <c r="G56">
        <f t="shared" si="44"/>
        <v>357.33061960847112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t="e">
        <f t="shared" si="45"/>
        <v>#DIV/0!</v>
      </c>
      <c r="P56" t="e">
        <f t="shared" si="46"/>
        <v>#DIV/0!</v>
      </c>
      <c r="Q56" t="e">
        <f t="shared" si="47"/>
        <v>#DIV/0!</v>
      </c>
      <c r="R56" s="1">
        <v>-1</v>
      </c>
      <c r="S56" s="1">
        <v>0.87</v>
      </c>
      <c r="T56" s="1">
        <v>0.92</v>
      </c>
      <c r="U56" s="1">
        <v>9.8070230484008789</v>
      </c>
      <c r="V56">
        <f t="shared" si="48"/>
        <v>0.87490351152420043</v>
      </c>
      <c r="W56">
        <f t="shared" si="49"/>
        <v>6.0392407083624949E-2</v>
      </c>
      <c r="X56" t="e">
        <f t="shared" si="50"/>
        <v>#DIV/0!</v>
      </c>
      <c r="Y56" t="e">
        <f t="shared" si="51"/>
        <v>#DIV/0!</v>
      </c>
      <c r="Z56" t="e">
        <f t="shared" si="52"/>
        <v>#DIV/0!</v>
      </c>
      <c r="AA56" s="1">
        <v>0</v>
      </c>
      <c r="AB56" s="1">
        <v>0.5</v>
      </c>
      <c r="AC56" t="e">
        <f t="shared" si="53"/>
        <v>#DIV/0!</v>
      </c>
      <c r="AD56">
        <f t="shared" si="54"/>
        <v>0.90756075326023</v>
      </c>
      <c r="AE56">
        <f t="shared" si="55"/>
        <v>0.38242354187756211</v>
      </c>
      <c r="AF56">
        <f t="shared" si="56"/>
        <v>12.493039131164551</v>
      </c>
      <c r="AG56" s="1">
        <v>2</v>
      </c>
      <c r="AH56">
        <f t="shared" si="57"/>
        <v>4.644859790802002</v>
      </c>
      <c r="AI56" s="1">
        <v>1</v>
      </c>
      <c r="AJ56">
        <f t="shared" si="58"/>
        <v>9.2897195816040039</v>
      </c>
      <c r="AK56" s="1">
        <v>14.2322998046875</v>
      </c>
      <c r="AL56" s="1">
        <v>12.493039131164551</v>
      </c>
      <c r="AM56" s="1">
        <v>14.710053443908691</v>
      </c>
      <c r="AN56" s="1">
        <v>400.30718994140625</v>
      </c>
      <c r="AO56" s="1">
        <v>396.46749877929688</v>
      </c>
      <c r="AP56" s="1">
        <v>10.148798942565918</v>
      </c>
      <c r="AQ56" s="1">
        <v>10.748037338256836</v>
      </c>
      <c r="AR56" s="1">
        <v>62.129386901855469</v>
      </c>
      <c r="AS56" s="1">
        <v>65.797836303710938</v>
      </c>
      <c r="AT56" s="1">
        <v>299.64910888671875</v>
      </c>
      <c r="AU56" s="1">
        <v>120.99320220947266</v>
      </c>
      <c r="AV56" s="1">
        <v>29.998603820800781</v>
      </c>
      <c r="AW56" s="1">
        <v>99.701629638671875</v>
      </c>
      <c r="AX56" s="1">
        <v>-1.7412073612213135</v>
      </c>
      <c r="AY56" s="1">
        <v>-0.11068049818277359</v>
      </c>
      <c r="AZ56" s="1">
        <v>0.75</v>
      </c>
      <c r="BA56" s="1">
        <v>-1.355140209197998</v>
      </c>
      <c r="BB56" s="1">
        <v>7.355140209197998</v>
      </c>
      <c r="BC56" s="1">
        <v>1</v>
      </c>
      <c r="BD56" s="1">
        <v>0</v>
      </c>
      <c r="BE56" s="1">
        <v>0.15999999642372131</v>
      </c>
      <c r="BF56" s="1">
        <v>111115</v>
      </c>
      <c r="BG56">
        <f t="shared" si="59"/>
        <v>1.4982455444335936</v>
      </c>
      <c r="BH56">
        <f t="shared" si="60"/>
        <v>9.0756075326022998E-4</v>
      </c>
      <c r="BI56">
        <f t="shared" si="61"/>
        <v>285.64303913116453</v>
      </c>
      <c r="BJ56">
        <f t="shared" si="62"/>
        <v>287.38229980468748</v>
      </c>
      <c r="BK56">
        <f t="shared" si="63"/>
        <v>19.358911920810215</v>
      </c>
      <c r="BL56">
        <f t="shared" si="64"/>
        <v>-1.220621128328323E-2</v>
      </c>
      <c r="BM56">
        <f t="shared" si="65"/>
        <v>1.4540203799190619</v>
      </c>
      <c r="BN56">
        <f t="shared" si="66"/>
        <v>14.583717289161363</v>
      </c>
      <c r="BO56">
        <f t="shared" si="67"/>
        <v>3.8356799509045274</v>
      </c>
      <c r="BP56">
        <f t="shared" si="68"/>
        <v>13.362669467926025</v>
      </c>
      <c r="BQ56">
        <f t="shared" si="69"/>
        <v>1.5391443856728826</v>
      </c>
      <c r="BR56">
        <f t="shared" si="70"/>
        <v>0.23361326064063009</v>
      </c>
      <c r="BS56">
        <f t="shared" si="71"/>
        <v>1.0715968380414997</v>
      </c>
      <c r="BT56">
        <f t="shared" si="72"/>
        <v>0.46754754763138284</v>
      </c>
      <c r="BU56">
        <f t="shared" si="73"/>
        <v>0.14653801604437197</v>
      </c>
      <c r="BV56">
        <f t="shared" si="74"/>
        <v>35.626445094760932</v>
      </c>
      <c r="BW56">
        <f t="shared" si="75"/>
        <v>0.90128603405997665</v>
      </c>
      <c r="BX56">
        <f t="shared" si="76"/>
        <v>74.031379064812526</v>
      </c>
      <c r="BY56">
        <f t="shared" si="77"/>
        <v>395.68378023842274</v>
      </c>
      <c r="BZ56">
        <f t="shared" si="78"/>
        <v>1.0090125053567567E-2</v>
      </c>
      <c r="CA56">
        <f t="shared" si="79"/>
        <v>0</v>
      </c>
      <c r="CB56">
        <f t="shared" si="80"/>
        <v>105.85737748362527</v>
      </c>
      <c r="CC56">
        <f t="shared" si="81"/>
        <v>0</v>
      </c>
      <c r="CD56" t="e">
        <f t="shared" si="82"/>
        <v>#DIV/0!</v>
      </c>
      <c r="CE56" t="e">
        <f t="shared" si="83"/>
        <v>#DIV/0!</v>
      </c>
    </row>
    <row r="57" spans="1:83" x14ac:dyDescent="0.2">
      <c r="A57" s="1">
        <v>45</v>
      </c>
      <c r="B57" s="1" t="s">
        <v>144</v>
      </c>
      <c r="C57" s="1">
        <v>2084</v>
      </c>
      <c r="D57" s="1">
        <v>0</v>
      </c>
      <c r="E57">
        <f t="shared" si="42"/>
        <v>5.5954743053623934</v>
      </c>
      <c r="F57">
        <f t="shared" si="43"/>
        <v>0.24231281398629403</v>
      </c>
      <c r="G57">
        <f t="shared" si="44"/>
        <v>356.33924676204236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t="e">
        <f t="shared" si="45"/>
        <v>#DIV/0!</v>
      </c>
      <c r="P57" t="e">
        <f t="shared" si="46"/>
        <v>#DIV/0!</v>
      </c>
      <c r="Q57" t="e">
        <f t="shared" si="47"/>
        <v>#DIV/0!</v>
      </c>
      <c r="R57" s="1">
        <v>-1</v>
      </c>
      <c r="S57" s="1">
        <v>0.87</v>
      </c>
      <c r="T57" s="1">
        <v>0.92</v>
      </c>
      <c r="U57" s="1">
        <v>9.8070230484008789</v>
      </c>
      <c r="V57">
        <f t="shared" si="48"/>
        <v>0.87490351152420043</v>
      </c>
      <c r="W57">
        <f t="shared" si="49"/>
        <v>6.2295062341787409E-2</v>
      </c>
      <c r="X57" t="e">
        <f t="shared" si="50"/>
        <v>#DIV/0!</v>
      </c>
      <c r="Y57" t="e">
        <f t="shared" si="51"/>
        <v>#DIV/0!</v>
      </c>
      <c r="Z57" t="e">
        <f t="shared" si="52"/>
        <v>#DIV/0!</v>
      </c>
      <c r="AA57" s="1">
        <v>0</v>
      </c>
      <c r="AB57" s="1">
        <v>0.5</v>
      </c>
      <c r="AC57" t="e">
        <f t="shared" si="53"/>
        <v>#DIV/0!</v>
      </c>
      <c r="AD57">
        <f t="shared" si="54"/>
        <v>0.91665596691437246</v>
      </c>
      <c r="AE57">
        <f t="shared" si="55"/>
        <v>0.38209533503599613</v>
      </c>
      <c r="AF57">
        <f t="shared" si="56"/>
        <v>12.499444007873535</v>
      </c>
      <c r="AG57" s="1">
        <v>2</v>
      </c>
      <c r="AH57">
        <f t="shared" si="57"/>
        <v>4.644859790802002</v>
      </c>
      <c r="AI57" s="1">
        <v>1</v>
      </c>
      <c r="AJ57">
        <f t="shared" si="58"/>
        <v>9.2897195816040039</v>
      </c>
      <c r="AK57" s="1">
        <v>14.236727714538574</v>
      </c>
      <c r="AL57" s="1">
        <v>12.499444007873535</v>
      </c>
      <c r="AM57" s="1">
        <v>14.709725379943848</v>
      </c>
      <c r="AN57" s="1">
        <v>400.41827392578125</v>
      </c>
      <c r="AO57" s="1">
        <v>396.44061279296875</v>
      </c>
      <c r="AP57" s="1">
        <v>10.152260780334473</v>
      </c>
      <c r="AQ57" s="1">
        <v>10.757563591003418</v>
      </c>
      <c r="AR57" s="1">
        <v>62.132171630859375</v>
      </c>
      <c r="AS57" s="1">
        <v>65.836647033691406</v>
      </c>
      <c r="AT57" s="1">
        <v>299.61697387695312</v>
      </c>
      <c r="AU57" s="1">
        <v>121.0130615234375</v>
      </c>
      <c r="AV57" s="1">
        <v>29.995035171508789</v>
      </c>
      <c r="AW57" s="1">
        <v>99.700691223144531</v>
      </c>
      <c r="AX57" s="1">
        <v>-1.7412073612213135</v>
      </c>
      <c r="AY57" s="1">
        <v>-0.11068049818277359</v>
      </c>
      <c r="AZ57" s="1">
        <v>0.75</v>
      </c>
      <c r="BA57" s="1">
        <v>-1.355140209197998</v>
      </c>
      <c r="BB57" s="1">
        <v>7.355140209197998</v>
      </c>
      <c r="BC57" s="1">
        <v>1</v>
      </c>
      <c r="BD57" s="1">
        <v>0</v>
      </c>
      <c r="BE57" s="1">
        <v>0.15999999642372131</v>
      </c>
      <c r="BF57" s="1">
        <v>111115</v>
      </c>
      <c r="BG57">
        <f t="shared" si="59"/>
        <v>1.4980848693847655</v>
      </c>
      <c r="BH57">
        <f t="shared" si="60"/>
        <v>9.1665596691437241E-4</v>
      </c>
      <c r="BI57">
        <f t="shared" si="61"/>
        <v>285.64944400787351</v>
      </c>
      <c r="BJ57">
        <f t="shared" si="62"/>
        <v>287.38672771453855</v>
      </c>
      <c r="BK57">
        <f t="shared" si="63"/>
        <v>19.362089410973567</v>
      </c>
      <c r="BL57">
        <f t="shared" si="64"/>
        <v>-1.3882133227214375E-2</v>
      </c>
      <c r="BM57">
        <f t="shared" si="65"/>
        <v>1.4546318609359699</v>
      </c>
      <c r="BN57">
        <f t="shared" si="66"/>
        <v>14.589987723157243</v>
      </c>
      <c r="BO57">
        <f t="shared" si="67"/>
        <v>3.8324241321538253</v>
      </c>
      <c r="BP57">
        <f t="shared" si="68"/>
        <v>13.368085861206055</v>
      </c>
      <c r="BQ57">
        <f t="shared" si="69"/>
        <v>1.5396880155887176</v>
      </c>
      <c r="BR57">
        <f t="shared" si="70"/>
        <v>0.23615300489362673</v>
      </c>
      <c r="BS57">
        <f t="shared" si="71"/>
        <v>1.0725365258999737</v>
      </c>
      <c r="BT57">
        <f t="shared" si="72"/>
        <v>0.46715148968874387</v>
      </c>
      <c r="BU57">
        <f t="shared" si="73"/>
        <v>0.14813695812252595</v>
      </c>
      <c r="BV57">
        <f t="shared" si="74"/>
        <v>35.527269212110291</v>
      </c>
      <c r="BW57">
        <f t="shared" si="75"/>
        <v>0.89884647350227886</v>
      </c>
      <c r="BX57">
        <f t="shared" si="76"/>
        <v>74.071639149299727</v>
      </c>
      <c r="BY57">
        <f t="shared" si="77"/>
        <v>395.62746765485309</v>
      </c>
      <c r="BZ57">
        <f t="shared" si="78"/>
        <v>1.0476167291234779E-2</v>
      </c>
      <c r="CA57">
        <f t="shared" si="79"/>
        <v>0</v>
      </c>
      <c r="CB57">
        <f t="shared" si="80"/>
        <v>105.87475246714958</v>
      </c>
      <c r="CC57">
        <f t="shared" si="81"/>
        <v>0</v>
      </c>
      <c r="CD57" t="e">
        <f t="shared" si="82"/>
        <v>#DIV/0!</v>
      </c>
      <c r="CE57" t="e">
        <f t="shared" si="83"/>
        <v>#DIV/0!</v>
      </c>
    </row>
    <row r="58" spans="1:83" x14ac:dyDescent="0.2">
      <c r="A58" s="1">
        <v>46</v>
      </c>
      <c r="B58" s="1" t="s">
        <v>145</v>
      </c>
      <c r="C58" s="1">
        <v>2114.5</v>
      </c>
      <c r="D58" s="1">
        <v>0</v>
      </c>
      <c r="E58">
        <f t="shared" si="42"/>
        <v>5.4858039155003162</v>
      </c>
      <c r="F58">
        <f t="shared" si="43"/>
        <v>0.24582455914703305</v>
      </c>
      <c r="G58">
        <f t="shared" si="44"/>
        <v>357.62958574198063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t="e">
        <f t="shared" si="45"/>
        <v>#DIV/0!</v>
      </c>
      <c r="P58" t="e">
        <f t="shared" si="46"/>
        <v>#DIV/0!</v>
      </c>
      <c r="Q58" t="e">
        <f t="shared" si="47"/>
        <v>#DIV/0!</v>
      </c>
      <c r="R58" s="1">
        <v>-1</v>
      </c>
      <c r="S58" s="1">
        <v>0.87</v>
      </c>
      <c r="T58" s="1">
        <v>0.92</v>
      </c>
      <c r="U58" s="1">
        <v>9.8070230484008789</v>
      </c>
      <c r="V58">
        <f t="shared" si="48"/>
        <v>0.87490351152420043</v>
      </c>
      <c r="W58">
        <f t="shared" si="49"/>
        <v>6.1313024312815691E-2</v>
      </c>
      <c r="X58" t="e">
        <f t="shared" si="50"/>
        <v>#DIV/0!</v>
      </c>
      <c r="Y58" t="e">
        <f t="shared" si="51"/>
        <v>#DIV/0!</v>
      </c>
      <c r="Z58" t="e">
        <f t="shared" si="52"/>
        <v>#DIV/0!</v>
      </c>
      <c r="AA58" s="1">
        <v>0</v>
      </c>
      <c r="AB58" s="1">
        <v>0.5</v>
      </c>
      <c r="AC58" t="e">
        <f t="shared" si="53"/>
        <v>#DIV/0!</v>
      </c>
      <c r="AD58">
        <f t="shared" si="54"/>
        <v>0.92945392292601869</v>
      </c>
      <c r="AE58">
        <f t="shared" si="55"/>
        <v>0.38202287028844206</v>
      </c>
      <c r="AF58">
        <f t="shared" si="56"/>
        <v>12.510977745056152</v>
      </c>
      <c r="AG58" s="1">
        <v>2</v>
      </c>
      <c r="AH58">
        <f t="shared" si="57"/>
        <v>4.644859790802002</v>
      </c>
      <c r="AI58" s="1">
        <v>1</v>
      </c>
      <c r="AJ58">
        <f t="shared" si="58"/>
        <v>9.2897195816040039</v>
      </c>
      <c r="AK58" s="1">
        <v>14.24193000793457</v>
      </c>
      <c r="AL58" s="1">
        <v>12.510977745056152</v>
      </c>
      <c r="AM58" s="1">
        <v>14.710238456726074</v>
      </c>
      <c r="AN58" s="1">
        <v>400.38421630859375</v>
      </c>
      <c r="AO58" s="1">
        <v>396.47677612304688</v>
      </c>
      <c r="AP58" s="1">
        <v>10.155903816223145</v>
      </c>
      <c r="AQ58" s="1">
        <v>10.769583702087402</v>
      </c>
      <c r="AR58" s="1">
        <v>62.132133483886719</v>
      </c>
      <c r="AS58" s="1">
        <v>65.886528015136719</v>
      </c>
      <c r="AT58" s="1">
        <v>299.6494140625</v>
      </c>
      <c r="AU58" s="1">
        <v>120.90685272216797</v>
      </c>
      <c r="AV58" s="1">
        <v>30.160987854003906</v>
      </c>
      <c r="AW58" s="1">
        <v>99.698440551757812</v>
      </c>
      <c r="AX58" s="1">
        <v>-1.7412073612213135</v>
      </c>
      <c r="AY58" s="1">
        <v>-0.11068049818277359</v>
      </c>
      <c r="AZ58" s="1">
        <v>0.5</v>
      </c>
      <c r="BA58" s="1">
        <v>-1.355140209197998</v>
      </c>
      <c r="BB58" s="1">
        <v>7.355140209197998</v>
      </c>
      <c r="BC58" s="1">
        <v>1</v>
      </c>
      <c r="BD58" s="1">
        <v>0</v>
      </c>
      <c r="BE58" s="1">
        <v>0.15999999642372131</v>
      </c>
      <c r="BF58" s="1">
        <v>111115</v>
      </c>
      <c r="BG58">
        <f t="shared" si="59"/>
        <v>1.4982470703124997</v>
      </c>
      <c r="BH58">
        <f t="shared" si="60"/>
        <v>9.2945392292601871E-4</v>
      </c>
      <c r="BI58">
        <f t="shared" si="61"/>
        <v>285.66097774505613</v>
      </c>
      <c r="BJ58">
        <f t="shared" si="62"/>
        <v>287.39193000793455</v>
      </c>
      <c r="BK58">
        <f t="shared" si="63"/>
        <v>19.345096003150275</v>
      </c>
      <c r="BL58">
        <f t="shared" si="64"/>
        <v>-1.6470671127017875E-2</v>
      </c>
      <c r="BM58">
        <f t="shared" si="65"/>
        <v>1.4557335707781827</v>
      </c>
      <c r="BN58">
        <f t="shared" si="66"/>
        <v>14.601367511084065</v>
      </c>
      <c r="BO58">
        <f t="shared" si="67"/>
        <v>3.8317838089966632</v>
      </c>
      <c r="BP58">
        <f t="shared" si="68"/>
        <v>13.376453876495361</v>
      </c>
      <c r="BQ58">
        <f t="shared" si="69"/>
        <v>1.5405282244093825</v>
      </c>
      <c r="BR58">
        <f t="shared" si="70"/>
        <v>0.23948724761159781</v>
      </c>
      <c r="BS58">
        <f t="shared" si="71"/>
        <v>1.0737107004897406</v>
      </c>
      <c r="BT58">
        <f t="shared" si="72"/>
        <v>0.46681752391964193</v>
      </c>
      <c r="BU58">
        <f t="shared" si="73"/>
        <v>0.15023628263510957</v>
      </c>
      <c r="BV58">
        <f t="shared" si="74"/>
        <v>35.655111993646628</v>
      </c>
      <c r="BW58">
        <f t="shared" si="75"/>
        <v>0.9020190015643943</v>
      </c>
      <c r="BX58">
        <f t="shared" si="76"/>
        <v>74.105408532397092</v>
      </c>
      <c r="BY58">
        <f t="shared" si="77"/>
        <v>395.67956849790062</v>
      </c>
      <c r="BZ58">
        <f t="shared" si="78"/>
        <v>1.0274165578729686E-2</v>
      </c>
      <c r="CA58">
        <f t="shared" si="79"/>
        <v>0</v>
      </c>
      <c r="CB58">
        <f t="shared" si="80"/>
        <v>105.78183001396408</v>
      </c>
      <c r="CC58">
        <f t="shared" si="81"/>
        <v>0</v>
      </c>
      <c r="CD58" t="e">
        <f t="shared" si="82"/>
        <v>#DIV/0!</v>
      </c>
      <c r="CE58" t="e">
        <f t="shared" si="83"/>
        <v>#DIV/0!</v>
      </c>
    </row>
    <row r="59" spans="1:83" x14ac:dyDescent="0.2">
      <c r="A59" s="1">
        <v>47</v>
      </c>
      <c r="B59" s="1" t="s">
        <v>146</v>
      </c>
      <c r="C59" s="1">
        <v>2145</v>
      </c>
      <c r="D59" s="1">
        <v>0</v>
      </c>
      <c r="E59">
        <f t="shared" si="42"/>
        <v>5.5339619753732086</v>
      </c>
      <c r="F59">
        <f t="shared" si="43"/>
        <v>0.24856333414825307</v>
      </c>
      <c r="G59">
        <f t="shared" si="44"/>
        <v>357.6933779915725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t="e">
        <f t="shared" si="45"/>
        <v>#DIV/0!</v>
      </c>
      <c r="P59" t="e">
        <f t="shared" si="46"/>
        <v>#DIV/0!</v>
      </c>
      <c r="Q59" t="e">
        <f t="shared" si="47"/>
        <v>#DIV/0!</v>
      </c>
      <c r="R59" s="1">
        <v>-1</v>
      </c>
      <c r="S59" s="1">
        <v>0.87</v>
      </c>
      <c r="T59" s="1">
        <v>0.92</v>
      </c>
      <c r="U59" s="1">
        <v>9.8070230484008789</v>
      </c>
      <c r="V59">
        <f t="shared" si="48"/>
        <v>0.87490351152420043</v>
      </c>
      <c r="W59">
        <f t="shared" si="49"/>
        <v>6.1755021736689168E-2</v>
      </c>
      <c r="X59" t="e">
        <f t="shared" si="50"/>
        <v>#DIV/0!</v>
      </c>
      <c r="Y59" t="e">
        <f t="shared" si="51"/>
        <v>#DIV/0!</v>
      </c>
      <c r="Z59" t="e">
        <f t="shared" si="52"/>
        <v>#DIV/0!</v>
      </c>
      <c r="AA59" s="1">
        <v>0</v>
      </c>
      <c r="AB59" s="1">
        <v>0.5</v>
      </c>
      <c r="AC59" t="e">
        <f t="shared" si="53"/>
        <v>#DIV/0!</v>
      </c>
      <c r="AD59">
        <f t="shared" si="54"/>
        <v>0.93885908279308261</v>
      </c>
      <c r="AE59">
        <f t="shared" si="55"/>
        <v>0.38174093641199858</v>
      </c>
      <c r="AF59">
        <f t="shared" si="56"/>
        <v>12.516780853271484</v>
      </c>
      <c r="AG59" s="1">
        <v>2</v>
      </c>
      <c r="AH59">
        <f t="shared" si="57"/>
        <v>4.644859790802002</v>
      </c>
      <c r="AI59" s="1">
        <v>1</v>
      </c>
      <c r="AJ59">
        <f t="shared" si="58"/>
        <v>9.2897195816040039</v>
      </c>
      <c r="AK59" s="1">
        <v>14.247894287109375</v>
      </c>
      <c r="AL59" s="1">
        <v>12.516780853271484</v>
      </c>
      <c r="AM59" s="1">
        <v>14.709986686706543</v>
      </c>
      <c r="AN59" s="1">
        <v>400.40438842773438</v>
      </c>
      <c r="AO59" s="1">
        <v>396.46261596679688</v>
      </c>
      <c r="AP59" s="1">
        <v>10.158209800720215</v>
      </c>
      <c r="AQ59" s="1">
        <v>10.778048515319824</v>
      </c>
      <c r="AR59" s="1">
        <v>62.121826171875</v>
      </c>
      <c r="AS59" s="1">
        <v>65.912399291992188</v>
      </c>
      <c r="AT59" s="1">
        <v>299.6715087890625</v>
      </c>
      <c r="AU59" s="1">
        <v>120.93281555175781</v>
      </c>
      <c r="AV59" s="1">
        <v>29.943191528320312</v>
      </c>
      <c r="AW59" s="1">
        <v>99.69775390625</v>
      </c>
      <c r="AX59" s="1">
        <v>-1.7412073612213135</v>
      </c>
      <c r="AY59" s="1">
        <v>-0.11068049818277359</v>
      </c>
      <c r="AZ59" s="1">
        <v>1</v>
      </c>
      <c r="BA59" s="1">
        <v>-1.355140209197998</v>
      </c>
      <c r="BB59" s="1">
        <v>7.355140209197998</v>
      </c>
      <c r="BC59" s="1">
        <v>1</v>
      </c>
      <c r="BD59" s="1">
        <v>0</v>
      </c>
      <c r="BE59" s="1">
        <v>0.15999999642372131</v>
      </c>
      <c r="BF59" s="1">
        <v>111115</v>
      </c>
      <c r="BG59">
        <f t="shared" si="59"/>
        <v>1.4983575439453123</v>
      </c>
      <c r="BH59">
        <f t="shared" si="60"/>
        <v>9.3885908279308262E-4</v>
      </c>
      <c r="BI59">
        <f t="shared" si="61"/>
        <v>285.66678085327146</v>
      </c>
      <c r="BJ59">
        <f t="shared" si="62"/>
        <v>287.39789428710935</v>
      </c>
      <c r="BK59">
        <f t="shared" si="63"/>
        <v>19.349250055791799</v>
      </c>
      <c r="BL59">
        <f t="shared" si="64"/>
        <v>-1.8110151600592147E-2</v>
      </c>
      <c r="BM59">
        <f t="shared" si="65"/>
        <v>1.4562881648819777</v>
      </c>
      <c r="BN59">
        <f t="shared" si="66"/>
        <v>14.607030828913025</v>
      </c>
      <c r="BO59">
        <f t="shared" si="67"/>
        <v>3.8289823135932011</v>
      </c>
      <c r="BP59">
        <f t="shared" si="68"/>
        <v>13.38233757019043</v>
      </c>
      <c r="BQ59">
        <f t="shared" si="69"/>
        <v>1.541119230891868</v>
      </c>
      <c r="BR59">
        <f t="shared" si="70"/>
        <v>0.24208588620205493</v>
      </c>
      <c r="BS59">
        <f t="shared" si="71"/>
        <v>1.0745472284699791</v>
      </c>
      <c r="BT59">
        <f t="shared" si="72"/>
        <v>0.4665720024218889</v>
      </c>
      <c r="BU59">
        <f t="shared" si="73"/>
        <v>0.15187260274553943</v>
      </c>
      <c r="BV59">
        <f t="shared" si="74"/>
        <v>35.661226372899058</v>
      </c>
      <c r="BW59">
        <f t="shared" si="75"/>
        <v>0.90221212186505062</v>
      </c>
      <c r="BX59">
        <f t="shared" si="76"/>
        <v>74.14161480980313</v>
      </c>
      <c r="BY59">
        <f t="shared" si="77"/>
        <v>395.6584099193347</v>
      </c>
      <c r="BZ59">
        <f t="shared" si="78"/>
        <v>1.0369977406365945E-2</v>
      </c>
      <c r="CA59">
        <f t="shared" si="79"/>
        <v>0</v>
      </c>
      <c r="CB59">
        <f t="shared" si="80"/>
        <v>105.80454498474134</v>
      </c>
      <c r="CC59">
        <f t="shared" si="81"/>
        <v>0</v>
      </c>
      <c r="CD59" t="e">
        <f t="shared" si="82"/>
        <v>#DIV/0!</v>
      </c>
      <c r="CE59" t="e">
        <f t="shared" si="83"/>
        <v>#DIV/0!</v>
      </c>
    </row>
    <row r="60" spans="1:83" x14ac:dyDescent="0.2">
      <c r="A60" s="1">
        <v>48</v>
      </c>
      <c r="B60" s="1" t="s">
        <v>147</v>
      </c>
      <c r="C60" s="1">
        <v>2191</v>
      </c>
      <c r="D60" s="1">
        <v>0</v>
      </c>
      <c r="E60">
        <f t="shared" si="42"/>
        <v>6.2988659060877206</v>
      </c>
      <c r="F60">
        <f t="shared" si="43"/>
        <v>0.25268639914581353</v>
      </c>
      <c r="G60">
        <f t="shared" si="44"/>
        <v>352.95977990486125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t="e">
        <f t="shared" si="45"/>
        <v>#DIV/0!</v>
      </c>
      <c r="P60" t="e">
        <f t="shared" si="46"/>
        <v>#DIV/0!</v>
      </c>
      <c r="Q60" t="e">
        <f t="shared" si="47"/>
        <v>#DIV/0!</v>
      </c>
      <c r="R60" s="1">
        <v>-1</v>
      </c>
      <c r="S60" s="1">
        <v>0.87</v>
      </c>
      <c r="T60" s="1">
        <v>0.92</v>
      </c>
      <c r="U60" s="1">
        <v>9.8070230484008789</v>
      </c>
      <c r="V60">
        <f t="shared" si="48"/>
        <v>0.87490351152420043</v>
      </c>
      <c r="W60">
        <f t="shared" si="49"/>
        <v>6.8987621540604865E-2</v>
      </c>
      <c r="X60" t="e">
        <f t="shared" si="50"/>
        <v>#DIV/0!</v>
      </c>
      <c r="Y60" t="e">
        <f t="shared" si="51"/>
        <v>#DIV/0!</v>
      </c>
      <c r="Z60" t="e">
        <f t="shared" si="52"/>
        <v>#DIV/0!</v>
      </c>
      <c r="AA60" s="1">
        <v>0</v>
      </c>
      <c r="AB60" s="1">
        <v>0.5</v>
      </c>
      <c r="AC60" t="e">
        <f t="shared" si="53"/>
        <v>#DIV/0!</v>
      </c>
      <c r="AD60">
        <f t="shared" si="54"/>
        <v>0.95599762176846714</v>
      </c>
      <c r="AE60">
        <f t="shared" si="55"/>
        <v>0.38252591272817349</v>
      </c>
      <c r="AF60">
        <f t="shared" si="56"/>
        <v>12.537858963012695</v>
      </c>
      <c r="AG60" s="1">
        <v>2</v>
      </c>
      <c r="AH60">
        <f t="shared" si="57"/>
        <v>4.644859790802002</v>
      </c>
      <c r="AI60" s="1">
        <v>1</v>
      </c>
      <c r="AJ60">
        <f t="shared" si="58"/>
        <v>9.2897195816040039</v>
      </c>
      <c r="AK60" s="1">
        <v>14.253340721130371</v>
      </c>
      <c r="AL60" s="1">
        <v>12.537858963012695</v>
      </c>
      <c r="AM60" s="1">
        <v>14.708648681640625</v>
      </c>
      <c r="AN60" s="1">
        <v>400.54757690429688</v>
      </c>
      <c r="AO60" s="1">
        <v>396.09280395507812</v>
      </c>
      <c r="AP60" s="1">
        <v>10.159503936767578</v>
      </c>
      <c r="AQ60" s="1">
        <v>10.790395736694336</v>
      </c>
      <c r="AR60" s="1">
        <v>62.107830047607422</v>
      </c>
      <c r="AS60" s="1">
        <v>65.964645385742188</v>
      </c>
      <c r="AT60" s="1">
        <v>299.79214477539062</v>
      </c>
      <c r="AU60" s="1">
        <v>120.92721557617188</v>
      </c>
      <c r="AV60" s="1">
        <v>30.024669647216797</v>
      </c>
      <c r="AW60" s="1">
        <v>99.69775390625</v>
      </c>
      <c r="AX60" s="1">
        <v>-1.8507654666900635</v>
      </c>
      <c r="AY60" s="1">
        <v>-0.10970965772867203</v>
      </c>
      <c r="AZ60" s="1">
        <v>0.75</v>
      </c>
      <c r="BA60" s="1">
        <v>-1.355140209197998</v>
      </c>
      <c r="BB60" s="1">
        <v>7.355140209197998</v>
      </c>
      <c r="BC60" s="1">
        <v>1</v>
      </c>
      <c r="BD60" s="1">
        <v>0</v>
      </c>
      <c r="BE60" s="1">
        <v>0.15999999642372131</v>
      </c>
      <c r="BF60" s="1">
        <v>111115</v>
      </c>
      <c r="BG60">
        <f t="shared" si="59"/>
        <v>1.4989607238769531</v>
      </c>
      <c r="BH60">
        <f t="shared" si="60"/>
        <v>9.559976217684671E-4</v>
      </c>
      <c r="BI60">
        <f t="shared" si="61"/>
        <v>285.68785896301267</v>
      </c>
      <c r="BJ60">
        <f t="shared" si="62"/>
        <v>287.40334072113035</v>
      </c>
      <c r="BK60">
        <f t="shared" si="63"/>
        <v>19.348354059718076</v>
      </c>
      <c r="BL60">
        <f t="shared" si="64"/>
        <v>-2.1778718395384526E-2</v>
      </c>
      <c r="BM60">
        <f t="shared" si="65"/>
        <v>1.4583041314361747</v>
      </c>
      <c r="BN60">
        <f t="shared" si="66"/>
        <v>14.627251610978915</v>
      </c>
      <c r="BO60">
        <f t="shared" si="67"/>
        <v>3.8368558742845789</v>
      </c>
      <c r="BP60">
        <f t="shared" si="68"/>
        <v>13.395599842071533</v>
      </c>
      <c r="BQ60">
        <f t="shared" si="69"/>
        <v>1.5424521336130663</v>
      </c>
      <c r="BR60">
        <f t="shared" si="70"/>
        <v>0.24599517091238007</v>
      </c>
      <c r="BS60">
        <f t="shared" si="71"/>
        <v>1.0757782187080012</v>
      </c>
      <c r="BT60">
        <f t="shared" si="72"/>
        <v>0.46667391490506516</v>
      </c>
      <c r="BU60">
        <f t="shared" si="73"/>
        <v>0.15433446406893092</v>
      </c>
      <c r="BV60">
        <f t="shared" si="74"/>
        <v>35.189297275759017</v>
      </c>
      <c r="BW60">
        <f t="shared" si="75"/>
        <v>0.89110374230603617</v>
      </c>
      <c r="BX60">
        <f t="shared" si="76"/>
        <v>74.135016048997556</v>
      </c>
      <c r="BY60">
        <f t="shared" si="77"/>
        <v>395.17744059039086</v>
      </c>
      <c r="BZ60">
        <f t="shared" si="78"/>
        <v>1.1816629115787928E-2</v>
      </c>
      <c r="CA60">
        <f t="shared" si="79"/>
        <v>0</v>
      </c>
      <c r="CB60">
        <f t="shared" si="80"/>
        <v>105.79964554643676</v>
      </c>
      <c r="CC60">
        <f t="shared" si="81"/>
        <v>0</v>
      </c>
      <c r="CD60" t="e">
        <f t="shared" si="82"/>
        <v>#DIV/0!</v>
      </c>
      <c r="CE60" t="e">
        <f t="shared" si="83"/>
        <v>#DIV/0!</v>
      </c>
    </row>
    <row r="61" spans="1:83" x14ac:dyDescent="0.2">
      <c r="A61" s="1">
        <v>49</v>
      </c>
      <c r="B61" s="1" t="s">
        <v>148</v>
      </c>
      <c r="C61" s="1">
        <v>2221.5</v>
      </c>
      <c r="D61" s="1">
        <v>0</v>
      </c>
      <c r="E61">
        <f t="shared" si="42"/>
        <v>5.6075243566299369</v>
      </c>
      <c r="F61">
        <f t="shared" si="43"/>
        <v>0.25576292164174363</v>
      </c>
      <c r="G61">
        <f t="shared" si="44"/>
        <v>358.08441902111775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t="e">
        <f t="shared" si="45"/>
        <v>#DIV/0!</v>
      </c>
      <c r="P61" t="e">
        <f t="shared" si="46"/>
        <v>#DIV/0!</v>
      </c>
      <c r="Q61" t="e">
        <f t="shared" si="47"/>
        <v>#DIV/0!</v>
      </c>
      <c r="R61" s="1">
        <v>-1</v>
      </c>
      <c r="S61" s="1">
        <v>0.87</v>
      </c>
      <c r="T61" s="1">
        <v>0.92</v>
      </c>
      <c r="U61" s="1">
        <v>9.8070230484008789</v>
      </c>
      <c r="V61">
        <f t="shared" si="48"/>
        <v>0.87490351152420043</v>
      </c>
      <c r="W61">
        <f t="shared" si="49"/>
        <v>6.2475643863008169E-2</v>
      </c>
      <c r="X61" t="e">
        <f t="shared" si="50"/>
        <v>#DIV/0!</v>
      </c>
      <c r="Y61" t="e">
        <f t="shared" si="51"/>
        <v>#DIV/0!</v>
      </c>
      <c r="Z61" t="e">
        <f t="shared" si="52"/>
        <v>#DIV/0!</v>
      </c>
      <c r="AA61" s="1">
        <v>0</v>
      </c>
      <c r="AB61" s="1">
        <v>0.5</v>
      </c>
      <c r="AC61" t="e">
        <f t="shared" si="53"/>
        <v>#DIV/0!</v>
      </c>
      <c r="AD61">
        <f t="shared" si="54"/>
        <v>0.96359701823295252</v>
      </c>
      <c r="AE61">
        <f t="shared" si="55"/>
        <v>0.38105398806961777</v>
      </c>
      <c r="AF61">
        <f t="shared" si="56"/>
        <v>12.529823303222656</v>
      </c>
      <c r="AG61" s="1">
        <v>2</v>
      </c>
      <c r="AH61">
        <f t="shared" si="57"/>
        <v>4.644859790802002</v>
      </c>
      <c r="AI61" s="1">
        <v>1</v>
      </c>
      <c r="AJ61">
        <f t="shared" si="58"/>
        <v>9.2897195816040039</v>
      </c>
      <c r="AK61" s="1">
        <v>14.255926132202148</v>
      </c>
      <c r="AL61" s="1">
        <v>12.529823303222656</v>
      </c>
      <c r="AM61" s="1">
        <v>14.709661483764648</v>
      </c>
      <c r="AN61" s="1">
        <v>400.31549072265625</v>
      </c>
      <c r="AO61" s="1">
        <v>396.31829833984375</v>
      </c>
      <c r="AP61" s="1">
        <v>10.161246299743652</v>
      </c>
      <c r="AQ61" s="1">
        <v>10.797384262084961</v>
      </c>
      <c r="AR61" s="1">
        <v>62.108448028564453</v>
      </c>
      <c r="AS61" s="1">
        <v>65.996711730957031</v>
      </c>
      <c r="AT61" s="1">
        <v>299.68112182617188</v>
      </c>
      <c r="AU61" s="1">
        <v>120.88373565673828</v>
      </c>
      <c r="AV61" s="1">
        <v>30.060932159423828</v>
      </c>
      <c r="AW61" s="1">
        <v>99.698341369628906</v>
      </c>
      <c r="AX61" s="1">
        <v>-1.8507654666900635</v>
      </c>
      <c r="AY61" s="1">
        <v>-0.10970965772867203</v>
      </c>
      <c r="AZ61" s="1">
        <v>0.75</v>
      </c>
      <c r="BA61" s="1">
        <v>-1.355140209197998</v>
      </c>
      <c r="BB61" s="1">
        <v>7.355140209197998</v>
      </c>
      <c r="BC61" s="1">
        <v>1</v>
      </c>
      <c r="BD61" s="1">
        <v>0</v>
      </c>
      <c r="BE61" s="1">
        <v>0.15999999642372131</v>
      </c>
      <c r="BF61" s="1">
        <v>111115</v>
      </c>
      <c r="BG61">
        <f t="shared" si="59"/>
        <v>1.4984056091308593</v>
      </c>
      <c r="BH61">
        <f t="shared" si="60"/>
        <v>9.6359701823295254E-4</v>
      </c>
      <c r="BI61">
        <f t="shared" si="61"/>
        <v>285.67982330322263</v>
      </c>
      <c r="BJ61">
        <f t="shared" si="62"/>
        <v>287.40592613220213</v>
      </c>
      <c r="BK61">
        <f t="shared" si="63"/>
        <v>19.341397272764198</v>
      </c>
      <c r="BL61">
        <f t="shared" si="64"/>
        <v>-2.2722967114896356E-2</v>
      </c>
      <c r="BM61">
        <f t="shared" si="65"/>
        <v>1.4575352901300229</v>
      </c>
      <c r="BN61">
        <f t="shared" si="66"/>
        <v>14.619453745235845</v>
      </c>
      <c r="BO61">
        <f t="shared" si="67"/>
        <v>3.8220694831508837</v>
      </c>
      <c r="BP61">
        <f t="shared" si="68"/>
        <v>13.392874717712402</v>
      </c>
      <c r="BQ61">
        <f t="shared" si="69"/>
        <v>1.5421781667705181</v>
      </c>
      <c r="BR61">
        <f t="shared" si="70"/>
        <v>0.24890997606623416</v>
      </c>
      <c r="BS61">
        <f t="shared" si="71"/>
        <v>1.0764813020604052</v>
      </c>
      <c r="BT61">
        <f t="shared" si="72"/>
        <v>0.46569686471011296</v>
      </c>
      <c r="BU61">
        <f t="shared" si="73"/>
        <v>0.15617024920103856</v>
      </c>
      <c r="BV61">
        <f t="shared" si="74"/>
        <v>35.700422646712639</v>
      </c>
      <c r="BW61">
        <f t="shared" si="75"/>
        <v>0.90352734284819636</v>
      </c>
      <c r="BX61">
        <f t="shared" si="76"/>
        <v>74.229270196126294</v>
      </c>
      <c r="BY61">
        <f t="shared" si="77"/>
        <v>395.50340206499374</v>
      </c>
      <c r="BZ61">
        <f t="shared" si="78"/>
        <v>1.0524370673586294E-2</v>
      </c>
      <c r="CA61">
        <f t="shared" si="79"/>
        <v>0</v>
      </c>
      <c r="CB61">
        <f t="shared" si="80"/>
        <v>105.76160481224352</v>
      </c>
      <c r="CC61">
        <f t="shared" si="81"/>
        <v>0</v>
      </c>
      <c r="CD61" t="e">
        <f t="shared" si="82"/>
        <v>#DIV/0!</v>
      </c>
      <c r="CE61" t="e">
        <f t="shared" si="83"/>
        <v>#DIV/0!</v>
      </c>
    </row>
    <row r="62" spans="1:83" x14ac:dyDescent="0.2">
      <c r="A62" s="1">
        <v>50</v>
      </c>
      <c r="B62" s="1" t="s">
        <v>149</v>
      </c>
      <c r="C62" s="1">
        <v>2252</v>
      </c>
      <c r="D62" s="1">
        <v>0</v>
      </c>
      <c r="E62">
        <f t="shared" si="42"/>
        <v>5.7407611549116035</v>
      </c>
      <c r="F62">
        <f t="shared" si="43"/>
        <v>0.25865284870698557</v>
      </c>
      <c r="G62">
        <f t="shared" si="44"/>
        <v>357.59608940551152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t="e">
        <f t="shared" si="45"/>
        <v>#DIV/0!</v>
      </c>
      <c r="P62" t="e">
        <f t="shared" si="46"/>
        <v>#DIV/0!</v>
      </c>
      <c r="Q62" t="e">
        <f t="shared" si="47"/>
        <v>#DIV/0!</v>
      </c>
      <c r="R62" s="1">
        <v>-1</v>
      </c>
      <c r="S62" s="1">
        <v>0.87</v>
      </c>
      <c r="T62" s="1">
        <v>0.92</v>
      </c>
      <c r="U62" s="1">
        <v>9.8070230484008789</v>
      </c>
      <c r="V62">
        <f t="shared" si="48"/>
        <v>0.87490351152420043</v>
      </c>
      <c r="W62">
        <f t="shared" si="49"/>
        <v>6.3697328995218155E-2</v>
      </c>
      <c r="X62" t="e">
        <f t="shared" si="50"/>
        <v>#DIV/0!</v>
      </c>
      <c r="Y62" t="e">
        <f t="shared" si="51"/>
        <v>#DIV/0!</v>
      </c>
      <c r="Z62" t="e">
        <f t="shared" si="52"/>
        <v>#DIV/0!</v>
      </c>
      <c r="AA62" s="1">
        <v>0</v>
      </c>
      <c r="AB62" s="1">
        <v>0.5</v>
      </c>
      <c r="AC62" t="e">
        <f t="shared" si="53"/>
        <v>#DIV/0!</v>
      </c>
      <c r="AD62">
        <f t="shared" si="54"/>
        <v>0.9734043605645295</v>
      </c>
      <c r="AE62">
        <f t="shared" si="55"/>
        <v>0.38074174621166867</v>
      </c>
      <c r="AF62">
        <f t="shared" si="56"/>
        <v>12.532852172851562</v>
      </c>
      <c r="AG62" s="1">
        <v>2</v>
      </c>
      <c r="AH62">
        <f t="shared" si="57"/>
        <v>4.644859790802002</v>
      </c>
      <c r="AI62" s="1">
        <v>1</v>
      </c>
      <c r="AJ62">
        <f t="shared" si="58"/>
        <v>9.2897195816040039</v>
      </c>
      <c r="AK62" s="1">
        <v>14.256477355957031</v>
      </c>
      <c r="AL62" s="1">
        <v>12.532852172851562</v>
      </c>
      <c r="AM62" s="1">
        <v>14.708593368530273</v>
      </c>
      <c r="AN62" s="1">
        <v>400.36734008789062</v>
      </c>
      <c r="AO62" s="1">
        <v>396.27825927734375</v>
      </c>
      <c r="AP62" s="1">
        <v>10.16084098815918</v>
      </c>
      <c r="AQ62" s="1">
        <v>10.803512573242188</v>
      </c>
      <c r="AR62" s="1">
        <v>62.103237152099609</v>
      </c>
      <c r="AS62" s="1">
        <v>66.031257629394531</v>
      </c>
      <c r="AT62" s="1">
        <v>299.65170288085938</v>
      </c>
      <c r="AU62" s="1">
        <v>120.95603942871094</v>
      </c>
      <c r="AV62" s="1">
        <v>29.968292236328125</v>
      </c>
      <c r="AW62" s="1">
        <v>99.697509765625</v>
      </c>
      <c r="AX62" s="1">
        <v>-1.8507654666900635</v>
      </c>
      <c r="AY62" s="1">
        <v>-0.10970965772867203</v>
      </c>
      <c r="AZ62" s="1">
        <v>0.5</v>
      </c>
      <c r="BA62" s="1">
        <v>-1.355140209197998</v>
      </c>
      <c r="BB62" s="1">
        <v>7.355140209197998</v>
      </c>
      <c r="BC62" s="1">
        <v>1</v>
      </c>
      <c r="BD62" s="1">
        <v>0</v>
      </c>
      <c r="BE62" s="1">
        <v>0.15999999642372131</v>
      </c>
      <c r="BF62" s="1">
        <v>111115</v>
      </c>
      <c r="BG62">
        <f t="shared" si="59"/>
        <v>1.4982585144042968</v>
      </c>
      <c r="BH62">
        <f t="shared" si="60"/>
        <v>9.7340436056452949E-4</v>
      </c>
      <c r="BI62">
        <f t="shared" si="61"/>
        <v>285.68285217285154</v>
      </c>
      <c r="BJ62">
        <f t="shared" si="62"/>
        <v>287.40647735595701</v>
      </c>
      <c r="BK62">
        <f t="shared" si="63"/>
        <v>19.352965876021244</v>
      </c>
      <c r="BL62">
        <f t="shared" si="64"/>
        <v>-2.4514497004289038E-2</v>
      </c>
      <c r="BM62">
        <f t="shared" si="65"/>
        <v>1.4578250464855342</v>
      </c>
      <c r="BN62">
        <f t="shared" si="66"/>
        <v>14.622482045064901</v>
      </c>
      <c r="BO62">
        <f t="shared" si="67"/>
        <v>3.8189694718227134</v>
      </c>
      <c r="BP62">
        <f t="shared" si="68"/>
        <v>13.394664764404297</v>
      </c>
      <c r="BQ62">
        <f t="shared" si="69"/>
        <v>1.5423581219698115</v>
      </c>
      <c r="BR62">
        <f t="shared" si="70"/>
        <v>0.25164628328104316</v>
      </c>
      <c r="BS62">
        <f t="shared" si="71"/>
        <v>1.0770833002738656</v>
      </c>
      <c r="BT62">
        <f t="shared" si="72"/>
        <v>0.46527482169594592</v>
      </c>
      <c r="BU62">
        <f t="shared" si="73"/>
        <v>0.15789376511998446</v>
      </c>
      <c r="BV62">
        <f t="shared" si="74"/>
        <v>35.651439615655299</v>
      </c>
      <c r="BW62">
        <f t="shared" si="75"/>
        <v>0.90238634351939129</v>
      </c>
      <c r="BX62">
        <f t="shared" si="76"/>
        <v>74.263177655047201</v>
      </c>
      <c r="BY62">
        <f t="shared" si="77"/>
        <v>395.44400077351577</v>
      </c>
      <c r="BZ62">
        <f t="shared" si="78"/>
        <v>1.0780974415807774E-2</v>
      </c>
      <c r="CA62">
        <f t="shared" si="79"/>
        <v>0</v>
      </c>
      <c r="CB62">
        <f t="shared" si="80"/>
        <v>105.82486363623885</v>
      </c>
      <c r="CC62">
        <f t="shared" si="81"/>
        <v>0</v>
      </c>
      <c r="CD62" t="e">
        <f t="shared" si="82"/>
        <v>#DIV/0!</v>
      </c>
      <c r="CE62" t="e">
        <f t="shared" si="83"/>
        <v>#DIV/0!</v>
      </c>
    </row>
    <row r="63" spans="1:83" x14ac:dyDescent="0.2">
      <c r="A63" s="1">
        <v>51</v>
      </c>
      <c r="B63" s="1" t="s">
        <v>150</v>
      </c>
      <c r="C63" s="1">
        <v>2282.5</v>
      </c>
      <c r="D63" s="1">
        <v>0</v>
      </c>
      <c r="E63">
        <f t="shared" si="42"/>
        <v>5.845174846084376</v>
      </c>
      <c r="F63">
        <f t="shared" si="43"/>
        <v>0.26121549520660919</v>
      </c>
      <c r="G63">
        <f t="shared" si="44"/>
        <v>357.33279733701704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t="e">
        <f t="shared" si="45"/>
        <v>#DIV/0!</v>
      </c>
      <c r="P63" t="e">
        <f t="shared" si="46"/>
        <v>#DIV/0!</v>
      </c>
      <c r="Q63" t="e">
        <f t="shared" si="47"/>
        <v>#DIV/0!</v>
      </c>
      <c r="R63" s="1">
        <v>-1</v>
      </c>
      <c r="S63" s="1">
        <v>0.87</v>
      </c>
      <c r="T63" s="1">
        <v>0.92</v>
      </c>
      <c r="U63" s="1">
        <v>9.8070230484008789</v>
      </c>
      <c r="V63">
        <f t="shared" si="48"/>
        <v>0.87490351152420043</v>
      </c>
      <c r="W63">
        <f t="shared" si="49"/>
        <v>6.4697089360936877E-2</v>
      </c>
      <c r="X63" t="e">
        <f t="shared" si="50"/>
        <v>#DIV/0!</v>
      </c>
      <c r="Y63" t="e">
        <f t="shared" si="51"/>
        <v>#DIV/0!</v>
      </c>
      <c r="Z63" t="e">
        <f t="shared" si="52"/>
        <v>#DIV/0!</v>
      </c>
      <c r="AA63" s="1">
        <v>0</v>
      </c>
      <c r="AB63" s="1">
        <v>0.5</v>
      </c>
      <c r="AC63" t="e">
        <f t="shared" si="53"/>
        <v>#DIV/0!</v>
      </c>
      <c r="AD63">
        <f t="shared" si="54"/>
        <v>0.98234878080727983</v>
      </c>
      <c r="AE63">
        <f t="shared" si="55"/>
        <v>0.38055908059944832</v>
      </c>
      <c r="AF63">
        <f t="shared" si="56"/>
        <v>12.535287857055664</v>
      </c>
      <c r="AG63" s="1">
        <v>2</v>
      </c>
      <c r="AH63">
        <f t="shared" si="57"/>
        <v>4.644859790802002</v>
      </c>
      <c r="AI63" s="1">
        <v>1</v>
      </c>
      <c r="AJ63">
        <f t="shared" si="58"/>
        <v>9.2897195816040039</v>
      </c>
      <c r="AK63" s="1">
        <v>14.258491516113281</v>
      </c>
      <c r="AL63" s="1">
        <v>12.535287857055664</v>
      </c>
      <c r="AM63" s="1">
        <v>14.709037780761719</v>
      </c>
      <c r="AN63" s="1">
        <v>400.48104858398438</v>
      </c>
      <c r="AO63" s="1">
        <v>396.31973266601562</v>
      </c>
      <c r="AP63" s="1">
        <v>10.159435272216797</v>
      </c>
      <c r="AQ63" s="1">
        <v>10.808032989501953</v>
      </c>
      <c r="AR63" s="1">
        <v>62.08453369140625</v>
      </c>
      <c r="AS63" s="1">
        <v>66.048133850097656</v>
      </c>
      <c r="AT63" s="1">
        <v>299.6407470703125</v>
      </c>
      <c r="AU63" s="1">
        <v>120.93155670166016</v>
      </c>
      <c r="AV63" s="1">
        <v>30.035869598388672</v>
      </c>
      <c r="AW63" s="1">
        <v>99.69427490234375</v>
      </c>
      <c r="AX63" s="1">
        <v>-1.8507654666900635</v>
      </c>
      <c r="AY63" s="1">
        <v>-0.10970965772867203</v>
      </c>
      <c r="AZ63" s="1">
        <v>0.75</v>
      </c>
      <c r="BA63" s="1">
        <v>-1.355140209197998</v>
      </c>
      <c r="BB63" s="1">
        <v>7.355140209197998</v>
      </c>
      <c r="BC63" s="1">
        <v>1</v>
      </c>
      <c r="BD63" s="1">
        <v>0</v>
      </c>
      <c r="BE63" s="1">
        <v>0.15999999642372131</v>
      </c>
      <c r="BF63" s="1">
        <v>111115</v>
      </c>
      <c r="BG63">
        <f t="shared" si="59"/>
        <v>1.4982037353515625</v>
      </c>
      <c r="BH63">
        <f t="shared" si="60"/>
        <v>9.823487808072798E-4</v>
      </c>
      <c r="BI63">
        <f t="shared" si="61"/>
        <v>285.68528785705564</v>
      </c>
      <c r="BJ63">
        <f t="shared" si="62"/>
        <v>287.40849151611326</v>
      </c>
      <c r="BK63">
        <f t="shared" si="63"/>
        <v>19.349048639780676</v>
      </c>
      <c r="BL63">
        <f t="shared" si="64"/>
        <v>-2.6131206801346115E-2</v>
      </c>
      <c r="BM63">
        <f t="shared" si="65"/>
        <v>1.4580580926084561</v>
      </c>
      <c r="BN63">
        <f t="shared" si="66"/>
        <v>14.625294120817944</v>
      </c>
      <c r="BO63">
        <f t="shared" si="67"/>
        <v>3.8172611313159912</v>
      </c>
      <c r="BP63">
        <f t="shared" si="68"/>
        <v>13.396889686584473</v>
      </c>
      <c r="BQ63">
        <f t="shared" si="69"/>
        <v>1.5425818213802553</v>
      </c>
      <c r="BR63">
        <f t="shared" si="70"/>
        <v>0.25407132195160476</v>
      </c>
      <c r="BS63">
        <f t="shared" si="71"/>
        <v>1.0774990120090078</v>
      </c>
      <c r="BT63">
        <f t="shared" si="72"/>
        <v>0.46508280937124757</v>
      </c>
      <c r="BU63">
        <f t="shared" si="73"/>
        <v>0.15942134501302496</v>
      </c>
      <c r="BV63">
        <f t="shared" si="74"/>
        <v>35.624034129340068</v>
      </c>
      <c r="BW63">
        <f t="shared" si="75"/>
        <v>0.90162756957182988</v>
      </c>
      <c r="BX63">
        <f t="shared" si="76"/>
        <v>74.28644248202599</v>
      </c>
      <c r="BY63">
        <f t="shared" si="77"/>
        <v>395.47030056282921</v>
      </c>
      <c r="BZ63">
        <f t="shared" si="78"/>
        <v>1.0979768755910587E-2</v>
      </c>
      <c r="CA63">
        <f t="shared" si="79"/>
        <v>0</v>
      </c>
      <c r="CB63">
        <f t="shared" si="80"/>
        <v>105.80344361237043</v>
      </c>
      <c r="CC63">
        <f t="shared" si="81"/>
        <v>0</v>
      </c>
      <c r="CD63" t="e">
        <f t="shared" si="82"/>
        <v>#DIV/0!</v>
      </c>
      <c r="CE63" t="e">
        <f t="shared" si="83"/>
        <v>#DIV/0!</v>
      </c>
    </row>
    <row r="64" spans="1:83" x14ac:dyDescent="0.2">
      <c r="A64" s="1">
        <v>52</v>
      </c>
      <c r="B64" s="1" t="s">
        <v>151</v>
      </c>
      <c r="C64" s="1">
        <v>2313</v>
      </c>
      <c r="D64" s="1">
        <v>0</v>
      </c>
      <c r="E64">
        <f t="shared" si="42"/>
        <v>5.7441203955034412</v>
      </c>
      <c r="F64">
        <f t="shared" si="43"/>
        <v>0.26229611023695015</v>
      </c>
      <c r="G64">
        <f t="shared" si="44"/>
        <v>358.08833040097329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t="e">
        <f t="shared" si="45"/>
        <v>#DIV/0!</v>
      </c>
      <c r="P64" t="e">
        <f t="shared" si="46"/>
        <v>#DIV/0!</v>
      </c>
      <c r="Q64" t="e">
        <f t="shared" si="47"/>
        <v>#DIV/0!</v>
      </c>
      <c r="R64" s="1">
        <v>-1</v>
      </c>
      <c r="S64" s="1">
        <v>0.87</v>
      </c>
      <c r="T64" s="1">
        <v>0.92</v>
      </c>
      <c r="U64" s="1">
        <v>9.8070230484008789</v>
      </c>
      <c r="V64">
        <f t="shared" si="48"/>
        <v>0.87490351152420043</v>
      </c>
      <c r="W64">
        <f t="shared" si="49"/>
        <v>6.3709498155163219E-2</v>
      </c>
      <c r="X64" t="e">
        <f t="shared" si="50"/>
        <v>#DIV/0!</v>
      </c>
      <c r="Y64" t="e">
        <f t="shared" si="51"/>
        <v>#DIV/0!</v>
      </c>
      <c r="Z64" t="e">
        <f t="shared" si="52"/>
        <v>#DIV/0!</v>
      </c>
      <c r="AA64" s="1">
        <v>0</v>
      </c>
      <c r="AB64" s="1">
        <v>0.5</v>
      </c>
      <c r="AC64" t="e">
        <f t="shared" si="53"/>
        <v>#DIV/0!</v>
      </c>
      <c r="AD64">
        <f t="shared" si="54"/>
        <v>0.98373966481536268</v>
      </c>
      <c r="AE64">
        <f t="shared" si="55"/>
        <v>0.37958932347804697</v>
      </c>
      <c r="AF64">
        <f t="shared" si="56"/>
        <v>12.525912284851074</v>
      </c>
      <c r="AG64" s="1">
        <v>2</v>
      </c>
      <c r="AH64">
        <f t="shared" si="57"/>
        <v>4.644859790802002</v>
      </c>
      <c r="AI64" s="1">
        <v>1</v>
      </c>
      <c r="AJ64">
        <f t="shared" si="58"/>
        <v>9.2897195816040039</v>
      </c>
      <c r="AK64" s="1">
        <v>14.257126808166504</v>
      </c>
      <c r="AL64" s="1">
        <v>12.525912284851074</v>
      </c>
      <c r="AM64" s="1">
        <v>14.709110260009766</v>
      </c>
      <c r="AN64" s="1">
        <v>400.38662719726562</v>
      </c>
      <c r="AO64" s="1">
        <v>396.2926025390625</v>
      </c>
      <c r="AP64" s="1">
        <v>10.158802032470703</v>
      </c>
      <c r="AQ64" s="1">
        <v>10.808287620544434</v>
      </c>
      <c r="AR64" s="1">
        <v>62.088886260986328</v>
      </c>
      <c r="AS64" s="1">
        <v>66.058433532714844</v>
      </c>
      <c r="AT64" s="1">
        <v>299.65472412109375</v>
      </c>
      <c r="AU64" s="1">
        <v>120.99320220947266</v>
      </c>
      <c r="AV64" s="1">
        <v>29.998882293701172</v>
      </c>
      <c r="AW64" s="1">
        <v>99.69866943359375</v>
      </c>
      <c r="AX64" s="1">
        <v>-1.8507654666900635</v>
      </c>
      <c r="AY64" s="1">
        <v>-0.10970965772867203</v>
      </c>
      <c r="AZ64" s="1">
        <v>1</v>
      </c>
      <c r="BA64" s="1">
        <v>-1.355140209197998</v>
      </c>
      <c r="BB64" s="1">
        <v>7.355140209197998</v>
      </c>
      <c r="BC64" s="1">
        <v>1</v>
      </c>
      <c r="BD64" s="1">
        <v>0</v>
      </c>
      <c r="BE64" s="1">
        <v>0.15999999642372131</v>
      </c>
      <c r="BF64" s="1">
        <v>111115</v>
      </c>
      <c r="BG64">
        <f t="shared" si="59"/>
        <v>1.4982736206054688</v>
      </c>
      <c r="BH64">
        <f t="shared" si="60"/>
        <v>9.8373966481536267E-4</v>
      </c>
      <c r="BI64">
        <f t="shared" si="61"/>
        <v>285.67591228485105</v>
      </c>
      <c r="BJ64">
        <f t="shared" si="62"/>
        <v>287.40712680816648</v>
      </c>
      <c r="BK64">
        <f t="shared" si="63"/>
        <v>19.358911920810215</v>
      </c>
      <c r="BL64">
        <f t="shared" si="64"/>
        <v>-2.6015709427442035E-2</v>
      </c>
      <c r="BM64">
        <f t="shared" si="65"/>
        <v>1.45716121810191</v>
      </c>
      <c r="BN64">
        <f t="shared" si="66"/>
        <v>14.615653612834629</v>
      </c>
      <c r="BO64">
        <f t="shared" si="67"/>
        <v>3.8073659922901957</v>
      </c>
      <c r="BP64">
        <f t="shared" si="68"/>
        <v>13.391519546508789</v>
      </c>
      <c r="BQ64">
        <f t="shared" si="69"/>
        <v>1.5420419423230887</v>
      </c>
      <c r="BR64">
        <f t="shared" si="70"/>
        <v>0.25509352057786905</v>
      </c>
      <c r="BS64">
        <f t="shared" si="71"/>
        <v>1.077571894623863</v>
      </c>
      <c r="BT64">
        <f t="shared" si="72"/>
        <v>0.46447004769922562</v>
      </c>
      <c r="BU64">
        <f t="shared" si="73"/>
        <v>0.16006528265888484</v>
      </c>
      <c r="BV64">
        <f t="shared" si="74"/>
        <v>35.700930080674141</v>
      </c>
      <c r="BW64">
        <f t="shared" si="75"/>
        <v>0.90359579791973677</v>
      </c>
      <c r="BX64">
        <f t="shared" si="76"/>
        <v>74.339205974070069</v>
      </c>
      <c r="BY64">
        <f t="shared" si="77"/>
        <v>395.45785586390065</v>
      </c>
      <c r="BZ64">
        <f t="shared" si="78"/>
        <v>1.0797948324691938E-2</v>
      </c>
      <c r="CA64">
        <f t="shared" si="79"/>
        <v>0</v>
      </c>
      <c r="CB64">
        <f t="shared" si="80"/>
        <v>105.85737748362527</v>
      </c>
      <c r="CC64">
        <f t="shared" si="81"/>
        <v>0</v>
      </c>
      <c r="CD64" t="e">
        <f t="shared" si="82"/>
        <v>#DIV/0!</v>
      </c>
      <c r="CE64" t="e">
        <f t="shared" si="83"/>
        <v>#DIV/0!</v>
      </c>
    </row>
    <row r="65" spans="1:83" x14ac:dyDescent="0.2">
      <c r="A65" s="1">
        <v>53</v>
      </c>
      <c r="B65" s="1" t="s">
        <v>152</v>
      </c>
      <c r="C65" s="1">
        <v>2343.5</v>
      </c>
      <c r="D65" s="1">
        <v>0</v>
      </c>
      <c r="E65">
        <f t="shared" si="42"/>
        <v>5.8392132002535035</v>
      </c>
      <c r="F65">
        <f t="shared" si="43"/>
        <v>0.26339747733792046</v>
      </c>
      <c r="G65">
        <f t="shared" si="44"/>
        <v>357.67066925878999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t="e">
        <f t="shared" si="45"/>
        <v>#DIV/0!</v>
      </c>
      <c r="P65" t="e">
        <f t="shared" si="46"/>
        <v>#DIV/0!</v>
      </c>
      <c r="Q65" t="e">
        <f t="shared" si="47"/>
        <v>#DIV/0!</v>
      </c>
      <c r="R65" s="1">
        <v>-1</v>
      </c>
      <c r="S65" s="1">
        <v>0.87</v>
      </c>
      <c r="T65" s="1">
        <v>0.92</v>
      </c>
      <c r="U65" s="1">
        <v>9.8070230484008789</v>
      </c>
      <c r="V65">
        <f t="shared" si="48"/>
        <v>0.87490351152420043</v>
      </c>
      <c r="W65">
        <f t="shared" si="49"/>
        <v>6.467343719595052E-2</v>
      </c>
      <c r="X65" t="e">
        <f t="shared" si="50"/>
        <v>#DIV/0!</v>
      </c>
      <c r="Y65" t="e">
        <f t="shared" si="51"/>
        <v>#DIV/0!</v>
      </c>
      <c r="Z65" t="e">
        <f t="shared" si="52"/>
        <v>#DIV/0!</v>
      </c>
      <c r="AA65" s="1">
        <v>0</v>
      </c>
      <c r="AB65" s="1">
        <v>0.5</v>
      </c>
      <c r="AC65" t="e">
        <f t="shared" si="53"/>
        <v>#DIV/0!</v>
      </c>
      <c r="AD65">
        <f t="shared" si="54"/>
        <v>0.9870154411755212</v>
      </c>
      <c r="AE65">
        <f t="shared" si="55"/>
        <v>0.37929258978983582</v>
      </c>
      <c r="AF65">
        <f t="shared" si="56"/>
        <v>12.526607513427734</v>
      </c>
      <c r="AG65" s="1">
        <v>2</v>
      </c>
      <c r="AH65">
        <f t="shared" si="57"/>
        <v>4.644859790802002</v>
      </c>
      <c r="AI65" s="1">
        <v>1</v>
      </c>
      <c r="AJ65">
        <f t="shared" si="58"/>
        <v>9.2897195816040039</v>
      </c>
      <c r="AK65" s="1">
        <v>14.25701904296875</v>
      </c>
      <c r="AL65" s="1">
        <v>12.526607513427734</v>
      </c>
      <c r="AM65" s="1">
        <v>14.709481239318848</v>
      </c>
      <c r="AN65" s="1">
        <v>400.47586059570312</v>
      </c>
      <c r="AO65" s="1">
        <v>396.31710815429688</v>
      </c>
      <c r="AP65" s="1">
        <v>10.160539627075195</v>
      </c>
      <c r="AQ65" s="1">
        <v>10.812244415283203</v>
      </c>
      <c r="AR65" s="1">
        <v>62.098140716552734</v>
      </c>
      <c r="AS65" s="1">
        <v>66.081161499023438</v>
      </c>
      <c r="AT65" s="1">
        <v>299.6275634765625</v>
      </c>
      <c r="AU65" s="1">
        <v>120.87042236328125</v>
      </c>
      <c r="AV65" s="1">
        <v>29.958578109741211</v>
      </c>
      <c r="AW65" s="1">
        <v>99.695777893066406</v>
      </c>
      <c r="AX65" s="1">
        <v>-1.8507654666900635</v>
      </c>
      <c r="AY65" s="1">
        <v>-0.10970965772867203</v>
      </c>
      <c r="AZ65" s="1">
        <v>0.75</v>
      </c>
      <c r="BA65" s="1">
        <v>-1.355140209197998</v>
      </c>
      <c r="BB65" s="1">
        <v>7.355140209197998</v>
      </c>
      <c r="BC65" s="1">
        <v>1</v>
      </c>
      <c r="BD65" s="1">
        <v>0</v>
      </c>
      <c r="BE65" s="1">
        <v>0.15999999642372131</v>
      </c>
      <c r="BF65" s="1">
        <v>111115</v>
      </c>
      <c r="BG65">
        <f t="shared" si="59"/>
        <v>1.4981378173828124</v>
      </c>
      <c r="BH65">
        <f t="shared" si="60"/>
        <v>9.8701544117552119E-4</v>
      </c>
      <c r="BI65">
        <f t="shared" si="61"/>
        <v>285.67660751342771</v>
      </c>
      <c r="BJ65">
        <f t="shared" si="62"/>
        <v>287.40701904296873</v>
      </c>
      <c r="BK65">
        <f t="shared" si="63"/>
        <v>19.339267145858685</v>
      </c>
      <c r="BL65">
        <f t="shared" si="64"/>
        <v>-2.6707819551536571E-2</v>
      </c>
      <c r="BM65">
        <f t="shared" si="65"/>
        <v>1.4572277075414577</v>
      </c>
      <c r="BN65">
        <f t="shared" si="66"/>
        <v>14.61674444332516</v>
      </c>
      <c r="BO65">
        <f t="shared" si="67"/>
        <v>3.8045000280419572</v>
      </c>
      <c r="BP65">
        <f t="shared" si="68"/>
        <v>13.391813278198242</v>
      </c>
      <c r="BQ65">
        <f t="shared" si="69"/>
        <v>1.5420714679060603</v>
      </c>
      <c r="BR65">
        <f t="shared" si="70"/>
        <v>0.25613511149021628</v>
      </c>
      <c r="BS65">
        <f t="shared" si="71"/>
        <v>1.0779351177516219</v>
      </c>
      <c r="BT65">
        <f t="shared" si="72"/>
        <v>0.46413635015443844</v>
      </c>
      <c r="BU65">
        <f t="shared" si="73"/>
        <v>0.16072145758189899</v>
      </c>
      <c r="BV65">
        <f t="shared" si="74"/>
        <v>35.658255601288744</v>
      </c>
      <c r="BW65">
        <f t="shared" si="75"/>
        <v>0.90248606961357625</v>
      </c>
      <c r="BX65">
        <f t="shared" si="76"/>
        <v>74.363325943190475</v>
      </c>
      <c r="BY65">
        <f t="shared" si="77"/>
        <v>395.46854240900223</v>
      </c>
      <c r="BZ65">
        <f t="shared" si="78"/>
        <v>1.0979971044401007E-2</v>
      </c>
      <c r="CA65">
        <f t="shared" si="79"/>
        <v>0</v>
      </c>
      <c r="CB65">
        <f t="shared" si="80"/>
        <v>105.74995696504801</v>
      </c>
      <c r="CC65">
        <f t="shared" si="81"/>
        <v>0</v>
      </c>
      <c r="CD65" t="e">
        <f t="shared" si="82"/>
        <v>#DIV/0!</v>
      </c>
      <c r="CE65" t="e">
        <f t="shared" si="83"/>
        <v>#DIV/0!</v>
      </c>
    </row>
    <row r="66" spans="1:83" x14ac:dyDescent="0.2">
      <c r="A66" s="1">
        <v>54</v>
      </c>
      <c r="B66" s="1" t="s">
        <v>153</v>
      </c>
      <c r="C66" s="1">
        <v>2374</v>
      </c>
      <c r="D66" s="1">
        <v>0</v>
      </c>
      <c r="E66">
        <f t="shared" si="42"/>
        <v>5.4489483780649293</v>
      </c>
      <c r="F66">
        <f t="shared" si="43"/>
        <v>0.26562675689499476</v>
      </c>
      <c r="G66">
        <f t="shared" si="44"/>
        <v>360.49509277629249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t="e">
        <f t="shared" si="45"/>
        <v>#DIV/0!</v>
      </c>
      <c r="P66" t="e">
        <f t="shared" si="46"/>
        <v>#DIV/0!</v>
      </c>
      <c r="Q66" t="e">
        <f t="shared" si="47"/>
        <v>#DIV/0!</v>
      </c>
      <c r="R66" s="1">
        <v>-1</v>
      </c>
      <c r="S66" s="1">
        <v>0.87</v>
      </c>
      <c r="T66" s="1">
        <v>0.92</v>
      </c>
      <c r="U66" s="1">
        <v>9.8070230484008789</v>
      </c>
      <c r="V66">
        <f t="shared" si="48"/>
        <v>0.87490351152420043</v>
      </c>
      <c r="W66">
        <f t="shared" si="49"/>
        <v>6.0968783844916982E-2</v>
      </c>
      <c r="X66" t="e">
        <f t="shared" si="50"/>
        <v>#DIV/0!</v>
      </c>
      <c r="Y66" t="e">
        <f t="shared" si="51"/>
        <v>#DIV/0!</v>
      </c>
      <c r="Z66" t="e">
        <f t="shared" si="52"/>
        <v>#DIV/0!</v>
      </c>
      <c r="AA66" s="1">
        <v>0</v>
      </c>
      <c r="AB66" s="1">
        <v>0.5</v>
      </c>
      <c r="AC66" t="e">
        <f t="shared" si="53"/>
        <v>#DIV/0!</v>
      </c>
      <c r="AD66">
        <f t="shared" si="54"/>
        <v>0.99211208256565619</v>
      </c>
      <c r="AE66">
        <f t="shared" si="55"/>
        <v>0.37814059621306728</v>
      </c>
      <c r="AF66">
        <f t="shared" si="56"/>
        <v>12.521733283996582</v>
      </c>
      <c r="AG66" s="1">
        <v>2</v>
      </c>
      <c r="AH66">
        <f t="shared" si="57"/>
        <v>4.644859790802002</v>
      </c>
      <c r="AI66" s="1">
        <v>1</v>
      </c>
      <c r="AJ66">
        <f t="shared" si="58"/>
        <v>9.2897195816040039</v>
      </c>
      <c r="AK66" s="1">
        <v>14.257185935974121</v>
      </c>
      <c r="AL66" s="1">
        <v>12.521733283996582</v>
      </c>
      <c r="AM66" s="1">
        <v>14.708695411682129</v>
      </c>
      <c r="AN66" s="1">
        <v>400.33709716796875</v>
      </c>
      <c r="AO66" s="1">
        <v>396.43743896484375</v>
      </c>
      <c r="AP66" s="1">
        <v>10.16402530670166</v>
      </c>
      <c r="AQ66" s="1">
        <v>10.819087028503418</v>
      </c>
      <c r="AR66" s="1">
        <v>62.118984222412109</v>
      </c>
      <c r="AS66" s="1">
        <v>66.12249755859375</v>
      </c>
      <c r="AT66" s="1">
        <v>299.6292724609375</v>
      </c>
      <c r="AU66" s="1">
        <v>120.89858245849609</v>
      </c>
      <c r="AV66" s="1">
        <v>29.991970062255859</v>
      </c>
      <c r="AW66" s="1">
        <v>99.696121215820312</v>
      </c>
      <c r="AX66" s="1">
        <v>-1.8507654666900635</v>
      </c>
      <c r="AY66" s="1">
        <v>-0.10970965772867203</v>
      </c>
      <c r="AZ66" s="1">
        <v>1</v>
      </c>
      <c r="BA66" s="1">
        <v>-1.355140209197998</v>
      </c>
      <c r="BB66" s="1">
        <v>7.355140209197998</v>
      </c>
      <c r="BC66" s="1">
        <v>1</v>
      </c>
      <c r="BD66" s="1">
        <v>0</v>
      </c>
      <c r="BE66" s="1">
        <v>0.15999999642372131</v>
      </c>
      <c r="BF66" s="1">
        <v>111115</v>
      </c>
      <c r="BG66">
        <f t="shared" si="59"/>
        <v>1.4981463623046873</v>
      </c>
      <c r="BH66">
        <f t="shared" si="60"/>
        <v>9.9211208256565621E-4</v>
      </c>
      <c r="BI66">
        <f t="shared" si="61"/>
        <v>285.67173328399656</v>
      </c>
      <c r="BJ66">
        <f t="shared" si="62"/>
        <v>287.4071859359741</v>
      </c>
      <c r="BK66">
        <f t="shared" si="63"/>
        <v>19.343772760992351</v>
      </c>
      <c r="BL66">
        <f t="shared" si="64"/>
        <v>-2.7389490727519991E-2</v>
      </c>
      <c r="BM66">
        <f t="shared" si="65"/>
        <v>1.4567616080512533</v>
      </c>
      <c r="BN66">
        <f t="shared" si="66"/>
        <v>14.612018905907911</v>
      </c>
      <c r="BO66">
        <f t="shared" si="67"/>
        <v>3.7929318774044933</v>
      </c>
      <c r="BP66">
        <f t="shared" si="68"/>
        <v>13.389459609985352</v>
      </c>
      <c r="BQ66">
        <f t="shared" si="69"/>
        <v>1.5418348937608115</v>
      </c>
      <c r="BR66">
        <f t="shared" si="70"/>
        <v>0.25824266306113003</v>
      </c>
      <c r="BS66">
        <f t="shared" si="71"/>
        <v>1.078621011838186</v>
      </c>
      <c r="BT66">
        <f t="shared" si="72"/>
        <v>0.46321388192262547</v>
      </c>
      <c r="BU66">
        <f t="shared" si="73"/>
        <v>0.16204922468678171</v>
      </c>
      <c r="BV66">
        <f t="shared" si="74"/>
        <v>35.939962467133647</v>
      </c>
      <c r="BW66">
        <f t="shared" si="75"/>
        <v>0.90933665023565391</v>
      </c>
      <c r="BX66">
        <f t="shared" si="76"/>
        <v>74.438949789726564</v>
      </c>
      <c r="BY66">
        <f t="shared" si="77"/>
        <v>395.64558725761304</v>
      </c>
      <c r="BZ66">
        <f t="shared" si="78"/>
        <v>1.0251952954488119E-2</v>
      </c>
      <c r="CA66">
        <f t="shared" si="79"/>
        <v>0</v>
      </c>
      <c r="CB66">
        <f t="shared" si="80"/>
        <v>105.77459433123633</v>
      </c>
      <c r="CC66">
        <f t="shared" si="81"/>
        <v>0</v>
      </c>
      <c r="CD66" t="e">
        <f t="shared" si="82"/>
        <v>#DIV/0!</v>
      </c>
      <c r="CE66" t="e">
        <f t="shared" si="83"/>
        <v>#DIV/0!</v>
      </c>
    </row>
    <row r="67" spans="1:83" x14ac:dyDescent="0.2">
      <c r="A67" s="1">
        <v>55</v>
      </c>
      <c r="B67" s="1" t="s">
        <v>154</v>
      </c>
      <c r="C67" s="1">
        <v>2404.5</v>
      </c>
      <c r="D67" s="1">
        <v>0</v>
      </c>
      <c r="E67">
        <f t="shared" si="42"/>
        <v>5.8709392602080408</v>
      </c>
      <c r="F67">
        <f t="shared" si="43"/>
        <v>0.26761861335138631</v>
      </c>
      <c r="G67">
        <f t="shared" si="44"/>
        <v>358.07545070985071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t="e">
        <f t="shared" si="45"/>
        <v>#DIV/0!</v>
      </c>
      <c r="P67" t="e">
        <f t="shared" si="46"/>
        <v>#DIV/0!</v>
      </c>
      <c r="Q67" t="e">
        <f t="shared" si="47"/>
        <v>#DIV/0!</v>
      </c>
      <c r="R67" s="1">
        <v>-1</v>
      </c>
      <c r="S67" s="1">
        <v>0.87</v>
      </c>
      <c r="T67" s="1">
        <v>0.92</v>
      </c>
      <c r="U67" s="1">
        <v>9.8070230484008789</v>
      </c>
      <c r="V67">
        <f t="shared" si="48"/>
        <v>0.87490351152420043</v>
      </c>
      <c r="W67">
        <f t="shared" si="49"/>
        <v>6.4977220620888287E-2</v>
      </c>
      <c r="X67" t="e">
        <f t="shared" si="50"/>
        <v>#DIV/0!</v>
      </c>
      <c r="Y67" t="e">
        <f t="shared" si="51"/>
        <v>#DIV/0!</v>
      </c>
      <c r="Z67" t="e">
        <f t="shared" si="52"/>
        <v>#DIV/0!</v>
      </c>
      <c r="AA67" s="1">
        <v>0</v>
      </c>
      <c r="AB67" s="1">
        <v>0.5</v>
      </c>
      <c r="AC67" t="e">
        <f t="shared" si="53"/>
        <v>#DIV/0!</v>
      </c>
      <c r="AD67">
        <f t="shared" si="54"/>
        <v>0.99811036925458063</v>
      </c>
      <c r="AE67">
        <f t="shared" si="55"/>
        <v>0.37766776605951469</v>
      </c>
      <c r="AF67">
        <f t="shared" si="56"/>
        <v>12.520859718322754</v>
      </c>
      <c r="AG67" s="1">
        <v>2</v>
      </c>
      <c r="AH67">
        <f t="shared" si="57"/>
        <v>4.644859790802002</v>
      </c>
      <c r="AI67" s="1">
        <v>1</v>
      </c>
      <c r="AJ67">
        <f t="shared" si="58"/>
        <v>9.2897195816040039</v>
      </c>
      <c r="AK67" s="1">
        <v>14.261733055114746</v>
      </c>
      <c r="AL67" s="1">
        <v>12.520859718322754</v>
      </c>
      <c r="AM67" s="1">
        <v>14.710397720336914</v>
      </c>
      <c r="AN67" s="1">
        <v>400.53018188476562</v>
      </c>
      <c r="AO67" s="1">
        <v>396.34808349609375</v>
      </c>
      <c r="AP67" s="1">
        <v>10.164254188537598</v>
      </c>
      <c r="AQ67" s="1">
        <v>10.823153495788574</v>
      </c>
      <c r="AR67" s="1">
        <v>62.101177215576172</v>
      </c>
      <c r="AS67" s="1">
        <v>66.126884460449219</v>
      </c>
      <c r="AT67" s="1">
        <v>299.68392944335938</v>
      </c>
      <c r="AU67" s="1">
        <v>120.8634033203125</v>
      </c>
      <c r="AV67" s="1">
        <v>30.071062088012695</v>
      </c>
      <c r="AW67" s="1">
        <v>99.694633483886719</v>
      </c>
      <c r="AX67" s="1">
        <v>-1.8507654666900635</v>
      </c>
      <c r="AY67" s="1">
        <v>-0.10970965772867203</v>
      </c>
      <c r="AZ67" s="1">
        <v>0.5</v>
      </c>
      <c r="BA67" s="1">
        <v>-1.355140209197998</v>
      </c>
      <c r="BB67" s="1">
        <v>7.355140209197998</v>
      </c>
      <c r="BC67" s="1">
        <v>1</v>
      </c>
      <c r="BD67" s="1">
        <v>0</v>
      </c>
      <c r="BE67" s="1">
        <v>0.15999999642372131</v>
      </c>
      <c r="BF67" s="1">
        <v>111115</v>
      </c>
      <c r="BG67">
        <f t="shared" si="59"/>
        <v>1.4984196472167968</v>
      </c>
      <c r="BH67">
        <f t="shared" si="60"/>
        <v>9.9811036925458066E-4</v>
      </c>
      <c r="BI67">
        <f t="shared" si="61"/>
        <v>285.67085971832273</v>
      </c>
      <c r="BJ67">
        <f t="shared" si="62"/>
        <v>287.41173305511472</v>
      </c>
      <c r="BK67">
        <f t="shared" si="63"/>
        <v>19.338144099008787</v>
      </c>
      <c r="BL67">
        <f t="shared" si="64"/>
        <v>-2.825310472795952E-2</v>
      </c>
      <c r="BM67">
        <f t="shared" si="65"/>
        <v>1.456678086962004</v>
      </c>
      <c r="BN67">
        <f t="shared" si="66"/>
        <v>14.61139919028281</v>
      </c>
      <c r="BO67">
        <f t="shared" si="67"/>
        <v>3.7882456944942362</v>
      </c>
      <c r="BP67">
        <f t="shared" si="68"/>
        <v>13.39129638671875</v>
      </c>
      <c r="BQ67">
        <f t="shared" si="69"/>
        <v>1.5420195108813302</v>
      </c>
      <c r="BR67">
        <f t="shared" si="70"/>
        <v>0.26012492413047733</v>
      </c>
      <c r="BS67">
        <f t="shared" si="71"/>
        <v>1.0790103209024893</v>
      </c>
      <c r="BT67">
        <f t="shared" si="72"/>
        <v>0.46300918997884088</v>
      </c>
      <c r="BU67">
        <f t="shared" si="73"/>
        <v>0.16323513125556302</v>
      </c>
      <c r="BV67">
        <f t="shared" si="74"/>
        <v>35.698200818096112</v>
      </c>
      <c r="BW67">
        <f t="shared" si="75"/>
        <v>0.90343681632405259</v>
      </c>
      <c r="BX67">
        <f t="shared" si="76"/>
        <v>74.474724083915234</v>
      </c>
      <c r="BY67">
        <f t="shared" si="77"/>
        <v>395.49490725846266</v>
      </c>
      <c r="BZ67">
        <f t="shared" si="78"/>
        <v>1.1055428868814174E-2</v>
      </c>
      <c r="CA67">
        <f t="shared" si="79"/>
        <v>0</v>
      </c>
      <c r="CB67">
        <f t="shared" si="80"/>
        <v>105.74381597970711</v>
      </c>
      <c r="CC67">
        <f t="shared" si="81"/>
        <v>0</v>
      </c>
      <c r="CD67" t="e">
        <f t="shared" si="82"/>
        <v>#DIV/0!</v>
      </c>
      <c r="CE67" t="e">
        <f t="shared" si="83"/>
        <v>#DIV/0!</v>
      </c>
    </row>
    <row r="68" spans="1:83" x14ac:dyDescent="0.2">
      <c r="A68" s="1">
        <v>56</v>
      </c>
      <c r="B68" s="1" t="s">
        <v>155</v>
      </c>
      <c r="C68" s="1">
        <v>2435</v>
      </c>
      <c r="D68" s="1">
        <v>0</v>
      </c>
      <c r="E68">
        <f t="shared" si="42"/>
        <v>6.0579968941630726</v>
      </c>
      <c r="F68">
        <f t="shared" si="43"/>
        <v>0.26948141421587113</v>
      </c>
      <c r="G68">
        <f t="shared" si="44"/>
        <v>357.09056832979735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t="e">
        <f t="shared" si="45"/>
        <v>#DIV/0!</v>
      </c>
      <c r="P68" t="e">
        <f t="shared" si="46"/>
        <v>#DIV/0!</v>
      </c>
      <c r="Q68" t="e">
        <f t="shared" si="47"/>
        <v>#DIV/0!</v>
      </c>
      <c r="R68" s="1">
        <v>-1</v>
      </c>
      <c r="S68" s="1">
        <v>0.87</v>
      </c>
      <c r="T68" s="1">
        <v>0.92</v>
      </c>
      <c r="U68" s="1">
        <v>9.8070230484008789</v>
      </c>
      <c r="V68">
        <f t="shared" si="48"/>
        <v>0.87490351152420043</v>
      </c>
      <c r="W68">
        <f t="shared" si="49"/>
        <v>6.6752026503238526E-2</v>
      </c>
      <c r="X68" t="e">
        <f t="shared" si="50"/>
        <v>#DIV/0!</v>
      </c>
      <c r="Y68" t="e">
        <f t="shared" si="51"/>
        <v>#DIV/0!</v>
      </c>
      <c r="Z68" t="e">
        <f t="shared" si="52"/>
        <v>#DIV/0!</v>
      </c>
      <c r="AA68" s="1">
        <v>0</v>
      </c>
      <c r="AB68" s="1">
        <v>0.5</v>
      </c>
      <c r="AC68" t="e">
        <f t="shared" si="53"/>
        <v>#DIV/0!</v>
      </c>
      <c r="AD68">
        <f t="shared" si="54"/>
        <v>1.004787431287415</v>
      </c>
      <c r="AE68">
        <f t="shared" si="55"/>
        <v>0.3776363490249488</v>
      </c>
      <c r="AF68">
        <f t="shared" si="56"/>
        <v>12.525215148925781</v>
      </c>
      <c r="AG68" s="1">
        <v>2</v>
      </c>
      <c r="AH68">
        <f t="shared" si="57"/>
        <v>4.644859790802002</v>
      </c>
      <c r="AI68" s="1">
        <v>1</v>
      </c>
      <c r="AJ68">
        <f t="shared" si="58"/>
        <v>9.2897195816040039</v>
      </c>
      <c r="AK68" s="1">
        <v>14.26220703125</v>
      </c>
      <c r="AL68" s="1">
        <v>12.525215148925781</v>
      </c>
      <c r="AM68" s="1">
        <v>14.708718299865723</v>
      </c>
      <c r="AN68" s="1">
        <v>400.564453125</v>
      </c>
      <c r="AO68" s="1">
        <v>396.2552490234375</v>
      </c>
      <c r="AP68" s="1">
        <v>10.164303779602051</v>
      </c>
      <c r="AQ68" s="1">
        <v>10.827694892883301</v>
      </c>
      <c r="AR68" s="1">
        <v>62.099292755126953</v>
      </c>
      <c r="AS68" s="1">
        <v>66.152313232421875</v>
      </c>
      <c r="AT68" s="1">
        <v>299.64462280273438</v>
      </c>
      <c r="AU68" s="1">
        <v>120.85283660888672</v>
      </c>
      <c r="AV68" s="1">
        <v>30.002864837646484</v>
      </c>
      <c r="AW68" s="1">
        <v>99.694183349609375</v>
      </c>
      <c r="AX68" s="1">
        <v>-1.8507654666900635</v>
      </c>
      <c r="AY68" s="1">
        <v>-0.10970965772867203</v>
      </c>
      <c r="AZ68" s="1">
        <v>0.75</v>
      </c>
      <c r="BA68" s="1">
        <v>-1.355140209197998</v>
      </c>
      <c r="BB68" s="1">
        <v>7.355140209197998</v>
      </c>
      <c r="BC68" s="1">
        <v>1</v>
      </c>
      <c r="BD68" s="1">
        <v>0</v>
      </c>
      <c r="BE68" s="1">
        <v>0.15999999642372131</v>
      </c>
      <c r="BF68" s="1">
        <v>111115</v>
      </c>
      <c r="BG68">
        <f t="shared" si="59"/>
        <v>1.4982231140136717</v>
      </c>
      <c r="BH68">
        <f t="shared" si="60"/>
        <v>1.0047874312874149E-3</v>
      </c>
      <c r="BI68">
        <f t="shared" si="61"/>
        <v>285.67521514892576</v>
      </c>
      <c r="BJ68">
        <f t="shared" si="62"/>
        <v>287.41220703124998</v>
      </c>
      <c r="BK68">
        <f t="shared" si="63"/>
        <v>19.336453425218451</v>
      </c>
      <c r="BL68">
        <f t="shared" si="64"/>
        <v>-2.9599781312564237E-2</v>
      </c>
      <c r="BM68">
        <f t="shared" si="65"/>
        <v>1.4570945489296856</v>
      </c>
      <c r="BN68">
        <f t="shared" si="66"/>
        <v>14.615642557800186</v>
      </c>
      <c r="BO68">
        <f t="shared" si="67"/>
        <v>3.7879476649168851</v>
      </c>
      <c r="BP68">
        <f t="shared" si="68"/>
        <v>13.393711090087891</v>
      </c>
      <c r="BQ68">
        <f t="shared" si="69"/>
        <v>1.542262245830772</v>
      </c>
      <c r="BR68">
        <f t="shared" si="70"/>
        <v>0.26188452064291018</v>
      </c>
      <c r="BS68">
        <f t="shared" si="71"/>
        <v>1.0794581999047368</v>
      </c>
      <c r="BT68">
        <f t="shared" si="72"/>
        <v>0.46280404592603519</v>
      </c>
      <c r="BU68">
        <f t="shared" si="73"/>
        <v>0.16434381653347707</v>
      </c>
      <c r="BV68">
        <f t="shared" si="74"/>
        <v>35.599852591487036</v>
      </c>
      <c r="BW68">
        <f t="shared" si="75"/>
        <v>0.90116299836996316</v>
      </c>
      <c r="BX68">
        <f t="shared" si="76"/>
        <v>74.489001173592385</v>
      </c>
      <c r="BY68">
        <f t="shared" si="77"/>
        <v>395.37488920899108</v>
      </c>
      <c r="BZ68">
        <f t="shared" si="78"/>
        <v>1.1413323154177448E-2</v>
      </c>
      <c r="CA68">
        <f t="shared" si="79"/>
        <v>0</v>
      </c>
      <c r="CB68">
        <f t="shared" si="80"/>
        <v>105.73457112677544</v>
      </c>
      <c r="CC68">
        <f t="shared" si="81"/>
        <v>0</v>
      </c>
      <c r="CD68" t="e">
        <f t="shared" si="82"/>
        <v>#DIV/0!</v>
      </c>
      <c r="CE68" t="e">
        <f t="shared" si="83"/>
        <v>#DIV/0!</v>
      </c>
    </row>
    <row r="69" spans="1:83" x14ac:dyDescent="0.2">
      <c r="A69" s="1">
        <v>57</v>
      </c>
      <c r="B69" s="1" t="s">
        <v>156</v>
      </c>
      <c r="C69" s="1">
        <v>2465.5</v>
      </c>
      <c r="D69" s="1">
        <v>0</v>
      </c>
      <c r="E69">
        <f t="shared" si="42"/>
        <v>5.7860672759026102</v>
      </c>
      <c r="F69">
        <f t="shared" si="43"/>
        <v>0.2713592996454563</v>
      </c>
      <c r="G69">
        <f t="shared" si="44"/>
        <v>359.04616831595462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t="e">
        <f t="shared" si="45"/>
        <v>#DIV/0!</v>
      </c>
      <c r="P69" t="e">
        <f t="shared" si="46"/>
        <v>#DIV/0!</v>
      </c>
      <c r="Q69" t="e">
        <f t="shared" si="47"/>
        <v>#DIV/0!</v>
      </c>
      <c r="R69" s="1">
        <v>-1</v>
      </c>
      <c r="S69" s="1">
        <v>0.87</v>
      </c>
      <c r="T69" s="1">
        <v>0.92</v>
      </c>
      <c r="U69" s="1">
        <v>9.8070230484008789</v>
      </c>
      <c r="V69">
        <f t="shared" si="48"/>
        <v>0.87490351152420043</v>
      </c>
      <c r="W69">
        <f t="shared" si="49"/>
        <v>6.4213332055917963E-2</v>
      </c>
      <c r="X69" t="e">
        <f t="shared" si="50"/>
        <v>#DIV/0!</v>
      </c>
      <c r="Y69" t="e">
        <f t="shared" si="51"/>
        <v>#DIV/0!</v>
      </c>
      <c r="Z69" t="e">
        <f t="shared" si="52"/>
        <v>#DIV/0!</v>
      </c>
      <c r="AA69" s="1">
        <v>0</v>
      </c>
      <c r="AB69" s="1">
        <v>0.5</v>
      </c>
      <c r="AC69" t="e">
        <f t="shared" si="53"/>
        <v>#DIV/0!</v>
      </c>
      <c r="AD69">
        <f t="shared" si="54"/>
        <v>1.0103982871827062</v>
      </c>
      <c r="AE69">
        <f t="shared" si="55"/>
        <v>0.3771928898174528</v>
      </c>
      <c r="AF69">
        <f t="shared" si="56"/>
        <v>12.524495124816895</v>
      </c>
      <c r="AG69" s="1">
        <v>2</v>
      </c>
      <c r="AH69">
        <f t="shared" si="57"/>
        <v>4.644859790802002</v>
      </c>
      <c r="AI69" s="1">
        <v>1</v>
      </c>
      <c r="AJ69">
        <f t="shared" si="58"/>
        <v>9.2897195816040039</v>
      </c>
      <c r="AK69" s="1">
        <v>14.261387825012207</v>
      </c>
      <c r="AL69" s="1">
        <v>12.524495124816895</v>
      </c>
      <c r="AM69" s="1">
        <v>14.708995819091797</v>
      </c>
      <c r="AN69" s="1">
        <v>400.45065307617188</v>
      </c>
      <c r="AO69" s="1">
        <v>396.32186889648438</v>
      </c>
      <c r="AP69" s="1">
        <v>10.164368629455566</v>
      </c>
      <c r="AQ69" s="1">
        <v>10.831389427185059</v>
      </c>
      <c r="AR69" s="1">
        <v>62.103343963623047</v>
      </c>
      <c r="AS69" s="1">
        <v>66.17877197265625</v>
      </c>
      <c r="AT69" s="1">
        <v>299.67709350585938</v>
      </c>
      <c r="AU69" s="1">
        <v>120.79050445556641</v>
      </c>
      <c r="AV69" s="1">
        <v>30.091733932495117</v>
      </c>
      <c r="AW69" s="1">
        <v>99.69476318359375</v>
      </c>
      <c r="AX69" s="1">
        <v>-1.8507654666900635</v>
      </c>
      <c r="AY69" s="1">
        <v>-0.10970965772867203</v>
      </c>
      <c r="AZ69" s="1">
        <v>0.75</v>
      </c>
      <c r="BA69" s="1">
        <v>-1.355140209197998</v>
      </c>
      <c r="BB69" s="1">
        <v>7.355140209197998</v>
      </c>
      <c r="BC69" s="1">
        <v>1</v>
      </c>
      <c r="BD69" s="1">
        <v>0</v>
      </c>
      <c r="BE69" s="1">
        <v>0.15999999642372131</v>
      </c>
      <c r="BF69" s="1">
        <v>111115</v>
      </c>
      <c r="BG69">
        <f t="shared" si="59"/>
        <v>1.4983854675292967</v>
      </c>
      <c r="BH69">
        <f t="shared" si="60"/>
        <v>1.0103982871827062E-3</v>
      </c>
      <c r="BI69">
        <f t="shared" si="61"/>
        <v>285.67449512481687</v>
      </c>
      <c r="BJ69">
        <f t="shared" si="62"/>
        <v>287.41138782501218</v>
      </c>
      <c r="BK69">
        <f t="shared" si="63"/>
        <v>19.326480280910118</v>
      </c>
      <c r="BL69">
        <f t="shared" si="64"/>
        <v>-3.063904859823367E-2</v>
      </c>
      <c r="BM69">
        <f t="shared" si="65"/>
        <v>1.4570256937099484</v>
      </c>
      <c r="BN69">
        <f t="shared" si="66"/>
        <v>14.614866891521174</v>
      </c>
      <c r="BO69">
        <f t="shared" si="67"/>
        <v>3.7834774643361158</v>
      </c>
      <c r="BP69">
        <f t="shared" si="68"/>
        <v>13.392941474914551</v>
      </c>
      <c r="BQ69">
        <f t="shared" si="69"/>
        <v>1.5421848776079152</v>
      </c>
      <c r="BR69">
        <f t="shared" si="70"/>
        <v>0.2636576719924848</v>
      </c>
      <c r="BS69">
        <f t="shared" si="71"/>
        <v>1.0798328038924956</v>
      </c>
      <c r="BT69">
        <f t="shared" si="72"/>
        <v>0.46235207371541964</v>
      </c>
      <c r="BU69">
        <f t="shared" si="73"/>
        <v>0.16546110375777012</v>
      </c>
      <c r="BV69">
        <f t="shared" si="74"/>
        <v>35.795022722235835</v>
      </c>
      <c r="BW69">
        <f t="shared" si="75"/>
        <v>0.90594589018183647</v>
      </c>
      <c r="BX69">
        <f t="shared" si="76"/>
        <v>74.522721919257179</v>
      </c>
      <c r="BY69">
        <f t="shared" si="77"/>
        <v>395.48102641960952</v>
      </c>
      <c r="BZ69">
        <f t="shared" si="78"/>
        <v>1.0903013135975411E-2</v>
      </c>
      <c r="CA69">
        <f t="shared" si="79"/>
        <v>0</v>
      </c>
      <c r="CB69">
        <f t="shared" si="80"/>
        <v>105.68003650695462</v>
      </c>
      <c r="CC69">
        <f t="shared" si="81"/>
        <v>0</v>
      </c>
      <c r="CD69" t="e">
        <f t="shared" si="82"/>
        <v>#DIV/0!</v>
      </c>
      <c r="CE69" t="e">
        <f t="shared" si="83"/>
        <v>#DIV/0!</v>
      </c>
    </row>
    <row r="70" spans="1:83" x14ac:dyDescent="0.2">
      <c r="A70" s="1">
        <v>58</v>
      </c>
      <c r="B70" s="1" t="s">
        <v>157</v>
      </c>
      <c r="C70" s="1">
        <v>2495.5</v>
      </c>
      <c r="D70" s="1">
        <v>0</v>
      </c>
      <c r="E70">
        <f t="shared" si="42"/>
        <v>6.3152027102541179</v>
      </c>
      <c r="F70">
        <f t="shared" si="43"/>
        <v>0.27159664413048029</v>
      </c>
      <c r="G70">
        <f t="shared" si="44"/>
        <v>355.621653699636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t="e">
        <f t="shared" si="45"/>
        <v>#DIV/0!</v>
      </c>
      <c r="P70" t="e">
        <f t="shared" si="46"/>
        <v>#DIV/0!</v>
      </c>
      <c r="Q70" t="e">
        <f t="shared" si="47"/>
        <v>#DIV/0!</v>
      </c>
      <c r="R70" s="1">
        <v>-1</v>
      </c>
      <c r="S70" s="1">
        <v>0.87</v>
      </c>
      <c r="T70" s="1">
        <v>0.92</v>
      </c>
      <c r="U70" s="1">
        <v>9.8070230484008789</v>
      </c>
      <c r="V70">
        <f t="shared" si="48"/>
        <v>0.87490351152420043</v>
      </c>
      <c r="W70">
        <f t="shared" si="49"/>
        <v>6.9148290193840417E-2</v>
      </c>
      <c r="X70" t="e">
        <f t="shared" si="50"/>
        <v>#DIV/0!</v>
      </c>
      <c r="Y70" t="e">
        <f t="shared" si="51"/>
        <v>#DIV/0!</v>
      </c>
      <c r="Z70" t="e">
        <f t="shared" si="52"/>
        <v>#DIV/0!</v>
      </c>
      <c r="AA70" s="1">
        <v>0</v>
      </c>
      <c r="AB70" s="1">
        <v>0.5</v>
      </c>
      <c r="AC70" t="e">
        <f t="shared" si="53"/>
        <v>#DIV/0!</v>
      </c>
      <c r="AD70">
        <f t="shared" si="54"/>
        <v>1.0093594194230306</v>
      </c>
      <c r="AE70">
        <f t="shared" si="55"/>
        <v>0.37648273710414304</v>
      </c>
      <c r="AF70">
        <f t="shared" si="56"/>
        <v>12.516631126403809</v>
      </c>
      <c r="AG70" s="1">
        <v>2</v>
      </c>
      <c r="AH70">
        <f t="shared" si="57"/>
        <v>4.644859790802002</v>
      </c>
      <c r="AI70" s="1">
        <v>1</v>
      </c>
      <c r="AJ70">
        <f t="shared" si="58"/>
        <v>9.2897195816040039</v>
      </c>
      <c r="AK70" s="1">
        <v>14.260418891906738</v>
      </c>
      <c r="AL70" s="1">
        <v>12.516631126403809</v>
      </c>
      <c r="AM70" s="1">
        <v>14.708730697631836</v>
      </c>
      <c r="AN70" s="1">
        <v>400.52828979492188</v>
      </c>
      <c r="AO70" s="1">
        <v>396.04714965820312</v>
      </c>
      <c r="AP70" s="1">
        <v>10.164794921875</v>
      </c>
      <c r="AQ70" s="1">
        <v>10.831082344055176</v>
      </c>
      <c r="AR70" s="1">
        <v>62.109195709228516</v>
      </c>
      <c r="AS70" s="1">
        <v>66.180366516113281</v>
      </c>
      <c r="AT70" s="1">
        <v>299.69857788085938</v>
      </c>
      <c r="AU70" s="1">
        <v>120.91627502441406</v>
      </c>
      <c r="AV70" s="1">
        <v>29.846515655517578</v>
      </c>
      <c r="AW70" s="1">
        <v>99.693740844726562</v>
      </c>
      <c r="AX70" s="1">
        <v>-2.0602381229400635</v>
      </c>
      <c r="AY70" s="1">
        <v>-0.11104575544595718</v>
      </c>
      <c r="AZ70" s="1">
        <v>0.5</v>
      </c>
      <c r="BA70" s="1">
        <v>-1.355140209197998</v>
      </c>
      <c r="BB70" s="1">
        <v>7.355140209197998</v>
      </c>
      <c r="BC70" s="1">
        <v>1</v>
      </c>
      <c r="BD70" s="1">
        <v>0</v>
      </c>
      <c r="BE70" s="1">
        <v>0.15999999642372131</v>
      </c>
      <c r="BF70" s="1">
        <v>111115</v>
      </c>
      <c r="BG70">
        <f t="shared" si="59"/>
        <v>1.4984928894042968</v>
      </c>
      <c r="BH70">
        <f t="shared" si="60"/>
        <v>1.0093594194230306E-3</v>
      </c>
      <c r="BI70">
        <f t="shared" si="61"/>
        <v>285.66663112640379</v>
      </c>
      <c r="BJ70">
        <f t="shared" si="62"/>
        <v>287.41041889190672</v>
      </c>
      <c r="BK70">
        <f t="shared" si="63"/>
        <v>19.346603571475953</v>
      </c>
      <c r="BL70">
        <f t="shared" si="64"/>
        <v>-3.0096422191814857E-2</v>
      </c>
      <c r="BM70">
        <f t="shared" si="65"/>
        <v>1.4562738533802733</v>
      </c>
      <c r="BN70">
        <f t="shared" si="66"/>
        <v>14.607475264153505</v>
      </c>
      <c r="BO70">
        <f t="shared" si="67"/>
        <v>3.7763929200983295</v>
      </c>
      <c r="BP70">
        <f t="shared" si="68"/>
        <v>13.388525009155273</v>
      </c>
      <c r="BQ70">
        <f t="shared" si="69"/>
        <v>1.5417409631235228</v>
      </c>
      <c r="BR70">
        <f t="shared" si="70"/>
        <v>0.2638817296394817</v>
      </c>
      <c r="BS70">
        <f t="shared" si="71"/>
        <v>1.0797911162761302</v>
      </c>
      <c r="BT70">
        <f t="shared" si="72"/>
        <v>0.4619498468473926</v>
      </c>
      <c r="BU70">
        <f t="shared" si="73"/>
        <v>0.16560228996555387</v>
      </c>
      <c r="BV70">
        <f t="shared" si="74"/>
        <v>35.453252982704612</v>
      </c>
      <c r="BW70">
        <f t="shared" si="75"/>
        <v>0.89792756747913682</v>
      </c>
      <c r="BX70">
        <f t="shared" si="76"/>
        <v>74.558290980544399</v>
      </c>
      <c r="BY70">
        <f t="shared" si="77"/>
        <v>395.12941219756698</v>
      </c>
      <c r="BZ70">
        <f t="shared" si="78"/>
        <v>1.1916367315041105E-2</v>
      </c>
      <c r="CA70">
        <f t="shared" si="79"/>
        <v>0</v>
      </c>
      <c r="CB70">
        <f t="shared" si="80"/>
        <v>105.79007361928583</v>
      </c>
      <c r="CC70">
        <f t="shared" si="81"/>
        <v>0</v>
      </c>
      <c r="CD70" t="e">
        <f t="shared" si="82"/>
        <v>#DIV/0!</v>
      </c>
      <c r="CE70" t="e">
        <f t="shared" si="83"/>
        <v>#DIV/0!</v>
      </c>
    </row>
    <row r="71" spans="1:83" x14ac:dyDescent="0.2">
      <c r="A71" s="1">
        <v>59</v>
      </c>
      <c r="B71" s="1" t="s">
        <v>158</v>
      </c>
      <c r="C71" s="1">
        <v>2526</v>
      </c>
      <c r="D71" s="1">
        <v>0</v>
      </c>
      <c r="E71">
        <f t="shared" si="42"/>
        <v>6.2798214487950652</v>
      </c>
      <c r="F71">
        <f t="shared" si="43"/>
        <v>0.27272268745876016</v>
      </c>
      <c r="G71">
        <f t="shared" si="44"/>
        <v>355.94851398016277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t="e">
        <f t="shared" si="45"/>
        <v>#DIV/0!</v>
      </c>
      <c r="P71" t="e">
        <f t="shared" si="46"/>
        <v>#DIV/0!</v>
      </c>
      <c r="Q71" t="e">
        <f t="shared" si="47"/>
        <v>#DIV/0!</v>
      </c>
      <c r="R71" s="1">
        <v>-1</v>
      </c>
      <c r="S71" s="1">
        <v>0.87</v>
      </c>
      <c r="T71" s="1">
        <v>0.92</v>
      </c>
      <c r="U71" s="1">
        <v>9.8070230484008789</v>
      </c>
      <c r="V71">
        <f t="shared" si="48"/>
        <v>0.87490351152420043</v>
      </c>
      <c r="W71">
        <f t="shared" si="49"/>
        <v>6.8799781772503482E-2</v>
      </c>
      <c r="X71" t="e">
        <f t="shared" si="50"/>
        <v>#DIV/0!</v>
      </c>
      <c r="Y71" t="e">
        <f t="shared" si="51"/>
        <v>#DIV/0!</v>
      </c>
      <c r="Z71" t="e">
        <f t="shared" si="52"/>
        <v>#DIV/0!</v>
      </c>
      <c r="AA71" s="1">
        <v>0</v>
      </c>
      <c r="AB71" s="1">
        <v>0.5</v>
      </c>
      <c r="AC71" t="e">
        <f t="shared" si="53"/>
        <v>#DIV/0!</v>
      </c>
      <c r="AD71">
        <f t="shared" si="54"/>
        <v>1.0126460484566904</v>
      </c>
      <c r="AE71">
        <f t="shared" si="55"/>
        <v>0.37619360723100415</v>
      </c>
      <c r="AF71">
        <f t="shared" si="56"/>
        <v>12.516714096069336</v>
      </c>
      <c r="AG71" s="1">
        <v>2</v>
      </c>
      <c r="AH71">
        <f t="shared" si="57"/>
        <v>4.644859790802002</v>
      </c>
      <c r="AI71" s="1">
        <v>1</v>
      </c>
      <c r="AJ71">
        <f t="shared" si="58"/>
        <v>9.2897195816040039</v>
      </c>
      <c r="AK71" s="1">
        <v>14.260544776916504</v>
      </c>
      <c r="AL71" s="1">
        <v>12.516714096069336</v>
      </c>
      <c r="AM71" s="1">
        <v>14.709181785583496</v>
      </c>
      <c r="AN71" s="1">
        <v>400.46542358398438</v>
      </c>
      <c r="AO71" s="1">
        <v>396.00668334960938</v>
      </c>
      <c r="AP71" s="1">
        <v>10.165529251098633</v>
      </c>
      <c r="AQ71" s="1">
        <v>10.834039688110352</v>
      </c>
      <c r="AR71" s="1">
        <v>62.113311767578125</v>
      </c>
      <c r="AS71" s="1">
        <v>66.198036193847656</v>
      </c>
      <c r="AT71" s="1">
        <v>299.6737060546875</v>
      </c>
      <c r="AU71" s="1">
        <v>120.94098663330078</v>
      </c>
      <c r="AV71" s="1">
        <v>29.978588104248047</v>
      </c>
      <c r="AW71" s="1">
        <v>99.693946838378906</v>
      </c>
      <c r="AX71" s="1">
        <v>-2.0602381229400635</v>
      </c>
      <c r="AY71" s="1">
        <v>-0.11104575544595718</v>
      </c>
      <c r="AZ71" s="1">
        <v>0.75</v>
      </c>
      <c r="BA71" s="1">
        <v>-1.355140209197998</v>
      </c>
      <c r="BB71" s="1">
        <v>7.355140209197998</v>
      </c>
      <c r="BC71" s="1">
        <v>1</v>
      </c>
      <c r="BD71" s="1">
        <v>0</v>
      </c>
      <c r="BE71" s="1">
        <v>0.15999999642372131</v>
      </c>
      <c r="BF71" s="1">
        <v>111115</v>
      </c>
      <c r="BG71">
        <f t="shared" si="59"/>
        <v>1.4983685302734375</v>
      </c>
      <c r="BH71">
        <f t="shared" si="60"/>
        <v>1.0126460484566903E-3</v>
      </c>
      <c r="BI71">
        <f t="shared" si="61"/>
        <v>285.66671409606931</v>
      </c>
      <c r="BJ71">
        <f t="shared" si="62"/>
        <v>287.41054477691648</v>
      </c>
      <c r="BK71">
        <f t="shared" si="63"/>
        <v>19.350557428809452</v>
      </c>
      <c r="BL71">
        <f t="shared" si="64"/>
        <v>-3.0661280211387559E-2</v>
      </c>
      <c r="BM71">
        <f t="shared" si="65"/>
        <v>1.4562817839423647</v>
      </c>
      <c r="BN71">
        <f t="shared" si="66"/>
        <v>14.607524630389534</v>
      </c>
      <c r="BO71">
        <f t="shared" si="67"/>
        <v>3.7734849422791825</v>
      </c>
      <c r="BP71">
        <f t="shared" si="68"/>
        <v>13.38862943649292</v>
      </c>
      <c r="BQ71">
        <f t="shared" si="69"/>
        <v>1.5417514581848004</v>
      </c>
      <c r="BR71">
        <f t="shared" si="70"/>
        <v>0.26494458410797062</v>
      </c>
      <c r="BS71">
        <f t="shared" si="71"/>
        <v>1.0800881767113606</v>
      </c>
      <c r="BT71">
        <f t="shared" si="72"/>
        <v>0.46166328147343982</v>
      </c>
      <c r="BU71">
        <f t="shared" si="73"/>
        <v>0.16627204346166338</v>
      </c>
      <c r="BV71">
        <f t="shared" si="74"/>
        <v>35.485912229938315</v>
      </c>
      <c r="BW71">
        <f t="shared" si="75"/>
        <v>0.89884471385529174</v>
      </c>
      <c r="BX71">
        <f t="shared" si="76"/>
        <v>74.580922969633903</v>
      </c>
      <c r="BY71">
        <f t="shared" si="77"/>
        <v>395.0940875622552</v>
      </c>
      <c r="BZ71">
        <f t="shared" si="78"/>
        <v>1.1854261920885885E-2</v>
      </c>
      <c r="CA71">
        <f t="shared" si="79"/>
        <v>0</v>
      </c>
      <c r="CB71">
        <f t="shared" si="80"/>
        <v>105.81169389267625</v>
      </c>
      <c r="CC71">
        <f t="shared" si="81"/>
        <v>0</v>
      </c>
      <c r="CD71" t="e">
        <f t="shared" si="82"/>
        <v>#DIV/0!</v>
      </c>
      <c r="CE71" t="e">
        <f t="shared" si="83"/>
        <v>#DIV/0!</v>
      </c>
    </row>
    <row r="72" spans="1:83" x14ac:dyDescent="0.2">
      <c r="A72" s="1">
        <v>60</v>
      </c>
      <c r="B72" s="1" t="s">
        <v>159</v>
      </c>
      <c r="C72" s="1">
        <v>2556.5</v>
      </c>
      <c r="D72" s="1">
        <v>0</v>
      </c>
      <c r="E72">
        <f t="shared" si="42"/>
        <v>6.1748383121571608</v>
      </c>
      <c r="F72">
        <f t="shared" si="43"/>
        <v>0.27512815391736017</v>
      </c>
      <c r="G72">
        <f t="shared" si="44"/>
        <v>356.92959742193392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t="e">
        <f t="shared" si="45"/>
        <v>#DIV/0!</v>
      </c>
      <c r="P72" t="e">
        <f t="shared" si="46"/>
        <v>#DIV/0!</v>
      </c>
      <c r="Q72" t="e">
        <f t="shared" si="47"/>
        <v>#DIV/0!</v>
      </c>
      <c r="R72" s="1">
        <v>-1</v>
      </c>
      <c r="S72" s="1">
        <v>0.87</v>
      </c>
      <c r="T72" s="1">
        <v>0.92</v>
      </c>
      <c r="U72" s="1">
        <v>9.8070230484008789</v>
      </c>
      <c r="V72">
        <f t="shared" si="48"/>
        <v>0.87490351152420043</v>
      </c>
      <c r="W72">
        <f t="shared" si="49"/>
        <v>6.7835466266236613E-2</v>
      </c>
      <c r="X72" t="e">
        <f t="shared" si="50"/>
        <v>#DIV/0!</v>
      </c>
      <c r="Y72" t="e">
        <f t="shared" si="51"/>
        <v>#DIV/0!</v>
      </c>
      <c r="Z72" t="e">
        <f t="shared" si="52"/>
        <v>#DIV/0!</v>
      </c>
      <c r="AA72" s="1">
        <v>0</v>
      </c>
      <c r="AB72" s="1">
        <v>0.5</v>
      </c>
      <c r="AC72" t="e">
        <f t="shared" si="53"/>
        <v>#DIV/0!</v>
      </c>
      <c r="AD72">
        <f t="shared" si="54"/>
        <v>1.0190457735366178</v>
      </c>
      <c r="AE72">
        <f t="shared" si="55"/>
        <v>0.37535129560529623</v>
      </c>
      <c r="AF72">
        <f t="shared" si="56"/>
        <v>12.513579368591309</v>
      </c>
      <c r="AG72" s="1">
        <v>2</v>
      </c>
      <c r="AH72">
        <f t="shared" si="57"/>
        <v>4.644859790802002</v>
      </c>
      <c r="AI72" s="1">
        <v>1</v>
      </c>
      <c r="AJ72">
        <f t="shared" si="58"/>
        <v>9.2897195816040039</v>
      </c>
      <c r="AK72" s="1">
        <v>14.262569427490234</v>
      </c>
      <c r="AL72" s="1">
        <v>12.513579368591309</v>
      </c>
      <c r="AM72" s="1">
        <v>14.709402084350586</v>
      </c>
      <c r="AN72" s="1">
        <v>400.42855834960938</v>
      </c>
      <c r="AO72" s="1">
        <v>396.03753662109375</v>
      </c>
      <c r="AP72" s="1">
        <v>10.166764259338379</v>
      </c>
      <c r="AQ72" s="1">
        <v>10.839592933654785</v>
      </c>
      <c r="AR72" s="1">
        <v>62.112087249755859</v>
      </c>
      <c r="AS72" s="1">
        <v>66.222625732421875</v>
      </c>
      <c r="AT72" s="1">
        <v>299.63043212890625</v>
      </c>
      <c r="AU72" s="1">
        <v>120.89132690429688</v>
      </c>
      <c r="AV72" s="1">
        <v>29.974477767944336</v>
      </c>
      <c r="AW72" s="1">
        <v>99.692939758300781</v>
      </c>
      <c r="AX72" s="1">
        <v>-2.0602381229400635</v>
      </c>
      <c r="AY72" s="1">
        <v>-0.11104575544595718</v>
      </c>
      <c r="AZ72" s="1">
        <v>0.75</v>
      </c>
      <c r="BA72" s="1">
        <v>-1.355140209197998</v>
      </c>
      <c r="BB72" s="1">
        <v>7.355140209197998</v>
      </c>
      <c r="BC72" s="1">
        <v>1</v>
      </c>
      <c r="BD72" s="1">
        <v>0</v>
      </c>
      <c r="BE72" s="1">
        <v>0.15999999642372131</v>
      </c>
      <c r="BF72" s="1">
        <v>111115</v>
      </c>
      <c r="BG72">
        <f t="shared" si="59"/>
        <v>1.4981521606445312</v>
      </c>
      <c r="BH72">
        <f t="shared" si="60"/>
        <v>1.0190457735366179E-3</v>
      </c>
      <c r="BI72">
        <f t="shared" si="61"/>
        <v>285.66357936859129</v>
      </c>
      <c r="BJ72">
        <f t="shared" si="62"/>
        <v>287.41256942749021</v>
      </c>
      <c r="BK72">
        <f t="shared" si="63"/>
        <v>19.342611872346424</v>
      </c>
      <c r="BL72">
        <f t="shared" si="64"/>
        <v>-3.1617826304957374E-2</v>
      </c>
      <c r="BM72">
        <f t="shared" si="65"/>
        <v>1.4559821809446456</v>
      </c>
      <c r="BN72">
        <f t="shared" si="66"/>
        <v>14.604666935036544</v>
      </c>
      <c r="BO72">
        <f t="shared" si="67"/>
        <v>3.765074001381759</v>
      </c>
      <c r="BP72">
        <f t="shared" si="68"/>
        <v>13.388074398040771</v>
      </c>
      <c r="BQ72">
        <f t="shared" si="69"/>
        <v>1.5416956769357089</v>
      </c>
      <c r="BR72">
        <f t="shared" si="70"/>
        <v>0.26721422750984808</v>
      </c>
      <c r="BS72">
        <f t="shared" si="71"/>
        <v>1.0806308853393494</v>
      </c>
      <c r="BT72">
        <f t="shared" si="72"/>
        <v>0.46106479159635949</v>
      </c>
      <c r="BU72">
        <f t="shared" si="73"/>
        <v>0.16770232424001849</v>
      </c>
      <c r="BV72">
        <f t="shared" si="74"/>
        <v>35.583360853739414</v>
      </c>
      <c r="BW72">
        <f t="shared" si="75"/>
        <v>0.90125193805410397</v>
      </c>
      <c r="BX72">
        <f t="shared" si="76"/>
        <v>74.63896339877995</v>
      </c>
      <c r="BY72">
        <f t="shared" si="77"/>
        <v>395.14019718601332</v>
      </c>
      <c r="BZ72">
        <f t="shared" si="78"/>
        <v>1.1663797661100025E-2</v>
      </c>
      <c r="CA72">
        <f t="shared" si="79"/>
        <v>0</v>
      </c>
      <c r="CB72">
        <f t="shared" si="80"/>
        <v>105.76824642138938</v>
      </c>
      <c r="CC72">
        <f t="shared" si="81"/>
        <v>0</v>
      </c>
      <c r="CD72" t="e">
        <f t="shared" si="82"/>
        <v>#DIV/0!</v>
      </c>
      <c r="CE72" t="e">
        <f t="shared" si="83"/>
        <v>#DIV/0!</v>
      </c>
    </row>
    <row r="73" spans="1:83" x14ac:dyDescent="0.2">
      <c r="A73" s="1">
        <v>61</v>
      </c>
      <c r="B73" s="1" t="s">
        <v>160</v>
      </c>
      <c r="C73" s="1">
        <v>2587</v>
      </c>
      <c r="D73" s="1">
        <v>0</v>
      </c>
      <c r="E73">
        <f t="shared" si="42"/>
        <v>6.0470868356273071</v>
      </c>
      <c r="F73">
        <f t="shared" si="43"/>
        <v>0.27511612671727398</v>
      </c>
      <c r="G73">
        <f t="shared" si="44"/>
        <v>357.75298117366333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t="e">
        <f t="shared" si="45"/>
        <v>#DIV/0!</v>
      </c>
      <c r="P73" t="e">
        <f t="shared" si="46"/>
        <v>#DIV/0!</v>
      </c>
      <c r="Q73" t="e">
        <f t="shared" si="47"/>
        <v>#DIV/0!</v>
      </c>
      <c r="R73" s="1">
        <v>-1</v>
      </c>
      <c r="S73" s="1">
        <v>0.87</v>
      </c>
      <c r="T73" s="1">
        <v>0.92</v>
      </c>
      <c r="U73" s="1">
        <v>9.8070230484008789</v>
      </c>
      <c r="V73">
        <f t="shared" si="48"/>
        <v>0.87490351152420043</v>
      </c>
      <c r="W73">
        <f t="shared" si="49"/>
        <v>6.661857950513865E-2</v>
      </c>
      <c r="X73" t="e">
        <f t="shared" si="50"/>
        <v>#DIV/0!</v>
      </c>
      <c r="Y73" t="e">
        <f t="shared" si="51"/>
        <v>#DIV/0!</v>
      </c>
      <c r="Z73" t="e">
        <f t="shared" si="52"/>
        <v>#DIV/0!</v>
      </c>
      <c r="AA73" s="1">
        <v>0</v>
      </c>
      <c r="AB73" s="1">
        <v>0.5</v>
      </c>
      <c r="AC73" t="e">
        <f t="shared" si="53"/>
        <v>#DIV/0!</v>
      </c>
      <c r="AD73">
        <f t="shared" si="54"/>
        <v>1.0226205371216821</v>
      </c>
      <c r="AE73">
        <f t="shared" si="55"/>
        <v>0.37667986985392776</v>
      </c>
      <c r="AF73">
        <f t="shared" si="56"/>
        <v>12.532459259033203</v>
      </c>
      <c r="AG73" s="1">
        <v>2</v>
      </c>
      <c r="AH73">
        <f t="shared" si="57"/>
        <v>4.644859790802002</v>
      </c>
      <c r="AI73" s="1">
        <v>1</v>
      </c>
      <c r="AJ73">
        <f t="shared" si="58"/>
        <v>9.2897195816040039</v>
      </c>
      <c r="AK73" s="1">
        <v>14.263256072998047</v>
      </c>
      <c r="AL73" s="1">
        <v>12.532459259033203</v>
      </c>
      <c r="AM73" s="1">
        <v>14.708734512329102</v>
      </c>
      <c r="AN73" s="1">
        <v>400.41744995117188</v>
      </c>
      <c r="AO73" s="1">
        <v>396.11154174804688</v>
      </c>
      <c r="AP73" s="1">
        <v>10.169313430786133</v>
      </c>
      <c r="AQ73" s="1">
        <v>10.844367980957031</v>
      </c>
      <c r="AR73" s="1">
        <v>62.124935150146484</v>
      </c>
      <c r="AS73" s="1">
        <v>66.248886108398438</v>
      </c>
      <c r="AT73" s="1">
        <v>299.68862915039062</v>
      </c>
      <c r="AU73" s="1">
        <v>120.90773773193359</v>
      </c>
      <c r="AV73" s="1">
        <v>30.070339202880859</v>
      </c>
      <c r="AW73" s="1">
        <v>99.693000793457031</v>
      </c>
      <c r="AX73" s="1">
        <v>-2.0602381229400635</v>
      </c>
      <c r="AY73" s="1">
        <v>-0.11104575544595718</v>
      </c>
      <c r="AZ73" s="1">
        <v>0.75</v>
      </c>
      <c r="BA73" s="1">
        <v>-1.355140209197998</v>
      </c>
      <c r="BB73" s="1">
        <v>7.355140209197998</v>
      </c>
      <c r="BC73" s="1">
        <v>1</v>
      </c>
      <c r="BD73" s="1">
        <v>0</v>
      </c>
      <c r="BE73" s="1">
        <v>0.15999999642372131</v>
      </c>
      <c r="BF73" s="1">
        <v>111115</v>
      </c>
      <c r="BG73">
        <f t="shared" si="59"/>
        <v>1.4984431457519531</v>
      </c>
      <c r="BH73">
        <f t="shared" si="60"/>
        <v>1.0226205371216821E-3</v>
      </c>
      <c r="BI73">
        <f t="shared" si="61"/>
        <v>285.68245925903318</v>
      </c>
      <c r="BJ73">
        <f t="shared" si="62"/>
        <v>287.41325607299802</v>
      </c>
      <c r="BK73">
        <f t="shared" si="63"/>
        <v>19.34523760470961</v>
      </c>
      <c r="BL73">
        <f t="shared" si="64"/>
        <v>-3.2974799860846893E-2</v>
      </c>
      <c r="BM73">
        <f t="shared" si="65"/>
        <v>1.4577874555840171</v>
      </c>
      <c r="BN73">
        <f t="shared" si="66"/>
        <v>14.622766332455441</v>
      </c>
      <c r="BO73">
        <f t="shared" si="67"/>
        <v>3.7783983514984101</v>
      </c>
      <c r="BP73">
        <f t="shared" si="68"/>
        <v>13.397857666015625</v>
      </c>
      <c r="BQ73">
        <f t="shared" si="69"/>
        <v>1.5426791534333313</v>
      </c>
      <c r="BR73">
        <f t="shared" si="70"/>
        <v>0.26720288225724975</v>
      </c>
      <c r="BS73">
        <f t="shared" si="71"/>
        <v>1.0811075857300894</v>
      </c>
      <c r="BT73">
        <f t="shared" si="72"/>
        <v>0.46157156770324193</v>
      </c>
      <c r="BU73">
        <f t="shared" si="73"/>
        <v>0.16769517445335652</v>
      </c>
      <c r="BV73">
        <f t="shared" si="74"/>
        <v>35.665468236007634</v>
      </c>
      <c r="BW73">
        <f t="shared" si="75"/>
        <v>0.90316222444540095</v>
      </c>
      <c r="BX73">
        <f t="shared" si="76"/>
        <v>74.580387744601538</v>
      </c>
      <c r="BY73">
        <f t="shared" si="77"/>
        <v>395.23276740438826</v>
      </c>
      <c r="BZ73">
        <f t="shared" si="78"/>
        <v>1.1410847432721052E-2</v>
      </c>
      <c r="CA73">
        <f t="shared" si="79"/>
        <v>0</v>
      </c>
      <c r="CB73">
        <f t="shared" si="80"/>
        <v>105.78260431211577</v>
      </c>
      <c r="CC73">
        <f t="shared" si="81"/>
        <v>0</v>
      </c>
      <c r="CD73" t="e">
        <f t="shared" si="82"/>
        <v>#DIV/0!</v>
      </c>
      <c r="CE73" t="e">
        <f t="shared" si="83"/>
        <v>#DIV/0!</v>
      </c>
    </row>
    <row r="74" spans="1:83" x14ac:dyDescent="0.2">
      <c r="A74" s="1">
        <v>62</v>
      </c>
      <c r="B74" s="1" t="s">
        <v>161</v>
      </c>
      <c r="C74" s="1">
        <v>2617.5</v>
      </c>
      <c r="D74" s="1">
        <v>0</v>
      </c>
      <c r="E74">
        <f t="shared" si="42"/>
        <v>6.0888701435986281</v>
      </c>
      <c r="F74">
        <f t="shared" si="43"/>
        <v>0.27707385701097709</v>
      </c>
      <c r="G74">
        <f t="shared" si="44"/>
        <v>357.7512337554839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t="e">
        <f t="shared" si="45"/>
        <v>#DIV/0!</v>
      </c>
      <c r="P74" t="e">
        <f t="shared" si="46"/>
        <v>#DIV/0!</v>
      </c>
      <c r="Q74" t="e">
        <f t="shared" si="47"/>
        <v>#DIV/0!</v>
      </c>
      <c r="R74" s="1">
        <v>-1</v>
      </c>
      <c r="S74" s="1">
        <v>0.87</v>
      </c>
      <c r="T74" s="1">
        <v>0.92</v>
      </c>
      <c r="U74" s="1">
        <v>9.8070230484008789</v>
      </c>
      <c r="V74">
        <f t="shared" si="48"/>
        <v>0.87490351152420043</v>
      </c>
      <c r="W74">
        <f t="shared" si="49"/>
        <v>6.7039025022043397E-2</v>
      </c>
      <c r="X74" t="e">
        <f t="shared" si="50"/>
        <v>#DIV/0!</v>
      </c>
      <c r="Y74" t="e">
        <f t="shared" si="51"/>
        <v>#DIV/0!</v>
      </c>
      <c r="Z74" t="e">
        <f t="shared" si="52"/>
        <v>#DIV/0!</v>
      </c>
      <c r="AA74" s="1">
        <v>0</v>
      </c>
      <c r="AB74" s="1">
        <v>0.5</v>
      </c>
      <c r="AC74" t="e">
        <f t="shared" si="53"/>
        <v>#DIV/0!</v>
      </c>
      <c r="AD74">
        <f t="shared" si="54"/>
        <v>1.0282159409586111</v>
      </c>
      <c r="AE74">
        <f t="shared" si="55"/>
        <v>0.3761368224271584</v>
      </c>
      <c r="AF74">
        <f t="shared" si="56"/>
        <v>12.530673027038574</v>
      </c>
      <c r="AG74" s="1">
        <v>2</v>
      </c>
      <c r="AH74">
        <f t="shared" si="57"/>
        <v>4.644859790802002</v>
      </c>
      <c r="AI74" s="1">
        <v>1</v>
      </c>
      <c r="AJ74">
        <f t="shared" si="58"/>
        <v>9.2897195816040039</v>
      </c>
      <c r="AK74" s="1">
        <v>14.264176368713379</v>
      </c>
      <c r="AL74" s="1">
        <v>12.530673027038574</v>
      </c>
      <c r="AM74" s="1">
        <v>14.709292411804199</v>
      </c>
      <c r="AN74" s="1">
        <v>400.44049072265625</v>
      </c>
      <c r="AO74" s="1">
        <v>396.10537719726562</v>
      </c>
      <c r="AP74" s="1">
        <v>10.169510841369629</v>
      </c>
      <c r="AQ74" s="1">
        <v>10.848232269287109</v>
      </c>
      <c r="AR74" s="1">
        <v>62.121688842773438</v>
      </c>
      <c r="AS74" s="1">
        <v>66.267753601074219</v>
      </c>
      <c r="AT74" s="1">
        <v>299.69927978515625</v>
      </c>
      <c r="AU74" s="1">
        <v>120.86183166503906</v>
      </c>
      <c r="AV74" s="1">
        <v>30.070785522460938</v>
      </c>
      <c r="AW74" s="1">
        <v>99.691795349121094</v>
      </c>
      <c r="AX74" s="1">
        <v>-2.0602381229400635</v>
      </c>
      <c r="AY74" s="1">
        <v>-0.11104575544595718</v>
      </c>
      <c r="AZ74" s="1">
        <v>0.75</v>
      </c>
      <c r="BA74" s="1">
        <v>-1.355140209197998</v>
      </c>
      <c r="BB74" s="1">
        <v>7.355140209197998</v>
      </c>
      <c r="BC74" s="1">
        <v>1</v>
      </c>
      <c r="BD74" s="1">
        <v>0</v>
      </c>
      <c r="BE74" s="1">
        <v>0.15999999642372131</v>
      </c>
      <c r="BF74" s="1">
        <v>111115</v>
      </c>
      <c r="BG74">
        <f t="shared" si="59"/>
        <v>1.4984963989257811</v>
      </c>
      <c r="BH74">
        <f t="shared" si="60"/>
        <v>1.0282159409586112E-3</v>
      </c>
      <c r="BI74">
        <f t="shared" si="61"/>
        <v>285.68067302703855</v>
      </c>
      <c r="BJ74">
        <f t="shared" si="62"/>
        <v>287.41417636871336</v>
      </c>
      <c r="BK74">
        <f t="shared" si="63"/>
        <v>19.337892634170657</v>
      </c>
      <c r="BL74">
        <f t="shared" si="64"/>
        <v>-3.3886186020869555E-2</v>
      </c>
      <c r="BM74">
        <f t="shared" si="65"/>
        <v>1.4576165737166604</v>
      </c>
      <c r="BN74">
        <f t="shared" si="66"/>
        <v>14.621229045099257</v>
      </c>
      <c r="BO74">
        <f t="shared" si="67"/>
        <v>3.7729967758121479</v>
      </c>
      <c r="BP74">
        <f t="shared" si="68"/>
        <v>13.397424697875977</v>
      </c>
      <c r="BQ74">
        <f t="shared" si="69"/>
        <v>1.5426356170494351</v>
      </c>
      <c r="BR74">
        <f t="shared" si="70"/>
        <v>0.26904923280104398</v>
      </c>
      <c r="BS74">
        <f t="shared" si="71"/>
        <v>1.081479751289502</v>
      </c>
      <c r="BT74">
        <f t="shared" si="72"/>
        <v>0.46115586575993306</v>
      </c>
      <c r="BU74">
        <f t="shared" si="73"/>
        <v>0.1688587791230069</v>
      </c>
      <c r="BV74">
        <f t="shared" si="74"/>
        <v>35.664862781447283</v>
      </c>
      <c r="BW74">
        <f t="shared" si="75"/>
        <v>0.90317186877601796</v>
      </c>
      <c r="BX74">
        <f t="shared" si="76"/>
        <v>74.619223672317929</v>
      </c>
      <c r="BY74">
        <f t="shared" si="77"/>
        <v>395.22053082255525</v>
      </c>
      <c r="BZ74">
        <f t="shared" si="78"/>
        <v>1.1496031398249288E-2</v>
      </c>
      <c r="CA74">
        <f t="shared" si="79"/>
        <v>0</v>
      </c>
      <c r="CB74">
        <f t="shared" si="80"/>
        <v>105.74244093298948</v>
      </c>
      <c r="CC74">
        <f t="shared" si="81"/>
        <v>0</v>
      </c>
      <c r="CD74" t="e">
        <f t="shared" si="82"/>
        <v>#DIV/0!</v>
      </c>
      <c r="CE74" t="e">
        <f t="shared" si="83"/>
        <v>#DIV/0!</v>
      </c>
    </row>
    <row r="75" spans="1:83" x14ac:dyDescent="0.2">
      <c r="A75" s="1">
        <v>63</v>
      </c>
      <c r="B75" s="1" t="s">
        <v>162</v>
      </c>
      <c r="C75" s="1">
        <v>2648</v>
      </c>
      <c r="D75" s="1">
        <v>0</v>
      </c>
      <c r="E75">
        <f t="shared" si="42"/>
        <v>5.9597166123333061</v>
      </c>
      <c r="F75">
        <f t="shared" si="43"/>
        <v>0.27809662274013364</v>
      </c>
      <c r="G75">
        <f t="shared" si="44"/>
        <v>358.62665148314181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t="e">
        <f t="shared" si="45"/>
        <v>#DIV/0!</v>
      </c>
      <c r="P75" t="e">
        <f t="shared" si="46"/>
        <v>#DIV/0!</v>
      </c>
      <c r="Q75" t="e">
        <f t="shared" si="47"/>
        <v>#DIV/0!</v>
      </c>
      <c r="R75" s="1">
        <v>-1</v>
      </c>
      <c r="S75" s="1">
        <v>0.87</v>
      </c>
      <c r="T75" s="1">
        <v>0.92</v>
      </c>
      <c r="U75" s="1">
        <v>9.8070230484008789</v>
      </c>
      <c r="V75">
        <f t="shared" si="48"/>
        <v>0.87490351152420043</v>
      </c>
      <c r="W75">
        <f t="shared" si="49"/>
        <v>6.5819219028820639E-2</v>
      </c>
      <c r="X75" t="e">
        <f t="shared" si="50"/>
        <v>#DIV/0!</v>
      </c>
      <c r="Y75" t="e">
        <f t="shared" si="51"/>
        <v>#DIV/0!</v>
      </c>
      <c r="Z75" t="e">
        <f t="shared" si="52"/>
        <v>#DIV/0!</v>
      </c>
      <c r="AA75" s="1">
        <v>0</v>
      </c>
      <c r="AB75" s="1">
        <v>0.5</v>
      </c>
      <c r="AC75" t="e">
        <f t="shared" si="53"/>
        <v>#DIV/0!</v>
      </c>
      <c r="AD75">
        <f t="shared" si="54"/>
        <v>1.0282783435611849</v>
      </c>
      <c r="AE75">
        <f t="shared" si="55"/>
        <v>0.3748196873570413</v>
      </c>
      <c r="AF75">
        <f t="shared" si="56"/>
        <v>12.518397331237793</v>
      </c>
      <c r="AG75" s="1">
        <v>2</v>
      </c>
      <c r="AH75">
        <f t="shared" si="57"/>
        <v>4.644859790802002</v>
      </c>
      <c r="AI75" s="1">
        <v>1</v>
      </c>
      <c r="AJ75">
        <f t="shared" si="58"/>
        <v>9.2897195816040039</v>
      </c>
      <c r="AK75" s="1">
        <v>14.265937805175781</v>
      </c>
      <c r="AL75" s="1">
        <v>12.518397331237793</v>
      </c>
      <c r="AM75" s="1">
        <v>14.708849906921387</v>
      </c>
      <c r="AN75" s="1">
        <v>400.33358764648438</v>
      </c>
      <c r="AO75" s="1">
        <v>396.0838623046875</v>
      </c>
      <c r="AP75" s="1">
        <v>10.17073917388916</v>
      </c>
      <c r="AQ75" s="1">
        <v>10.849628448486328</v>
      </c>
      <c r="AR75" s="1">
        <v>62.122344970703125</v>
      </c>
      <c r="AS75" s="1">
        <v>66.268959045410156</v>
      </c>
      <c r="AT75" s="1">
        <v>299.6429443359375</v>
      </c>
      <c r="AU75" s="1">
        <v>120.85890960693359</v>
      </c>
      <c r="AV75" s="1">
        <v>29.927852630615234</v>
      </c>
      <c r="AW75" s="1">
        <v>99.692169189453125</v>
      </c>
      <c r="AX75" s="1">
        <v>-2.0602381229400635</v>
      </c>
      <c r="AY75" s="1">
        <v>-0.11104575544595718</v>
      </c>
      <c r="AZ75" s="1">
        <v>0.75</v>
      </c>
      <c r="BA75" s="1">
        <v>-1.355140209197998</v>
      </c>
      <c r="BB75" s="1">
        <v>7.355140209197998</v>
      </c>
      <c r="BC75" s="1">
        <v>1</v>
      </c>
      <c r="BD75" s="1">
        <v>0</v>
      </c>
      <c r="BE75" s="1">
        <v>0.15999999642372131</v>
      </c>
      <c r="BF75" s="1">
        <v>111115</v>
      </c>
      <c r="BG75">
        <f t="shared" si="59"/>
        <v>1.4982147216796875</v>
      </c>
      <c r="BH75">
        <f t="shared" si="60"/>
        <v>1.0282783435611848E-3</v>
      </c>
      <c r="BI75">
        <f t="shared" si="61"/>
        <v>285.66839733123777</v>
      </c>
      <c r="BJ75">
        <f t="shared" si="62"/>
        <v>287.41593780517576</v>
      </c>
      <c r="BK75">
        <f t="shared" si="63"/>
        <v>19.337425104884232</v>
      </c>
      <c r="BL75">
        <f t="shared" si="64"/>
        <v>-3.333116337737943E-2</v>
      </c>
      <c r="BM75">
        <f t="shared" si="65"/>
        <v>1.4564426822862442</v>
      </c>
      <c r="BN75">
        <f t="shared" si="66"/>
        <v>14.609399054387591</v>
      </c>
      <c r="BO75">
        <f t="shared" si="67"/>
        <v>3.759770605901263</v>
      </c>
      <c r="BP75">
        <f t="shared" si="68"/>
        <v>13.392167568206787</v>
      </c>
      <c r="BQ75">
        <f t="shared" si="69"/>
        <v>1.542107081405405</v>
      </c>
      <c r="BR75">
        <f t="shared" si="70"/>
        <v>0.27001351057245276</v>
      </c>
      <c r="BS75">
        <f t="shared" si="71"/>
        <v>1.0816229949292029</v>
      </c>
      <c r="BT75">
        <f t="shared" si="72"/>
        <v>0.46048408647620209</v>
      </c>
      <c r="BU75">
        <f t="shared" si="73"/>
        <v>0.16946651156350973</v>
      </c>
      <c r="BV75">
        <f t="shared" si="74"/>
        <v>35.752268815504415</v>
      </c>
      <c r="BW75">
        <f t="shared" si="75"/>
        <v>0.90543111096828344</v>
      </c>
      <c r="BX75">
        <f t="shared" si="76"/>
        <v>74.690554954471295</v>
      </c>
      <c r="BY75">
        <f t="shared" si="77"/>
        <v>395.21778477070228</v>
      </c>
      <c r="BZ75">
        <f t="shared" si="78"/>
        <v>1.1263018980909848E-2</v>
      </c>
      <c r="CA75">
        <f t="shared" si="79"/>
        <v>0</v>
      </c>
      <c r="CB75">
        <f t="shared" si="80"/>
        <v>105.73988441409212</v>
      </c>
      <c r="CC75">
        <f t="shared" si="81"/>
        <v>0</v>
      </c>
      <c r="CD75" t="e">
        <f t="shared" si="82"/>
        <v>#DIV/0!</v>
      </c>
      <c r="CE75" t="e">
        <f t="shared" si="83"/>
        <v>#DIV/0!</v>
      </c>
    </row>
    <row r="76" spans="1:83" x14ac:dyDescent="0.2">
      <c r="A76" s="1">
        <v>64</v>
      </c>
      <c r="B76" s="1" t="s">
        <v>163</v>
      </c>
      <c r="C76" s="1">
        <v>2678.5</v>
      </c>
      <c r="D76" s="1">
        <v>0</v>
      </c>
      <c r="E76">
        <f t="shared" ref="E76:E107" si="84">(AN76-AO76*(1000-AP76)/(1000-AQ76))*BG76</f>
        <v>6.1388261131565196</v>
      </c>
      <c r="F76">
        <f t="shared" ref="F76:F107" si="85">IF(BR76&lt;&gt;0,1/(1/BR76-1/AJ76),0)</f>
        <v>0.27814255268954924</v>
      </c>
      <c r="G76">
        <f t="shared" ref="G76:G107" si="86">((BU76-BH76/2)*AO76-E76)/(BU76+BH76/2)</f>
        <v>357.53908695864322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t="e">
        <f t="shared" ref="O76:O107" si="87">CA76/K76</f>
        <v>#DIV/0!</v>
      </c>
      <c r="P76" t="e">
        <f t="shared" ref="P76:P107" si="88">CC76/M76</f>
        <v>#DIV/0!</v>
      </c>
      <c r="Q76" t="e">
        <f t="shared" ref="Q76:Q107" si="89">(M76-N76)/M76</f>
        <v>#DIV/0!</v>
      </c>
      <c r="R76" s="1">
        <v>-1</v>
      </c>
      <c r="S76" s="1">
        <v>0.87</v>
      </c>
      <c r="T76" s="1">
        <v>0.92</v>
      </c>
      <c r="U76" s="1">
        <v>9.8070230484008789</v>
      </c>
      <c r="V76">
        <f t="shared" ref="V76:V107" si="90">(U76*T76+(100-U76)*S76)/100</f>
        <v>0.87490351152420043</v>
      </c>
      <c r="W76">
        <f t="shared" ref="W76:W107" si="91">(E76-R76)/CB76</f>
        <v>6.7513552466686721E-2</v>
      </c>
      <c r="X76" t="e">
        <f t="shared" ref="X76:X107" si="92">(M76-N76)/(M76-L76)</f>
        <v>#DIV/0!</v>
      </c>
      <c r="Y76" t="e">
        <f t="shared" ref="Y76:Y107" si="93">(K76-M76)/(K76-L76)</f>
        <v>#DIV/0!</v>
      </c>
      <c r="Z76" t="e">
        <f t="shared" ref="Z76:Z107" si="94">(K76-M76)/M76</f>
        <v>#DIV/0!</v>
      </c>
      <c r="AA76" s="1">
        <v>0</v>
      </c>
      <c r="AB76" s="1">
        <v>0.5</v>
      </c>
      <c r="AC76" t="e">
        <f t="shared" ref="AC76:AC107" si="95">Q76*AB76*V76*AA76</f>
        <v>#DIV/0!</v>
      </c>
      <c r="AD76">
        <f t="shared" ref="AD76:AD107" si="96">BH76*1000</f>
        <v>1.0307972216488632</v>
      </c>
      <c r="AE76">
        <f t="shared" ref="AE76:AE107" si="97">(BM76-BS76)</f>
        <v>0.37568571036669551</v>
      </c>
      <c r="AF76">
        <f t="shared" ref="AF76:AF107" si="98">(AL76+BL76*D76)</f>
        <v>12.532235145568848</v>
      </c>
      <c r="AG76" s="1">
        <v>2</v>
      </c>
      <c r="AH76">
        <f t="shared" ref="AH76:AH107" si="99">(AG76*BA76+BB76)</f>
        <v>4.644859790802002</v>
      </c>
      <c r="AI76" s="1">
        <v>1</v>
      </c>
      <c r="AJ76">
        <f t="shared" ref="AJ76:AJ107" si="100">AH76*(AI76+1)*(AI76+1)/(AI76*AI76+1)</f>
        <v>9.2897195816040039</v>
      </c>
      <c r="AK76" s="1">
        <v>14.269505500793457</v>
      </c>
      <c r="AL76" s="1">
        <v>12.532235145568848</v>
      </c>
      <c r="AM76" s="1">
        <v>14.709973335266113</v>
      </c>
      <c r="AN76" s="1">
        <v>400.41851806640625</v>
      </c>
      <c r="AO76" s="1">
        <v>396.0491943359375</v>
      </c>
      <c r="AP76" s="1">
        <v>10.173430442810059</v>
      </c>
      <c r="AQ76" s="1">
        <v>10.853887557983398</v>
      </c>
      <c r="AR76" s="1">
        <v>62.126316070556641</v>
      </c>
      <c r="AS76" s="1">
        <v>66.28167724609375</v>
      </c>
      <c r="AT76" s="1">
        <v>299.68356323242188</v>
      </c>
      <c r="AU76" s="1">
        <v>120.85807800292969</v>
      </c>
      <c r="AV76" s="1">
        <v>30.146846771240234</v>
      </c>
      <c r="AW76" s="1">
        <v>99.695182800292969</v>
      </c>
      <c r="AX76" s="1">
        <v>-2.0602381229400635</v>
      </c>
      <c r="AY76" s="1">
        <v>-0.11104575544595718</v>
      </c>
      <c r="AZ76" s="1">
        <v>0.5</v>
      </c>
      <c r="BA76" s="1">
        <v>-1.355140209197998</v>
      </c>
      <c r="BB76" s="1">
        <v>7.355140209197998</v>
      </c>
      <c r="BC76" s="1">
        <v>1</v>
      </c>
      <c r="BD76" s="1">
        <v>0</v>
      </c>
      <c r="BE76" s="1">
        <v>0.15999999642372131</v>
      </c>
      <c r="BF76" s="1">
        <v>111115</v>
      </c>
      <c r="BG76">
        <f t="shared" ref="BG76:BG107" si="101">AT76*0.000001/(AG76*0.0001)</f>
        <v>1.4984178161621093</v>
      </c>
      <c r="BH76">
        <f t="shared" ref="BH76:BH107" si="102">(AQ76-AP76)/(1000-AQ76)*BG76</f>
        <v>1.0307972216488633E-3</v>
      </c>
      <c r="BI76">
        <f t="shared" ref="BI76:BI107" si="103">(AL76+273.15)</f>
        <v>285.68223514556882</v>
      </c>
      <c r="BJ76">
        <f t="shared" ref="BJ76:BJ107" si="104">(AK76+273.15)</f>
        <v>287.41950550079343</v>
      </c>
      <c r="BK76">
        <f t="shared" ref="BK76:BK107" si="105">(AU76*BC76+AV76*BD76)*BE76</f>
        <v>19.337292048246582</v>
      </c>
      <c r="BL76">
        <f t="shared" ref="BL76:BL107" si="106">((BK76+0.00000010773*(BJ76^4-BI76^4))-BH76*44100)/(AH76*51.4+0.00000043092*BI76^3)</f>
        <v>-3.4190053289522765E-2</v>
      </c>
      <c r="BM76">
        <f t="shared" ref="BM76:BM107" si="107">0.61365*EXP(17.502*AF76/(240.97+AF76))</f>
        <v>1.4577660145536759</v>
      </c>
      <c r="BN76">
        <f t="shared" ref="BN76:BN107" si="108">BM76*1000/AW76</f>
        <v>14.622231221280153</v>
      </c>
      <c r="BO76">
        <f t="shared" ref="BO76:BO107" si="109">(BN76-AQ76)</f>
        <v>3.7683436632967542</v>
      </c>
      <c r="BP76">
        <f t="shared" ref="BP76:BP107" si="110">IF(D76,AL76,(AK76+AL76)/2)</f>
        <v>13.400870323181152</v>
      </c>
      <c r="BQ76">
        <f t="shared" ref="BQ76:BQ107" si="111">0.61365*EXP(17.502*BP76/(240.97+BP76))</f>
        <v>1.5429821160296275</v>
      </c>
      <c r="BR76">
        <f t="shared" ref="BR76:BR107" si="112">IF(BO76&lt;&gt;0,(1000-(BN76+AQ76)/2)/BO76*BH76,0)</f>
        <v>0.27005680913150093</v>
      </c>
      <c r="BS76">
        <f t="shared" ref="BS76:BS107" si="113">AQ76*AW76/1000</f>
        <v>1.0820803041869804</v>
      </c>
      <c r="BT76">
        <f t="shared" ref="BT76:BT107" si="114">(BQ76-BS76)</f>
        <v>0.46090181184264711</v>
      </c>
      <c r="BU76">
        <f t="shared" ref="BU76:BU107" si="115">1/(1.6/F76+1.37/AJ76)</f>
        <v>0.16949380074483467</v>
      </c>
      <c r="BV76">
        <f t="shared" ref="BV76:BV107" si="116">G76*AW76*0.001</f>
        <v>35.644924632591781</v>
      </c>
      <c r="BW76">
        <f t="shared" ref="BW76:BW107" si="117">G76/AO76</f>
        <v>0.90276433350189023</v>
      </c>
      <c r="BX76">
        <f t="shared" ref="BX76:BX107" si="118">(1-BH76*AW76/BM76/F76)*100</f>
        <v>74.65500814110051</v>
      </c>
      <c r="BY76">
        <f t="shared" ref="BY76:BY107" si="119">(AO76-E76/(AJ76/1.35))</f>
        <v>395.15708826320173</v>
      </c>
      <c r="BZ76">
        <f t="shared" ref="BZ76:BZ107" si="120">E76*BX76/100/BY76</f>
        <v>1.1597770280897632E-2</v>
      </c>
      <c r="CA76">
        <f t="shared" ref="CA76:CA107" si="121">(K76-J76)</f>
        <v>0</v>
      </c>
      <c r="CB76">
        <f t="shared" ref="CB76:CB107" si="122">AU76*V76</f>
        <v>105.73915684082891</v>
      </c>
      <c r="CC76">
        <f t="shared" ref="CC76:CC107" si="123">(M76-L76)</f>
        <v>0</v>
      </c>
      <c r="CD76" t="e">
        <f t="shared" ref="CD76:CD107" si="124">(M76-N76)/(M76-J76)</f>
        <v>#DIV/0!</v>
      </c>
      <c r="CE76" t="e">
        <f t="shared" ref="CE76:CE107" si="125">(K76-M76)/(K76-J76)</f>
        <v>#DIV/0!</v>
      </c>
    </row>
    <row r="77" spans="1:83" x14ac:dyDescent="0.2">
      <c r="A77" s="1">
        <v>65</v>
      </c>
      <c r="B77" s="1" t="s">
        <v>164</v>
      </c>
      <c r="C77" s="1">
        <v>2709</v>
      </c>
      <c r="D77" s="1">
        <v>0</v>
      </c>
      <c r="E77">
        <f t="shared" si="84"/>
        <v>6.2096561581412635</v>
      </c>
      <c r="F77">
        <f t="shared" si="85"/>
        <v>0.27887007688132753</v>
      </c>
      <c r="G77">
        <f t="shared" si="86"/>
        <v>357.24280579931394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t="e">
        <f t="shared" si="87"/>
        <v>#DIV/0!</v>
      </c>
      <c r="P77" t="e">
        <f t="shared" si="88"/>
        <v>#DIV/0!</v>
      </c>
      <c r="Q77" t="e">
        <f t="shared" si="89"/>
        <v>#DIV/0!</v>
      </c>
      <c r="R77" s="1">
        <v>-1</v>
      </c>
      <c r="S77" s="1">
        <v>0.87</v>
      </c>
      <c r="T77" s="1">
        <v>0.92</v>
      </c>
      <c r="U77" s="1">
        <v>9.8070230484008789</v>
      </c>
      <c r="V77">
        <f t="shared" si="90"/>
        <v>0.87490351152420043</v>
      </c>
      <c r="W77">
        <f t="shared" si="91"/>
        <v>6.8179341577839461E-2</v>
      </c>
      <c r="X77" t="e">
        <f t="shared" si="92"/>
        <v>#DIV/0!</v>
      </c>
      <c r="Y77" t="e">
        <f t="shared" si="93"/>
        <v>#DIV/0!</v>
      </c>
      <c r="Z77" t="e">
        <f t="shared" si="94"/>
        <v>#DIV/0!</v>
      </c>
      <c r="AA77" s="1">
        <v>0</v>
      </c>
      <c r="AB77" s="1">
        <v>0.5</v>
      </c>
      <c r="AC77" t="e">
        <f t="shared" si="95"/>
        <v>#DIV/0!</v>
      </c>
      <c r="AD77">
        <f t="shared" si="96"/>
        <v>1.0326223862931836</v>
      </c>
      <c r="AE77">
        <f t="shared" si="97"/>
        <v>0.3753773399887419</v>
      </c>
      <c r="AF77">
        <f t="shared" si="98"/>
        <v>12.532930374145508</v>
      </c>
      <c r="AG77" s="1">
        <v>2</v>
      </c>
      <c r="AH77">
        <f t="shared" si="99"/>
        <v>4.644859790802002</v>
      </c>
      <c r="AI77" s="1">
        <v>1</v>
      </c>
      <c r="AJ77">
        <f t="shared" si="100"/>
        <v>9.2897195816040039</v>
      </c>
      <c r="AK77" s="1">
        <v>14.270402908325195</v>
      </c>
      <c r="AL77" s="1">
        <v>12.532930374145508</v>
      </c>
      <c r="AM77" s="1">
        <v>14.708957672119141</v>
      </c>
      <c r="AN77" s="1">
        <v>400.49240112304688</v>
      </c>
      <c r="AO77" s="1">
        <v>396.07501220703125</v>
      </c>
      <c r="AP77" s="1">
        <v>10.176498413085938</v>
      </c>
      <c r="AQ77" s="1">
        <v>10.858202934265137</v>
      </c>
      <c r="AR77" s="1">
        <v>62.138256072998047</v>
      </c>
      <c r="AS77" s="1">
        <v>66.30078125</v>
      </c>
      <c r="AT77" s="1">
        <v>299.66354370117188</v>
      </c>
      <c r="AU77" s="1">
        <v>120.86528778076172</v>
      </c>
      <c r="AV77" s="1">
        <v>30.075202941894531</v>
      </c>
      <c r="AW77" s="1">
        <v>99.690086364746094</v>
      </c>
      <c r="AX77" s="1">
        <v>-2.0602381229400635</v>
      </c>
      <c r="AY77" s="1">
        <v>-0.11104575544595718</v>
      </c>
      <c r="AZ77" s="1">
        <v>1</v>
      </c>
      <c r="BA77" s="1">
        <v>-1.355140209197998</v>
      </c>
      <c r="BB77" s="1">
        <v>7.355140209197998</v>
      </c>
      <c r="BC77" s="1">
        <v>1</v>
      </c>
      <c r="BD77" s="1">
        <v>0</v>
      </c>
      <c r="BE77" s="1">
        <v>0.15999999642372131</v>
      </c>
      <c r="BF77" s="1">
        <v>111115</v>
      </c>
      <c r="BG77">
        <f t="shared" si="101"/>
        <v>1.4983177185058592</v>
      </c>
      <c r="BH77">
        <f t="shared" si="102"/>
        <v>1.0326223862931836E-3</v>
      </c>
      <c r="BI77">
        <f t="shared" si="103"/>
        <v>285.68293037414549</v>
      </c>
      <c r="BJ77">
        <f t="shared" si="104"/>
        <v>287.42040290832517</v>
      </c>
      <c r="BK77">
        <f t="shared" si="105"/>
        <v>19.338445612673922</v>
      </c>
      <c r="BL77">
        <f t="shared" si="106"/>
        <v>-3.4500097419933054E-2</v>
      </c>
      <c r="BM77">
        <f t="shared" si="107"/>
        <v>1.4578325282715727</v>
      </c>
      <c r="BN77">
        <f t="shared" si="108"/>
        <v>14.623645955503088</v>
      </c>
      <c r="BO77">
        <f t="shared" si="109"/>
        <v>3.7654430212379513</v>
      </c>
      <c r="BP77">
        <f t="shared" si="110"/>
        <v>13.401666641235352</v>
      </c>
      <c r="BQ77">
        <f t="shared" si="111"/>
        <v>1.5430622051034242</v>
      </c>
      <c r="BR77">
        <f t="shared" si="112"/>
        <v>0.27074259701695347</v>
      </c>
      <c r="BS77">
        <f t="shared" si="113"/>
        <v>1.0824551882828308</v>
      </c>
      <c r="BT77">
        <f t="shared" si="114"/>
        <v>0.46060701682059335</v>
      </c>
      <c r="BU77">
        <f t="shared" si="115"/>
        <v>0.16992602764553025</v>
      </c>
      <c r="BV77">
        <f t="shared" si="116"/>
        <v>35.613566163317827</v>
      </c>
      <c r="BW77">
        <f t="shared" si="117"/>
        <v>0.90195744439586245</v>
      </c>
      <c r="BX77">
        <f t="shared" si="118"/>
        <v>74.678819129466788</v>
      </c>
      <c r="BY77">
        <f t="shared" si="119"/>
        <v>395.17261297529433</v>
      </c>
      <c r="BZ77">
        <f t="shared" si="120"/>
        <v>1.1734866583960432E-2</v>
      </c>
      <c r="CA77">
        <f t="shared" si="121"/>
        <v>0</v>
      </c>
      <c r="CB77">
        <f t="shared" si="122"/>
        <v>105.74546470077146</v>
      </c>
      <c r="CC77">
        <f t="shared" si="123"/>
        <v>0</v>
      </c>
      <c r="CD77" t="e">
        <f t="shared" si="124"/>
        <v>#DIV/0!</v>
      </c>
      <c r="CE77" t="e">
        <f t="shared" si="125"/>
        <v>#DIV/0!</v>
      </c>
    </row>
    <row r="78" spans="1:83" x14ac:dyDescent="0.2">
      <c r="A78" s="1">
        <v>66</v>
      </c>
      <c r="B78" s="1" t="s">
        <v>165</v>
      </c>
      <c r="C78" s="1">
        <v>2739.5</v>
      </c>
      <c r="D78" s="1">
        <v>0</v>
      </c>
      <c r="E78">
        <f t="shared" si="84"/>
        <v>6.2492890154318594</v>
      </c>
      <c r="F78">
        <f t="shared" si="85"/>
        <v>0.28076625194140836</v>
      </c>
      <c r="G78">
        <f t="shared" si="86"/>
        <v>357.23163610897416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t="e">
        <f t="shared" si="87"/>
        <v>#DIV/0!</v>
      </c>
      <c r="P78" t="e">
        <f t="shared" si="88"/>
        <v>#DIV/0!</v>
      </c>
      <c r="Q78" t="e">
        <f t="shared" si="89"/>
        <v>#DIV/0!</v>
      </c>
      <c r="R78" s="1">
        <v>-1</v>
      </c>
      <c r="S78" s="1">
        <v>0.87</v>
      </c>
      <c r="T78" s="1">
        <v>0.92</v>
      </c>
      <c r="U78" s="1">
        <v>9.8070230484008789</v>
      </c>
      <c r="V78">
        <f t="shared" si="90"/>
        <v>0.87490351152420043</v>
      </c>
      <c r="W78">
        <f t="shared" si="91"/>
        <v>6.8556399723429542E-2</v>
      </c>
      <c r="X78" t="e">
        <f t="shared" si="92"/>
        <v>#DIV/0!</v>
      </c>
      <c r="Y78" t="e">
        <f t="shared" si="93"/>
        <v>#DIV/0!</v>
      </c>
      <c r="Z78" t="e">
        <f t="shared" si="94"/>
        <v>#DIV/0!</v>
      </c>
      <c r="AA78" s="1">
        <v>0</v>
      </c>
      <c r="AB78" s="1">
        <v>0.5</v>
      </c>
      <c r="AC78" t="e">
        <f t="shared" si="95"/>
        <v>#DIV/0!</v>
      </c>
      <c r="AD78">
        <f t="shared" si="96"/>
        <v>1.0399389074264567</v>
      </c>
      <c r="AE78">
        <f t="shared" si="97"/>
        <v>0.37555560384952535</v>
      </c>
      <c r="AF78">
        <f t="shared" si="98"/>
        <v>12.539119720458984</v>
      </c>
      <c r="AG78" s="1">
        <v>2</v>
      </c>
      <c r="AH78">
        <f t="shared" si="99"/>
        <v>4.644859790802002</v>
      </c>
      <c r="AI78" s="1">
        <v>1</v>
      </c>
      <c r="AJ78">
        <f t="shared" si="100"/>
        <v>9.2897195816040039</v>
      </c>
      <c r="AK78" s="1">
        <v>14.272488594055176</v>
      </c>
      <c r="AL78" s="1">
        <v>12.539119720458984</v>
      </c>
      <c r="AM78" s="1">
        <v>14.709084510803223</v>
      </c>
      <c r="AN78" s="1">
        <v>400.50173950195312</v>
      </c>
      <c r="AO78" s="1">
        <v>396.05587768554688</v>
      </c>
      <c r="AP78" s="1">
        <v>10.17583179473877</v>
      </c>
      <c r="AQ78" s="1">
        <v>10.86237907409668</v>
      </c>
      <c r="AR78" s="1">
        <v>62.125663757324219</v>
      </c>
      <c r="AS78" s="1">
        <v>66.317184448242188</v>
      </c>
      <c r="AT78" s="1">
        <v>299.65676879882812</v>
      </c>
      <c r="AU78" s="1">
        <v>120.86129760742188</v>
      </c>
      <c r="AV78" s="1">
        <v>29.968349456787109</v>
      </c>
      <c r="AW78" s="1">
        <v>99.689872741699219</v>
      </c>
      <c r="AX78" s="1">
        <v>-2.0602381229400635</v>
      </c>
      <c r="AY78" s="1">
        <v>-0.11104575544595718</v>
      </c>
      <c r="AZ78" s="1">
        <v>1</v>
      </c>
      <c r="BA78" s="1">
        <v>-1.355140209197998</v>
      </c>
      <c r="BB78" s="1">
        <v>7.355140209197998</v>
      </c>
      <c r="BC78" s="1">
        <v>1</v>
      </c>
      <c r="BD78" s="1">
        <v>0</v>
      </c>
      <c r="BE78" s="1">
        <v>0.15999999642372131</v>
      </c>
      <c r="BF78" s="1">
        <v>111115</v>
      </c>
      <c r="BG78">
        <f t="shared" si="101"/>
        <v>1.4982838439941406</v>
      </c>
      <c r="BH78">
        <f t="shared" si="102"/>
        <v>1.0399389074264567E-3</v>
      </c>
      <c r="BI78">
        <f t="shared" si="103"/>
        <v>285.68911972045896</v>
      </c>
      <c r="BJ78">
        <f t="shared" si="104"/>
        <v>287.42248859405515</v>
      </c>
      <c r="BK78">
        <f t="shared" si="105"/>
        <v>19.337807184953817</v>
      </c>
      <c r="BL78">
        <f t="shared" si="106"/>
        <v>-3.596364832972105E-2</v>
      </c>
      <c r="BM78">
        <f t="shared" si="107"/>
        <v>1.4584247914183199</v>
      </c>
      <c r="BN78">
        <f t="shared" si="108"/>
        <v>14.629618348467169</v>
      </c>
      <c r="BO78">
        <f t="shared" si="109"/>
        <v>3.767239274370489</v>
      </c>
      <c r="BP78">
        <f t="shared" si="110"/>
        <v>13.40580415725708</v>
      </c>
      <c r="BQ78">
        <f t="shared" si="111"/>
        <v>1.543478391428212</v>
      </c>
      <c r="BR78">
        <f t="shared" si="112"/>
        <v>0.27252950308661972</v>
      </c>
      <c r="BS78">
        <f t="shared" si="113"/>
        <v>1.0828691875687946</v>
      </c>
      <c r="BT78">
        <f t="shared" si="114"/>
        <v>0.46060920385941739</v>
      </c>
      <c r="BU78">
        <f t="shared" si="115"/>
        <v>0.17105229214511861</v>
      </c>
      <c r="BV78">
        <f t="shared" si="116"/>
        <v>35.612376343012635</v>
      </c>
      <c r="BW78">
        <f t="shared" si="117"/>
        <v>0.90197281806937946</v>
      </c>
      <c r="BX78">
        <f t="shared" si="118"/>
        <v>74.681969086443914</v>
      </c>
      <c r="BY78">
        <f t="shared" si="119"/>
        <v>395.14771893040648</v>
      </c>
      <c r="BZ78">
        <f t="shared" si="120"/>
        <v>1.1811006028986659E-2</v>
      </c>
      <c r="CA78">
        <f t="shared" si="121"/>
        <v>0</v>
      </c>
      <c r="CB78">
        <f t="shared" si="122"/>
        <v>105.74197368410485</v>
      </c>
      <c r="CC78">
        <f t="shared" si="123"/>
        <v>0</v>
      </c>
      <c r="CD78" t="e">
        <f t="shared" si="124"/>
        <v>#DIV/0!</v>
      </c>
      <c r="CE78" t="e">
        <f t="shared" si="125"/>
        <v>#DIV/0!</v>
      </c>
    </row>
    <row r="79" spans="1:83" x14ac:dyDescent="0.2">
      <c r="A79" s="1">
        <v>67</v>
      </c>
      <c r="B79" s="1" t="s">
        <v>166</v>
      </c>
      <c r="C79" s="1">
        <v>2770</v>
      </c>
      <c r="D79" s="1">
        <v>0</v>
      </c>
      <c r="E79">
        <f t="shared" si="84"/>
        <v>6.1753199608460836</v>
      </c>
      <c r="F79">
        <f t="shared" si="85"/>
        <v>0.28451412769959966</v>
      </c>
      <c r="G79">
        <f t="shared" si="86"/>
        <v>358.15809716536529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t="e">
        <f t="shared" si="87"/>
        <v>#DIV/0!</v>
      </c>
      <c r="P79" t="e">
        <f t="shared" si="88"/>
        <v>#DIV/0!</v>
      </c>
      <c r="Q79" t="e">
        <f t="shared" si="89"/>
        <v>#DIV/0!</v>
      </c>
      <c r="R79" s="1">
        <v>-1</v>
      </c>
      <c r="S79" s="1">
        <v>0.87</v>
      </c>
      <c r="T79" s="1">
        <v>0.92</v>
      </c>
      <c r="U79" s="1">
        <v>9.8070230484008789</v>
      </c>
      <c r="V79">
        <f t="shared" si="90"/>
        <v>0.87490351152420043</v>
      </c>
      <c r="W79">
        <f t="shared" si="91"/>
        <v>6.78704570122802E-2</v>
      </c>
      <c r="X79" t="e">
        <f t="shared" si="92"/>
        <v>#DIV/0!</v>
      </c>
      <c r="Y79" t="e">
        <f t="shared" si="93"/>
        <v>#DIV/0!</v>
      </c>
      <c r="Z79" t="e">
        <f t="shared" si="94"/>
        <v>#DIV/0!</v>
      </c>
      <c r="AA79" s="1">
        <v>0</v>
      </c>
      <c r="AB79" s="1">
        <v>0.5</v>
      </c>
      <c r="AC79" t="e">
        <f t="shared" si="95"/>
        <v>#DIV/0!</v>
      </c>
      <c r="AD79">
        <f t="shared" si="96"/>
        <v>1.0519064846952775</v>
      </c>
      <c r="AE79">
        <f t="shared" si="97"/>
        <v>0.37502087267085304</v>
      </c>
      <c r="AF79">
        <f t="shared" si="98"/>
        <v>12.539341926574707</v>
      </c>
      <c r="AG79" s="1">
        <v>2</v>
      </c>
      <c r="AH79">
        <f t="shared" si="99"/>
        <v>4.644859790802002</v>
      </c>
      <c r="AI79" s="1">
        <v>1</v>
      </c>
      <c r="AJ79">
        <f t="shared" si="100"/>
        <v>9.2897195816040039</v>
      </c>
      <c r="AK79" s="1">
        <v>14.274059295654297</v>
      </c>
      <c r="AL79" s="1">
        <v>12.539341926574707</v>
      </c>
      <c r="AM79" s="1">
        <v>14.709648132324219</v>
      </c>
      <c r="AN79" s="1">
        <v>400.48590087890625</v>
      </c>
      <c r="AO79" s="1">
        <v>396.08584594726562</v>
      </c>
      <c r="AP79" s="1">
        <v>10.173401832580566</v>
      </c>
      <c r="AQ79" s="1">
        <v>10.867905616760254</v>
      </c>
      <c r="AR79" s="1">
        <v>62.104804992675781</v>
      </c>
      <c r="AS79" s="1">
        <v>66.344490051269531</v>
      </c>
      <c r="AT79" s="1">
        <v>299.63104248046875</v>
      </c>
      <c r="AU79" s="1">
        <v>120.83711242675781</v>
      </c>
      <c r="AV79" s="1">
        <v>29.977132797241211</v>
      </c>
      <c r="AW79" s="1">
        <v>99.690338134765625</v>
      </c>
      <c r="AX79" s="1">
        <v>-2.0602381229400635</v>
      </c>
      <c r="AY79" s="1">
        <v>-0.11104575544595718</v>
      </c>
      <c r="AZ79" s="1">
        <v>0.75</v>
      </c>
      <c r="BA79" s="1">
        <v>-1.355140209197998</v>
      </c>
      <c r="BB79" s="1">
        <v>7.355140209197998</v>
      </c>
      <c r="BC79" s="1">
        <v>1</v>
      </c>
      <c r="BD79" s="1">
        <v>0</v>
      </c>
      <c r="BE79" s="1">
        <v>0.15999999642372131</v>
      </c>
      <c r="BF79" s="1">
        <v>111115</v>
      </c>
      <c r="BG79">
        <f t="shared" si="101"/>
        <v>1.4981552124023436</v>
      </c>
      <c r="BH79">
        <f t="shared" si="102"/>
        <v>1.0519064846952774E-3</v>
      </c>
      <c r="BI79">
        <f t="shared" si="103"/>
        <v>285.68934192657468</v>
      </c>
      <c r="BJ79">
        <f t="shared" si="104"/>
        <v>287.42405929565427</v>
      </c>
      <c r="BK79">
        <f t="shared" si="105"/>
        <v>19.33393755613406</v>
      </c>
      <c r="BL79">
        <f t="shared" si="106"/>
        <v>-3.8044890824459804E-2</v>
      </c>
      <c r="BM79">
        <f t="shared" si="107"/>
        <v>1.4584460584224013</v>
      </c>
      <c r="BN79">
        <f t="shared" si="108"/>
        <v>14.629763382393307</v>
      </c>
      <c r="BO79">
        <f t="shared" si="109"/>
        <v>3.761857765633053</v>
      </c>
      <c r="BP79">
        <f t="shared" si="110"/>
        <v>13.406700611114502</v>
      </c>
      <c r="BQ79">
        <f t="shared" si="111"/>
        <v>1.5435685773418715</v>
      </c>
      <c r="BR79">
        <f t="shared" si="112"/>
        <v>0.27605932167350444</v>
      </c>
      <c r="BS79">
        <f t="shared" si="113"/>
        <v>1.0834251857515482</v>
      </c>
      <c r="BT79">
        <f t="shared" si="114"/>
        <v>0.46014339159032325</v>
      </c>
      <c r="BU79">
        <f t="shared" si="115"/>
        <v>0.1732772763824964</v>
      </c>
      <c r="BV79">
        <f t="shared" si="116"/>
        <v>35.704901812119502</v>
      </c>
      <c r="BW79">
        <f t="shared" si="117"/>
        <v>0.90424361493859085</v>
      </c>
      <c r="BX79">
        <f t="shared" si="118"/>
        <v>74.728210586098427</v>
      </c>
      <c r="BY79">
        <f t="shared" si="119"/>
        <v>395.18843651806702</v>
      </c>
      <c r="BZ79">
        <f t="shared" si="120"/>
        <v>1.1677229590434789E-2</v>
      </c>
      <c r="CA79">
        <f t="shared" si="121"/>
        <v>0</v>
      </c>
      <c r="CB79">
        <f t="shared" si="122"/>
        <v>105.72081398461501</v>
      </c>
      <c r="CC79">
        <f t="shared" si="123"/>
        <v>0</v>
      </c>
      <c r="CD79" t="e">
        <f t="shared" si="124"/>
        <v>#DIV/0!</v>
      </c>
      <c r="CE79" t="e">
        <f t="shared" si="125"/>
        <v>#DIV/0!</v>
      </c>
    </row>
    <row r="80" spans="1:83" x14ac:dyDescent="0.2">
      <c r="A80" s="1">
        <v>68</v>
      </c>
      <c r="B80" s="1" t="s">
        <v>167</v>
      </c>
      <c r="C80" s="1">
        <v>2800</v>
      </c>
      <c r="D80" s="1">
        <v>0</v>
      </c>
      <c r="E80">
        <f t="shared" si="84"/>
        <v>6.05894829775111</v>
      </c>
      <c r="F80">
        <f t="shared" si="85"/>
        <v>0.28166063091282084</v>
      </c>
      <c r="G80">
        <f t="shared" si="86"/>
        <v>358.61026613733924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t="e">
        <f t="shared" si="87"/>
        <v>#DIV/0!</v>
      </c>
      <c r="P80" t="e">
        <f t="shared" si="88"/>
        <v>#DIV/0!</v>
      </c>
      <c r="Q80" t="e">
        <f t="shared" si="89"/>
        <v>#DIV/0!</v>
      </c>
      <c r="R80" s="1">
        <v>-1</v>
      </c>
      <c r="S80" s="1">
        <v>0.87</v>
      </c>
      <c r="T80" s="1">
        <v>0.92</v>
      </c>
      <c r="U80" s="1">
        <v>9.8070230484008789</v>
      </c>
      <c r="V80">
        <f t="shared" si="90"/>
        <v>0.87490351152420043</v>
      </c>
      <c r="W80">
        <f t="shared" si="91"/>
        <v>6.6743138362475432E-2</v>
      </c>
      <c r="X80" t="e">
        <f t="shared" si="92"/>
        <v>#DIV/0!</v>
      </c>
      <c r="Y80" t="e">
        <f t="shared" si="93"/>
        <v>#DIV/0!</v>
      </c>
      <c r="Z80" t="e">
        <f t="shared" si="94"/>
        <v>#DIV/0!</v>
      </c>
      <c r="AA80" s="1">
        <v>0</v>
      </c>
      <c r="AB80" s="1">
        <v>0.5</v>
      </c>
      <c r="AC80" t="e">
        <f t="shared" si="95"/>
        <v>#DIV/0!</v>
      </c>
      <c r="AD80">
        <f t="shared" si="96"/>
        <v>1.0443767294848059</v>
      </c>
      <c r="AE80">
        <f t="shared" si="97"/>
        <v>0.37598372727960672</v>
      </c>
      <c r="AF80">
        <f t="shared" si="98"/>
        <v>12.54835319519043</v>
      </c>
      <c r="AG80" s="1">
        <v>2</v>
      </c>
      <c r="AH80">
        <f t="shared" si="99"/>
        <v>4.644859790802002</v>
      </c>
      <c r="AI80" s="1">
        <v>1</v>
      </c>
      <c r="AJ80">
        <f t="shared" si="100"/>
        <v>9.2897195816040039</v>
      </c>
      <c r="AK80" s="1">
        <v>14.273201942443848</v>
      </c>
      <c r="AL80" s="1">
        <v>12.54835319519043</v>
      </c>
      <c r="AM80" s="1">
        <v>14.708592414855957</v>
      </c>
      <c r="AN80" s="1">
        <v>400.540771484375</v>
      </c>
      <c r="AO80" s="1">
        <v>396.21945190429688</v>
      </c>
      <c r="AP80" s="1">
        <v>10.177555084228516</v>
      </c>
      <c r="AQ80" s="1">
        <v>10.867221832275391</v>
      </c>
      <c r="AR80" s="1">
        <v>62.131771087646484</v>
      </c>
      <c r="AS80" s="1">
        <v>66.342041015625</v>
      </c>
      <c r="AT80" s="1">
        <v>299.5728759765625</v>
      </c>
      <c r="AU80" s="1">
        <v>120.88522338867188</v>
      </c>
      <c r="AV80" s="1">
        <v>29.954057693481445</v>
      </c>
      <c r="AW80" s="1">
        <v>99.687393188476562</v>
      </c>
      <c r="AX80" s="1">
        <v>-1.9434168338775635</v>
      </c>
      <c r="AY80" s="1">
        <v>-0.11273662000894547</v>
      </c>
      <c r="AZ80" s="1">
        <v>0.5</v>
      </c>
      <c r="BA80" s="1">
        <v>-1.355140209197998</v>
      </c>
      <c r="BB80" s="1">
        <v>7.355140209197998</v>
      </c>
      <c r="BC80" s="1">
        <v>1</v>
      </c>
      <c r="BD80" s="1">
        <v>0</v>
      </c>
      <c r="BE80" s="1">
        <v>0.15999999642372131</v>
      </c>
      <c r="BF80" s="1">
        <v>111115</v>
      </c>
      <c r="BG80">
        <f t="shared" si="101"/>
        <v>1.4978643798828124</v>
      </c>
      <c r="BH80">
        <f t="shared" si="102"/>
        <v>1.044376729484806E-3</v>
      </c>
      <c r="BI80">
        <f t="shared" si="103"/>
        <v>285.69835319519041</v>
      </c>
      <c r="BJ80">
        <f t="shared" si="104"/>
        <v>287.42320194244382</v>
      </c>
      <c r="BK80">
        <f t="shared" si="105"/>
        <v>19.341635309868252</v>
      </c>
      <c r="BL80">
        <f t="shared" si="106"/>
        <v>-3.7078333786954465E-2</v>
      </c>
      <c r="BM80">
        <f t="shared" si="107"/>
        <v>1.4593087429400402</v>
      </c>
      <c r="BN80">
        <f t="shared" si="108"/>
        <v>14.638849469972198</v>
      </c>
      <c r="BO80">
        <f t="shared" si="109"/>
        <v>3.7716276376968079</v>
      </c>
      <c r="BP80">
        <f t="shared" si="110"/>
        <v>13.410777568817139</v>
      </c>
      <c r="BQ80">
        <f t="shared" si="111"/>
        <v>1.5439787898259434</v>
      </c>
      <c r="BR80">
        <f t="shared" si="112"/>
        <v>0.27337209684095709</v>
      </c>
      <c r="BS80">
        <f t="shared" si="113"/>
        <v>1.0833250156604335</v>
      </c>
      <c r="BT80">
        <f t="shared" si="114"/>
        <v>0.4606537741655099</v>
      </c>
      <c r="BU80">
        <f t="shared" si="115"/>
        <v>0.17158339012868926</v>
      </c>
      <c r="BV80">
        <f t="shared" si="116"/>
        <v>35.74892260185716</v>
      </c>
      <c r="BW80">
        <f t="shared" si="117"/>
        <v>0.90507991067525428</v>
      </c>
      <c r="BX80">
        <f t="shared" si="118"/>
        <v>74.670647166983144</v>
      </c>
      <c r="BY80">
        <f t="shared" si="119"/>
        <v>395.33895383004267</v>
      </c>
      <c r="BZ80">
        <f t="shared" si="120"/>
        <v>1.1443992203684167E-2</v>
      </c>
      <c r="CA80">
        <f t="shared" si="121"/>
        <v>0</v>
      </c>
      <c r="CB80">
        <f t="shared" si="122"/>
        <v>105.76290643413643</v>
      </c>
      <c r="CC80">
        <f t="shared" si="123"/>
        <v>0</v>
      </c>
      <c r="CD80" t="e">
        <f t="shared" si="124"/>
        <v>#DIV/0!</v>
      </c>
      <c r="CE80" t="e">
        <f t="shared" si="125"/>
        <v>#DIV/0!</v>
      </c>
    </row>
    <row r="81" spans="1:83" x14ac:dyDescent="0.2">
      <c r="A81" s="1">
        <v>69</v>
      </c>
      <c r="B81" s="1" t="s">
        <v>168</v>
      </c>
      <c r="C81" s="1">
        <v>2830.5</v>
      </c>
      <c r="D81" s="1">
        <v>0</v>
      </c>
      <c r="E81">
        <f t="shared" si="84"/>
        <v>5.8530093193022639</v>
      </c>
      <c r="F81">
        <f t="shared" si="85"/>
        <v>0.28238719253660149</v>
      </c>
      <c r="G81">
        <f t="shared" si="86"/>
        <v>359.88083869015628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t="e">
        <f t="shared" si="87"/>
        <v>#DIV/0!</v>
      </c>
      <c r="P81" t="e">
        <f t="shared" si="88"/>
        <v>#DIV/0!</v>
      </c>
      <c r="Q81" t="e">
        <f t="shared" si="89"/>
        <v>#DIV/0!</v>
      </c>
      <c r="R81" s="1">
        <v>-1</v>
      </c>
      <c r="S81" s="1">
        <v>0.87</v>
      </c>
      <c r="T81" s="1">
        <v>0.92</v>
      </c>
      <c r="U81" s="1">
        <v>9.8070230484008789</v>
      </c>
      <c r="V81">
        <f t="shared" si="90"/>
        <v>0.87490351152420043</v>
      </c>
      <c r="W81">
        <f t="shared" si="91"/>
        <v>6.4800641168509809E-2</v>
      </c>
      <c r="X81" t="e">
        <f t="shared" si="92"/>
        <v>#DIV/0!</v>
      </c>
      <c r="Y81" t="e">
        <f t="shared" si="93"/>
        <v>#DIV/0!</v>
      </c>
      <c r="Z81" t="e">
        <f t="shared" si="94"/>
        <v>#DIV/0!</v>
      </c>
      <c r="AA81" s="1">
        <v>0</v>
      </c>
      <c r="AB81" s="1">
        <v>0.5</v>
      </c>
      <c r="AC81" t="e">
        <f t="shared" si="95"/>
        <v>#DIV/0!</v>
      </c>
      <c r="AD81">
        <f t="shared" si="96"/>
        <v>1.0484215598932605</v>
      </c>
      <c r="AE81">
        <f t="shared" si="97"/>
        <v>0.37650417091885191</v>
      </c>
      <c r="AF81">
        <f t="shared" si="98"/>
        <v>12.558501243591309</v>
      </c>
      <c r="AG81" s="1">
        <v>2</v>
      </c>
      <c r="AH81">
        <f t="shared" si="99"/>
        <v>4.644859790802002</v>
      </c>
      <c r="AI81" s="1">
        <v>1</v>
      </c>
      <c r="AJ81">
        <f t="shared" si="100"/>
        <v>9.2897195816040039</v>
      </c>
      <c r="AK81" s="1">
        <v>14.275296211242676</v>
      </c>
      <c r="AL81" s="1">
        <v>12.558501243591309</v>
      </c>
      <c r="AM81" s="1">
        <v>14.709166526794434</v>
      </c>
      <c r="AN81" s="1">
        <v>400.39471435546875</v>
      </c>
      <c r="AO81" s="1">
        <v>396.21121215820312</v>
      </c>
      <c r="AP81" s="1">
        <v>10.179375648498535</v>
      </c>
      <c r="AQ81" s="1">
        <v>10.871479988098145</v>
      </c>
      <c r="AR81" s="1">
        <v>62.136013031005859</v>
      </c>
      <c r="AS81" s="1">
        <v>66.360694885253906</v>
      </c>
      <c r="AT81" s="1">
        <v>299.67263793945312</v>
      </c>
      <c r="AU81" s="1">
        <v>120.87649536132812</v>
      </c>
      <c r="AV81" s="1">
        <v>29.974624633789062</v>
      </c>
      <c r="AW81" s="1">
        <v>99.689888000488281</v>
      </c>
      <c r="AX81" s="1">
        <v>-1.9434168338775635</v>
      </c>
      <c r="AY81" s="1">
        <v>-0.11273662000894547</v>
      </c>
      <c r="AZ81" s="1">
        <v>0.5</v>
      </c>
      <c r="BA81" s="1">
        <v>-1.355140209197998</v>
      </c>
      <c r="BB81" s="1">
        <v>7.355140209197998</v>
      </c>
      <c r="BC81" s="1">
        <v>1</v>
      </c>
      <c r="BD81" s="1">
        <v>0</v>
      </c>
      <c r="BE81" s="1">
        <v>0.15999999642372131</v>
      </c>
      <c r="BF81" s="1">
        <v>111115</v>
      </c>
      <c r="BG81">
        <f t="shared" si="101"/>
        <v>1.4983631896972656</v>
      </c>
      <c r="BH81">
        <f t="shared" si="102"/>
        <v>1.0484215598932606E-3</v>
      </c>
      <c r="BI81">
        <f t="shared" si="103"/>
        <v>285.70850124359129</v>
      </c>
      <c r="BJ81">
        <f t="shared" si="104"/>
        <v>287.42529621124265</v>
      </c>
      <c r="BK81">
        <f t="shared" si="105"/>
        <v>19.340238825524466</v>
      </c>
      <c r="BL81">
        <f t="shared" si="106"/>
        <v>-3.8124522690425038E-2</v>
      </c>
      <c r="BM81">
        <f t="shared" si="107"/>
        <v>1.4602807933319055</v>
      </c>
      <c r="BN81">
        <f t="shared" si="108"/>
        <v>14.648233864248629</v>
      </c>
      <c r="BO81">
        <f t="shared" si="109"/>
        <v>3.7767538761504849</v>
      </c>
      <c r="BP81">
        <f t="shared" si="110"/>
        <v>13.416898727416992</v>
      </c>
      <c r="BQ81">
        <f t="shared" si="111"/>
        <v>1.5445948643060963</v>
      </c>
      <c r="BR81">
        <f t="shared" si="112"/>
        <v>0.27405647408660144</v>
      </c>
      <c r="BS81">
        <f t="shared" si="113"/>
        <v>1.0837766224130536</v>
      </c>
      <c r="BT81">
        <f t="shared" si="114"/>
        <v>0.46081824189304266</v>
      </c>
      <c r="BU81">
        <f t="shared" si="115"/>
        <v>0.17201477239107785</v>
      </c>
      <c r="BV81">
        <f t="shared" si="116"/>
        <v>35.876480502543473</v>
      </c>
      <c r="BW81">
        <f t="shared" si="117"/>
        <v>0.9083055391841347</v>
      </c>
      <c r="BX81">
        <f t="shared" si="118"/>
        <v>74.654218737653494</v>
      </c>
      <c r="BY81">
        <f t="shared" si="119"/>
        <v>395.36064153423024</v>
      </c>
      <c r="BZ81">
        <f t="shared" si="120"/>
        <v>1.105198120635092E-2</v>
      </c>
      <c r="CA81">
        <f t="shared" si="121"/>
        <v>0</v>
      </c>
      <c r="CB81">
        <f t="shared" si="122"/>
        <v>105.7552702523647</v>
      </c>
      <c r="CC81">
        <f t="shared" si="123"/>
        <v>0</v>
      </c>
      <c r="CD81" t="e">
        <f t="shared" si="124"/>
        <v>#DIV/0!</v>
      </c>
      <c r="CE81" t="e">
        <f t="shared" si="125"/>
        <v>#DIV/0!</v>
      </c>
    </row>
    <row r="82" spans="1:83" x14ac:dyDescent="0.2">
      <c r="A82" s="1">
        <v>70</v>
      </c>
      <c r="B82" s="1" t="s">
        <v>169</v>
      </c>
      <c r="C82" s="1">
        <v>2861</v>
      </c>
      <c r="D82" s="1">
        <v>0</v>
      </c>
      <c r="E82">
        <f t="shared" si="84"/>
        <v>5.9737914813309949</v>
      </c>
      <c r="F82">
        <f t="shared" si="85"/>
        <v>0.28358555439528327</v>
      </c>
      <c r="G82">
        <f t="shared" si="86"/>
        <v>359.29437726853638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t="e">
        <f t="shared" si="87"/>
        <v>#DIV/0!</v>
      </c>
      <c r="P82" t="e">
        <f t="shared" si="88"/>
        <v>#DIV/0!</v>
      </c>
      <c r="Q82" t="e">
        <f t="shared" si="89"/>
        <v>#DIV/0!</v>
      </c>
      <c r="R82" s="1">
        <v>-1</v>
      </c>
      <c r="S82" s="1">
        <v>0.87</v>
      </c>
      <c r="T82" s="1">
        <v>0.92</v>
      </c>
      <c r="U82" s="1">
        <v>9.8070230484008789</v>
      </c>
      <c r="V82">
        <f t="shared" si="90"/>
        <v>0.87490351152420043</v>
      </c>
      <c r="W82">
        <f t="shared" si="91"/>
        <v>6.5973917251655551E-2</v>
      </c>
      <c r="X82" t="e">
        <f t="shared" si="92"/>
        <v>#DIV/0!</v>
      </c>
      <c r="Y82" t="e">
        <f t="shared" si="93"/>
        <v>#DIV/0!</v>
      </c>
      <c r="Z82" t="e">
        <f t="shared" si="94"/>
        <v>#DIV/0!</v>
      </c>
      <c r="AA82" s="1">
        <v>0</v>
      </c>
      <c r="AB82" s="1">
        <v>0.5</v>
      </c>
      <c r="AC82" t="e">
        <f t="shared" si="95"/>
        <v>#DIV/0!</v>
      </c>
      <c r="AD82">
        <f t="shared" si="96"/>
        <v>1.0507546635022449</v>
      </c>
      <c r="AE82">
        <f t="shared" si="97"/>
        <v>0.37579226630209162</v>
      </c>
      <c r="AF82">
        <f t="shared" si="98"/>
        <v>12.554712295532227</v>
      </c>
      <c r="AG82" s="1">
        <v>2</v>
      </c>
      <c r="AH82">
        <f t="shared" si="99"/>
        <v>4.644859790802002</v>
      </c>
      <c r="AI82" s="1">
        <v>1</v>
      </c>
      <c r="AJ82">
        <f t="shared" si="100"/>
        <v>9.2897195816040039</v>
      </c>
      <c r="AK82" s="1">
        <v>14.279230117797852</v>
      </c>
      <c r="AL82" s="1">
        <v>12.554712295532227</v>
      </c>
      <c r="AM82" s="1">
        <v>14.709639549255371</v>
      </c>
      <c r="AN82" s="1">
        <v>400.4427490234375</v>
      </c>
      <c r="AO82" s="1">
        <v>396.1776123046875</v>
      </c>
      <c r="AP82" s="1">
        <v>10.181332588195801</v>
      </c>
      <c r="AQ82" s="1">
        <v>10.875044822692871</v>
      </c>
      <c r="AR82" s="1">
        <v>62.131767272949219</v>
      </c>
      <c r="AS82" s="1">
        <v>66.365158081054688</v>
      </c>
      <c r="AT82" s="1">
        <v>299.64230346679688</v>
      </c>
      <c r="AU82" s="1">
        <v>120.81935882568359</v>
      </c>
      <c r="AV82" s="1">
        <v>30.006319046020508</v>
      </c>
      <c r="AW82" s="1">
        <v>99.689292907714844</v>
      </c>
      <c r="AX82" s="1">
        <v>-1.9434168338775635</v>
      </c>
      <c r="AY82" s="1">
        <v>-0.11273662000894547</v>
      </c>
      <c r="AZ82" s="1">
        <v>0.75</v>
      </c>
      <c r="BA82" s="1">
        <v>-1.355140209197998</v>
      </c>
      <c r="BB82" s="1">
        <v>7.355140209197998</v>
      </c>
      <c r="BC82" s="1">
        <v>1</v>
      </c>
      <c r="BD82" s="1">
        <v>0</v>
      </c>
      <c r="BE82" s="1">
        <v>0.15999999642372131</v>
      </c>
      <c r="BF82" s="1">
        <v>111115</v>
      </c>
      <c r="BG82">
        <f t="shared" si="101"/>
        <v>1.4982115173339843</v>
      </c>
      <c r="BH82">
        <f t="shared" si="102"/>
        <v>1.050754663502245E-3</v>
      </c>
      <c r="BI82">
        <f t="shared" si="103"/>
        <v>285.7047122955322</v>
      </c>
      <c r="BJ82">
        <f t="shared" si="104"/>
        <v>287.42923011779783</v>
      </c>
      <c r="BK82">
        <f t="shared" si="105"/>
        <v>19.331096980025677</v>
      </c>
      <c r="BL82">
        <f t="shared" si="106"/>
        <v>-3.8260036433252827E-2</v>
      </c>
      <c r="BM82">
        <f t="shared" si="107"/>
        <v>1.4599177950160491</v>
      </c>
      <c r="BN82">
        <f t="shared" si="108"/>
        <v>14.644680009592761</v>
      </c>
      <c r="BO82">
        <f t="shared" si="109"/>
        <v>3.7696351868998903</v>
      </c>
      <c r="BP82">
        <f t="shared" si="110"/>
        <v>13.416971206665039</v>
      </c>
      <c r="BQ82">
        <f t="shared" si="111"/>
        <v>1.5446021603987929</v>
      </c>
      <c r="BR82">
        <f t="shared" si="112"/>
        <v>0.27518503174200781</v>
      </c>
      <c r="BS82">
        <f t="shared" si="113"/>
        <v>1.0841255287139575</v>
      </c>
      <c r="BT82">
        <f t="shared" si="114"/>
        <v>0.46047663168483544</v>
      </c>
      <c r="BU82">
        <f t="shared" si="115"/>
        <v>0.17272615412345049</v>
      </c>
      <c r="BV82">
        <f t="shared" si="116"/>
        <v>35.817802415618125</v>
      </c>
      <c r="BW82">
        <f t="shared" si="117"/>
        <v>0.90690227339806018</v>
      </c>
      <c r="BX82">
        <f t="shared" si="118"/>
        <v>74.699020482893602</v>
      </c>
      <c r="BY82">
        <f t="shared" si="119"/>
        <v>395.30948938354283</v>
      </c>
      <c r="BZ82">
        <f t="shared" si="120"/>
        <v>1.1288278784310322E-2</v>
      </c>
      <c r="CA82">
        <f t="shared" si="121"/>
        <v>0</v>
      </c>
      <c r="CB82">
        <f t="shared" si="122"/>
        <v>105.70528129669297</v>
      </c>
      <c r="CC82">
        <f t="shared" si="123"/>
        <v>0</v>
      </c>
      <c r="CD82" t="e">
        <f t="shared" si="124"/>
        <v>#DIV/0!</v>
      </c>
      <c r="CE82" t="e">
        <f t="shared" si="125"/>
        <v>#DIV/0!</v>
      </c>
    </row>
    <row r="83" spans="1:83" x14ac:dyDescent="0.2">
      <c r="A83" s="1">
        <v>71</v>
      </c>
      <c r="B83" s="1" t="s">
        <v>170</v>
      </c>
      <c r="C83" s="1">
        <v>2891.5</v>
      </c>
      <c r="D83" s="1">
        <v>0</v>
      </c>
      <c r="E83">
        <f t="shared" si="84"/>
        <v>6.0842113921473215</v>
      </c>
      <c r="F83">
        <f t="shared" si="85"/>
        <v>0.28431874775353938</v>
      </c>
      <c r="G83">
        <f t="shared" si="86"/>
        <v>358.71876605918908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t="e">
        <f t="shared" si="87"/>
        <v>#DIV/0!</v>
      </c>
      <c r="P83" t="e">
        <f t="shared" si="88"/>
        <v>#DIV/0!</v>
      </c>
      <c r="Q83" t="e">
        <f t="shared" si="89"/>
        <v>#DIV/0!</v>
      </c>
      <c r="R83" s="1">
        <v>-1</v>
      </c>
      <c r="S83" s="1">
        <v>0.87</v>
      </c>
      <c r="T83" s="1">
        <v>0.92</v>
      </c>
      <c r="U83" s="1">
        <v>9.8070230484008789</v>
      </c>
      <c r="V83">
        <f t="shared" si="90"/>
        <v>0.87490351152420043</v>
      </c>
      <c r="W83">
        <f t="shared" si="91"/>
        <v>6.7053658900355306E-2</v>
      </c>
      <c r="X83" t="e">
        <f t="shared" si="92"/>
        <v>#DIV/0!</v>
      </c>
      <c r="Y83" t="e">
        <f t="shared" si="93"/>
        <v>#DIV/0!</v>
      </c>
      <c r="Z83" t="e">
        <f t="shared" si="94"/>
        <v>#DIV/0!</v>
      </c>
      <c r="AA83" s="1">
        <v>0</v>
      </c>
      <c r="AB83" s="1">
        <v>0.5</v>
      </c>
      <c r="AC83" t="e">
        <f t="shared" si="95"/>
        <v>#DIV/0!</v>
      </c>
      <c r="AD83">
        <f t="shared" si="96"/>
        <v>1.0553913260568415</v>
      </c>
      <c r="AE83">
        <f t="shared" si="97"/>
        <v>0.37650151335739901</v>
      </c>
      <c r="AF83">
        <f t="shared" si="98"/>
        <v>12.5655517578125</v>
      </c>
      <c r="AG83" s="1">
        <v>2</v>
      </c>
      <c r="AH83">
        <f t="shared" si="99"/>
        <v>4.644859790802002</v>
      </c>
      <c r="AI83" s="1">
        <v>1</v>
      </c>
      <c r="AJ83">
        <f t="shared" si="100"/>
        <v>9.2897195816040039</v>
      </c>
      <c r="AK83" s="1">
        <v>14.281081199645996</v>
      </c>
      <c r="AL83" s="1">
        <v>12.5655517578125</v>
      </c>
      <c r="AM83" s="1">
        <v>14.708967208862305</v>
      </c>
      <c r="AN83" s="1">
        <v>400.49557495117188</v>
      </c>
      <c r="AO83" s="1">
        <v>396.1552734375</v>
      </c>
      <c r="AP83" s="1">
        <v>10.181591033935547</v>
      </c>
      <c r="AQ83" s="1">
        <v>10.878402709960938</v>
      </c>
      <c r="AR83" s="1">
        <v>62.125602722167969</v>
      </c>
      <c r="AS83" s="1">
        <v>66.37738037109375</v>
      </c>
      <c r="AT83" s="1">
        <v>299.62481689453125</v>
      </c>
      <c r="AU83" s="1">
        <v>120.75604248046875</v>
      </c>
      <c r="AV83" s="1">
        <v>30.009719848632812</v>
      </c>
      <c r="AW83" s="1">
        <v>99.688804626464844</v>
      </c>
      <c r="AX83" s="1">
        <v>-1.9434168338775635</v>
      </c>
      <c r="AY83" s="1">
        <v>-0.11273662000894547</v>
      </c>
      <c r="AZ83" s="1">
        <v>1</v>
      </c>
      <c r="BA83" s="1">
        <v>-1.355140209197998</v>
      </c>
      <c r="BB83" s="1">
        <v>7.355140209197998</v>
      </c>
      <c r="BC83" s="1">
        <v>1</v>
      </c>
      <c r="BD83" s="1">
        <v>0</v>
      </c>
      <c r="BE83" s="1">
        <v>0.15999999642372131</v>
      </c>
      <c r="BF83" s="1">
        <v>111115</v>
      </c>
      <c r="BG83">
        <f t="shared" si="101"/>
        <v>1.4981240844726562</v>
      </c>
      <c r="BH83">
        <f t="shared" si="102"/>
        <v>1.0553913260568414E-3</v>
      </c>
      <c r="BI83">
        <f t="shared" si="103"/>
        <v>285.71555175781248</v>
      </c>
      <c r="BJ83">
        <f t="shared" si="104"/>
        <v>287.43108119964597</v>
      </c>
      <c r="BK83">
        <f t="shared" si="105"/>
        <v>19.320966365017739</v>
      </c>
      <c r="BL83">
        <f t="shared" si="106"/>
        <v>-3.9484170972029532E-2</v>
      </c>
      <c r="BM83">
        <f t="shared" si="107"/>
        <v>1.4609564757587006</v>
      </c>
      <c r="BN83">
        <f t="shared" si="108"/>
        <v>14.6551709716344</v>
      </c>
      <c r="BO83">
        <f t="shared" si="109"/>
        <v>3.7767682616734621</v>
      </c>
      <c r="BP83">
        <f t="shared" si="110"/>
        <v>13.423316478729248</v>
      </c>
      <c r="BQ83">
        <f t="shared" si="111"/>
        <v>1.5452410219916326</v>
      </c>
      <c r="BR83">
        <f t="shared" si="112"/>
        <v>0.27587537751171948</v>
      </c>
      <c r="BS83">
        <f t="shared" si="113"/>
        <v>1.0844549624013016</v>
      </c>
      <c r="BT83">
        <f t="shared" si="114"/>
        <v>0.46078605959033103</v>
      </c>
      <c r="BU83">
        <f t="shared" si="115"/>
        <v>0.17316132307465695</v>
      </c>
      <c r="BV83">
        <f t="shared" si="116"/>
        <v>35.760244985521048</v>
      </c>
      <c r="BW83">
        <f t="shared" si="117"/>
        <v>0.90550041893051525</v>
      </c>
      <c r="BX83">
        <f t="shared" si="118"/>
        <v>74.671053105566031</v>
      </c>
      <c r="BY83">
        <f t="shared" si="119"/>
        <v>395.27110408155261</v>
      </c>
      <c r="BZ83">
        <f t="shared" si="120"/>
        <v>1.1493743592114136E-2</v>
      </c>
      <c r="CA83">
        <f t="shared" si="121"/>
        <v>0</v>
      </c>
      <c r="CB83">
        <f t="shared" si="122"/>
        <v>105.64988560392763</v>
      </c>
      <c r="CC83">
        <f t="shared" si="123"/>
        <v>0</v>
      </c>
      <c r="CD83" t="e">
        <f t="shared" si="124"/>
        <v>#DIV/0!</v>
      </c>
      <c r="CE83" t="e">
        <f t="shared" si="125"/>
        <v>#DIV/0!</v>
      </c>
    </row>
    <row r="84" spans="1:83" x14ac:dyDescent="0.2">
      <c r="A84" s="1">
        <v>72</v>
      </c>
      <c r="B84" s="1" t="s">
        <v>171</v>
      </c>
      <c r="C84" s="1">
        <v>2922</v>
      </c>
      <c r="D84" s="1">
        <v>0</v>
      </c>
      <c r="E84">
        <f t="shared" si="84"/>
        <v>5.8934253754277695</v>
      </c>
      <c r="F84">
        <f t="shared" si="85"/>
        <v>0.28755001852238915</v>
      </c>
      <c r="G84">
        <f t="shared" si="86"/>
        <v>360.29234465792155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t="e">
        <f t="shared" si="87"/>
        <v>#DIV/0!</v>
      </c>
      <c r="P84" t="e">
        <f t="shared" si="88"/>
        <v>#DIV/0!</v>
      </c>
      <c r="Q84" t="e">
        <f t="shared" si="89"/>
        <v>#DIV/0!</v>
      </c>
      <c r="R84" s="1">
        <v>-1</v>
      </c>
      <c r="S84" s="1">
        <v>0.87</v>
      </c>
      <c r="T84" s="1">
        <v>0.92</v>
      </c>
      <c r="U84" s="1">
        <v>9.8070230484008789</v>
      </c>
      <c r="V84">
        <f t="shared" si="90"/>
        <v>0.87490351152420043</v>
      </c>
      <c r="W84">
        <f t="shared" si="91"/>
        <v>6.5207559009662935E-2</v>
      </c>
      <c r="X84" t="e">
        <f t="shared" si="92"/>
        <v>#DIV/0!</v>
      </c>
      <c r="Y84" t="e">
        <f t="shared" si="93"/>
        <v>#DIV/0!</v>
      </c>
      <c r="Z84" t="e">
        <f t="shared" si="94"/>
        <v>#DIV/0!</v>
      </c>
      <c r="AA84" s="1">
        <v>0</v>
      </c>
      <c r="AB84" s="1">
        <v>0.5</v>
      </c>
      <c r="AC84" t="e">
        <f t="shared" si="95"/>
        <v>#DIV/0!</v>
      </c>
      <c r="AD84">
        <f t="shared" si="96"/>
        <v>1.0638764246490808</v>
      </c>
      <c r="AE84">
        <f t="shared" si="97"/>
        <v>0.37538973431436262</v>
      </c>
      <c r="AF84">
        <f t="shared" si="98"/>
        <v>12.559770584106445</v>
      </c>
      <c r="AG84" s="1">
        <v>2</v>
      </c>
      <c r="AH84">
        <f t="shared" si="99"/>
        <v>4.644859790802002</v>
      </c>
      <c r="AI84" s="1">
        <v>1</v>
      </c>
      <c r="AJ84">
        <f t="shared" si="100"/>
        <v>9.2897195816040039</v>
      </c>
      <c r="AK84" s="1">
        <v>14.284934997558594</v>
      </c>
      <c r="AL84" s="1">
        <v>12.559770584106445</v>
      </c>
      <c r="AM84" s="1">
        <v>14.709044456481934</v>
      </c>
      <c r="AN84" s="1">
        <v>400.46707153320312</v>
      </c>
      <c r="AO84" s="1">
        <v>396.2525634765625</v>
      </c>
      <c r="AP84" s="1">
        <v>10.181729316711426</v>
      </c>
      <c r="AQ84" s="1">
        <v>10.884013175964355</v>
      </c>
      <c r="AR84" s="1">
        <v>62.110855102539062</v>
      </c>
      <c r="AS84" s="1">
        <v>66.394943237304688</v>
      </c>
      <c r="AT84" s="1">
        <v>299.6785888671875</v>
      </c>
      <c r="AU84" s="1">
        <v>120.83061218261719</v>
      </c>
      <c r="AV84" s="1">
        <v>29.977476119995117</v>
      </c>
      <c r="AW84" s="1">
        <v>99.68865966796875</v>
      </c>
      <c r="AX84" s="1">
        <v>-1.9434168338775635</v>
      </c>
      <c r="AY84" s="1">
        <v>-0.11273662000894547</v>
      </c>
      <c r="AZ84" s="1">
        <v>0.5</v>
      </c>
      <c r="BA84" s="1">
        <v>-1.355140209197998</v>
      </c>
      <c r="BB84" s="1">
        <v>7.355140209197998</v>
      </c>
      <c r="BC84" s="1">
        <v>1</v>
      </c>
      <c r="BD84" s="1">
        <v>0</v>
      </c>
      <c r="BE84" s="1">
        <v>0.15999999642372131</v>
      </c>
      <c r="BF84" s="1">
        <v>111115</v>
      </c>
      <c r="BG84">
        <f t="shared" si="101"/>
        <v>1.4983929443359374</v>
      </c>
      <c r="BH84">
        <f t="shared" si="102"/>
        <v>1.0638764246490809E-3</v>
      </c>
      <c r="BI84">
        <f t="shared" si="103"/>
        <v>285.70977058410642</v>
      </c>
      <c r="BJ84">
        <f t="shared" si="104"/>
        <v>287.43493499755857</v>
      </c>
      <c r="BK84">
        <f t="shared" si="105"/>
        <v>19.332897517094807</v>
      </c>
      <c r="BL84">
        <f t="shared" si="106"/>
        <v>-4.0548280826827515E-2</v>
      </c>
      <c r="BM84">
        <f t="shared" si="107"/>
        <v>1.4604024196347609</v>
      </c>
      <c r="BN84">
        <f t="shared" si="108"/>
        <v>14.649634416782183</v>
      </c>
      <c r="BO84">
        <f t="shared" si="109"/>
        <v>3.7656212408178273</v>
      </c>
      <c r="BP84">
        <f t="shared" si="110"/>
        <v>13.42235279083252</v>
      </c>
      <c r="BQ84">
        <f t="shared" si="111"/>
        <v>1.5451439799546243</v>
      </c>
      <c r="BR84">
        <f t="shared" si="112"/>
        <v>0.27891655443455193</v>
      </c>
      <c r="BS84">
        <f t="shared" si="113"/>
        <v>1.0850126853203983</v>
      </c>
      <c r="BT84">
        <f t="shared" si="114"/>
        <v>0.46013129463422597</v>
      </c>
      <c r="BU84">
        <f t="shared" si="115"/>
        <v>0.17507848195129505</v>
      </c>
      <c r="BV84">
        <f t="shared" si="116"/>
        <v>35.917060927578035</v>
      </c>
      <c r="BW84">
        <f t="shared" si="117"/>
        <v>0.90924924623038328</v>
      </c>
      <c r="BX84">
        <f t="shared" si="118"/>
        <v>74.744789177011569</v>
      </c>
      <c r="BY84">
        <f t="shared" si="119"/>
        <v>395.39611951321803</v>
      </c>
      <c r="BZ84">
        <f t="shared" si="120"/>
        <v>1.1140798188892517E-2</v>
      </c>
      <c r="CA84">
        <f t="shared" si="121"/>
        <v>0</v>
      </c>
      <c r="CB84">
        <f t="shared" si="122"/>
        <v>105.7151268981906</v>
      </c>
      <c r="CC84">
        <f t="shared" si="123"/>
        <v>0</v>
      </c>
      <c r="CD84" t="e">
        <f t="shared" si="124"/>
        <v>#DIV/0!</v>
      </c>
      <c r="CE84" t="e">
        <f t="shared" si="125"/>
        <v>#DIV/0!</v>
      </c>
    </row>
    <row r="85" spans="1:83" x14ac:dyDescent="0.2">
      <c r="A85" s="1">
        <v>73</v>
      </c>
      <c r="B85" s="1" t="s">
        <v>172</v>
      </c>
      <c r="C85" s="1">
        <v>2952.5</v>
      </c>
      <c r="D85" s="1">
        <v>0</v>
      </c>
      <c r="E85">
        <f t="shared" si="84"/>
        <v>6.0528295838974859</v>
      </c>
      <c r="F85">
        <f t="shared" si="85"/>
        <v>0.28703834904657238</v>
      </c>
      <c r="G85">
        <f t="shared" si="86"/>
        <v>359.22099770605195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t="e">
        <f t="shared" si="87"/>
        <v>#DIV/0!</v>
      </c>
      <c r="P85" t="e">
        <f t="shared" si="88"/>
        <v>#DIV/0!</v>
      </c>
      <c r="Q85" t="e">
        <f t="shared" si="89"/>
        <v>#DIV/0!</v>
      </c>
      <c r="R85" s="1">
        <v>-1</v>
      </c>
      <c r="S85" s="1">
        <v>0.87</v>
      </c>
      <c r="T85" s="1">
        <v>0.92</v>
      </c>
      <c r="U85" s="1">
        <v>9.8070230484008789</v>
      </c>
      <c r="V85">
        <f t="shared" si="90"/>
        <v>0.87490351152420043</v>
      </c>
      <c r="W85">
        <f t="shared" si="91"/>
        <v>6.6714662206242822E-2</v>
      </c>
      <c r="X85" t="e">
        <f t="shared" si="92"/>
        <v>#DIV/0!</v>
      </c>
      <c r="Y85" t="e">
        <f t="shared" si="93"/>
        <v>#DIV/0!</v>
      </c>
      <c r="Z85" t="e">
        <f t="shared" si="94"/>
        <v>#DIV/0!</v>
      </c>
      <c r="AA85" s="1">
        <v>0</v>
      </c>
      <c r="AB85" s="1">
        <v>0.5</v>
      </c>
      <c r="AC85" t="e">
        <f t="shared" si="95"/>
        <v>#DIV/0!</v>
      </c>
      <c r="AD85">
        <f t="shared" si="96"/>
        <v>1.0641623998275802</v>
      </c>
      <c r="AE85">
        <f t="shared" si="97"/>
        <v>0.37613443234672861</v>
      </c>
      <c r="AF85">
        <f t="shared" si="98"/>
        <v>12.567880630493164</v>
      </c>
      <c r="AG85" s="1">
        <v>2</v>
      </c>
      <c r="AH85">
        <f t="shared" si="99"/>
        <v>4.644859790802002</v>
      </c>
      <c r="AI85" s="1">
        <v>1</v>
      </c>
      <c r="AJ85">
        <f t="shared" si="100"/>
        <v>9.2897195816040039</v>
      </c>
      <c r="AK85" s="1">
        <v>14.284031867980957</v>
      </c>
      <c r="AL85" s="1">
        <v>12.567880630493164</v>
      </c>
      <c r="AM85" s="1">
        <v>14.708893775939941</v>
      </c>
      <c r="AN85" s="1">
        <v>400.47427368164062</v>
      </c>
      <c r="AO85" s="1">
        <v>396.15277099609375</v>
      </c>
      <c r="AP85" s="1">
        <v>10.181880950927734</v>
      </c>
      <c r="AQ85" s="1">
        <v>10.884451866149902</v>
      </c>
      <c r="AR85" s="1">
        <v>62.114772796630859</v>
      </c>
      <c r="AS85" s="1">
        <v>66.40081787109375</v>
      </c>
      <c r="AT85" s="1">
        <v>299.63653564453125</v>
      </c>
      <c r="AU85" s="1">
        <v>120.83199310302734</v>
      </c>
      <c r="AV85" s="1">
        <v>29.909849166870117</v>
      </c>
      <c r="AW85" s="1">
        <v>99.687637329101562</v>
      </c>
      <c r="AX85" s="1">
        <v>-1.9434168338775635</v>
      </c>
      <c r="AY85" s="1">
        <v>-0.11273662000894547</v>
      </c>
      <c r="AZ85" s="1">
        <v>0.75</v>
      </c>
      <c r="BA85" s="1">
        <v>-1.355140209197998</v>
      </c>
      <c r="BB85" s="1">
        <v>7.355140209197998</v>
      </c>
      <c r="BC85" s="1">
        <v>1</v>
      </c>
      <c r="BD85" s="1">
        <v>0</v>
      </c>
      <c r="BE85" s="1">
        <v>0.15999999642372131</v>
      </c>
      <c r="BF85" s="1">
        <v>111115</v>
      </c>
      <c r="BG85">
        <f t="shared" si="101"/>
        <v>1.4981826782226559</v>
      </c>
      <c r="BH85">
        <f t="shared" si="102"/>
        <v>1.0641623998275801E-3</v>
      </c>
      <c r="BI85">
        <f t="shared" si="103"/>
        <v>285.71788063049314</v>
      </c>
      <c r="BJ85">
        <f t="shared" si="104"/>
        <v>287.43403186798093</v>
      </c>
      <c r="BK85">
        <f t="shared" si="105"/>
        <v>19.333118464355493</v>
      </c>
      <c r="BL85">
        <f t="shared" si="106"/>
        <v>-4.0962708754419458E-2</v>
      </c>
      <c r="BM85">
        <f t="shared" si="107"/>
        <v>1.4611797225055427</v>
      </c>
      <c r="BN85">
        <f t="shared" si="108"/>
        <v>14.657582039804089</v>
      </c>
      <c r="BO85">
        <f t="shared" si="109"/>
        <v>3.7731301736541862</v>
      </c>
      <c r="BP85">
        <f t="shared" si="110"/>
        <v>13.425956249237061</v>
      </c>
      <c r="BQ85">
        <f t="shared" si="111"/>
        <v>1.5455068706750481</v>
      </c>
      <c r="BR85">
        <f t="shared" si="112"/>
        <v>0.27843512294228839</v>
      </c>
      <c r="BS85">
        <f t="shared" si="113"/>
        <v>1.0850452901588141</v>
      </c>
      <c r="BT85">
        <f t="shared" si="114"/>
        <v>0.46046158051623398</v>
      </c>
      <c r="BU85">
        <f t="shared" si="115"/>
        <v>0.17477497531569605</v>
      </c>
      <c r="BV85">
        <f t="shared" si="116"/>
        <v>35.809892540318927</v>
      </c>
      <c r="BW85">
        <f t="shared" si="117"/>
        <v>0.90677391149586084</v>
      </c>
      <c r="BX85">
        <f t="shared" si="118"/>
        <v>74.706690819396641</v>
      </c>
      <c r="BY85">
        <f t="shared" si="119"/>
        <v>395.27316210515983</v>
      </c>
      <c r="BZ85">
        <f t="shared" si="120"/>
        <v>1.1439857588571252E-2</v>
      </c>
      <c r="CA85">
        <f t="shared" si="121"/>
        <v>0</v>
      </c>
      <c r="CB85">
        <f t="shared" si="122"/>
        <v>105.71633507030658</v>
      </c>
      <c r="CC85">
        <f t="shared" si="123"/>
        <v>0</v>
      </c>
      <c r="CD85" t="e">
        <f t="shared" si="124"/>
        <v>#DIV/0!</v>
      </c>
      <c r="CE85" t="e">
        <f t="shared" si="125"/>
        <v>#DIV/0!</v>
      </c>
    </row>
    <row r="86" spans="1:83" x14ac:dyDescent="0.2">
      <c r="A86" s="1">
        <v>74</v>
      </c>
      <c r="B86" s="1" t="s">
        <v>173</v>
      </c>
      <c r="C86" s="1">
        <v>2983</v>
      </c>
      <c r="D86" s="1">
        <v>0</v>
      </c>
      <c r="E86">
        <f t="shared" si="84"/>
        <v>5.9125163012777184</v>
      </c>
      <c r="F86">
        <f t="shared" si="85"/>
        <v>0.28843952013521912</v>
      </c>
      <c r="G86">
        <f t="shared" si="86"/>
        <v>360.22708715380082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t="e">
        <f t="shared" si="87"/>
        <v>#DIV/0!</v>
      </c>
      <c r="P86" t="e">
        <f t="shared" si="88"/>
        <v>#DIV/0!</v>
      </c>
      <c r="Q86" t="e">
        <f t="shared" si="89"/>
        <v>#DIV/0!</v>
      </c>
      <c r="R86" s="1">
        <v>-1</v>
      </c>
      <c r="S86" s="1">
        <v>0.87</v>
      </c>
      <c r="T86" s="1">
        <v>0.92</v>
      </c>
      <c r="U86" s="1">
        <v>9.8070230484008789</v>
      </c>
      <c r="V86">
        <f t="shared" si="90"/>
        <v>0.87490351152420043</v>
      </c>
      <c r="W86">
        <f t="shared" si="91"/>
        <v>6.5416780013724668E-2</v>
      </c>
      <c r="X86" t="e">
        <f t="shared" si="92"/>
        <v>#DIV/0!</v>
      </c>
      <c r="Y86" t="e">
        <f t="shared" si="93"/>
        <v>#DIV/0!</v>
      </c>
      <c r="Z86" t="e">
        <f t="shared" si="94"/>
        <v>#DIV/0!</v>
      </c>
      <c r="AA86" s="1">
        <v>0</v>
      </c>
      <c r="AB86" s="1">
        <v>0.5</v>
      </c>
      <c r="AC86" t="e">
        <f t="shared" si="95"/>
        <v>#DIV/0!</v>
      </c>
      <c r="AD86">
        <f t="shared" si="96"/>
        <v>1.0685513190402405</v>
      </c>
      <c r="AE86">
        <f t="shared" si="97"/>
        <v>0.37590179938082979</v>
      </c>
      <c r="AF86">
        <f t="shared" si="98"/>
        <v>12.571066856384277</v>
      </c>
      <c r="AG86" s="1">
        <v>2</v>
      </c>
      <c r="AH86">
        <f t="shared" si="99"/>
        <v>4.644859790802002</v>
      </c>
      <c r="AI86" s="1">
        <v>1</v>
      </c>
      <c r="AJ86">
        <f t="shared" si="100"/>
        <v>9.2897195816040039</v>
      </c>
      <c r="AK86" s="1">
        <v>14.287253379821777</v>
      </c>
      <c r="AL86" s="1">
        <v>12.571066856384277</v>
      </c>
      <c r="AM86" s="1">
        <v>14.709254264831543</v>
      </c>
      <c r="AN86" s="1">
        <v>400.426513671875</v>
      </c>
      <c r="AO86" s="1">
        <v>396.19769287109375</v>
      </c>
      <c r="AP86" s="1">
        <v>10.18449592590332</v>
      </c>
      <c r="AQ86" s="1">
        <v>10.889924049377441</v>
      </c>
      <c r="AR86" s="1">
        <v>62.117347717285156</v>
      </c>
      <c r="AS86" s="1">
        <v>66.419906616210938</v>
      </c>
      <c r="AT86" s="1">
        <v>299.65203857421875</v>
      </c>
      <c r="AU86" s="1">
        <v>120.77772521972656</v>
      </c>
      <c r="AV86" s="1">
        <v>30.104602813720703</v>
      </c>
      <c r="AW86" s="1">
        <v>99.686958312988281</v>
      </c>
      <c r="AX86" s="1">
        <v>-1.9434168338775635</v>
      </c>
      <c r="AY86" s="1">
        <v>-0.11273662000894547</v>
      </c>
      <c r="AZ86" s="1">
        <v>0.75</v>
      </c>
      <c r="BA86" s="1">
        <v>-1.355140209197998</v>
      </c>
      <c r="BB86" s="1">
        <v>7.355140209197998</v>
      </c>
      <c r="BC86" s="1">
        <v>1</v>
      </c>
      <c r="BD86" s="1">
        <v>0</v>
      </c>
      <c r="BE86" s="1">
        <v>0.15999999642372131</v>
      </c>
      <c r="BF86" s="1">
        <v>111115</v>
      </c>
      <c r="BG86">
        <f t="shared" si="101"/>
        <v>1.4982601928710935</v>
      </c>
      <c r="BH86">
        <f t="shared" si="102"/>
        <v>1.0685513190402405E-3</v>
      </c>
      <c r="BI86">
        <f t="shared" si="103"/>
        <v>285.72106685638425</v>
      </c>
      <c r="BJ86">
        <f t="shared" si="104"/>
        <v>287.43725337982175</v>
      </c>
      <c r="BK86">
        <f t="shared" si="105"/>
        <v>19.324435603221445</v>
      </c>
      <c r="BL86">
        <f t="shared" si="106"/>
        <v>-4.1771716425720175E-2</v>
      </c>
      <c r="BM86">
        <f t="shared" si="107"/>
        <v>1.4614852041227273</v>
      </c>
      <c r="BN86">
        <f t="shared" si="108"/>
        <v>14.660746288738046</v>
      </c>
      <c r="BO86">
        <f t="shared" si="109"/>
        <v>3.770822239360605</v>
      </c>
      <c r="BP86">
        <f t="shared" si="110"/>
        <v>13.429160118103027</v>
      </c>
      <c r="BQ86">
        <f t="shared" si="111"/>
        <v>1.5458295831770155</v>
      </c>
      <c r="BR86">
        <f t="shared" si="112"/>
        <v>0.27975336699325176</v>
      </c>
      <c r="BS86">
        <f t="shared" si="113"/>
        <v>1.0855834047418975</v>
      </c>
      <c r="BT86">
        <f t="shared" si="114"/>
        <v>0.46024617843511795</v>
      </c>
      <c r="BU86">
        <f t="shared" si="115"/>
        <v>0.17560604064184956</v>
      </c>
      <c r="BV86">
        <f t="shared" si="116"/>
        <v>35.90994262031014</v>
      </c>
      <c r="BW86">
        <f t="shared" si="117"/>
        <v>0.90921046143245399</v>
      </c>
      <c r="BX86">
        <f t="shared" si="118"/>
        <v>74.731204409564469</v>
      </c>
      <c r="BY86">
        <f t="shared" si="119"/>
        <v>395.33847457751563</v>
      </c>
      <c r="BZ86">
        <f t="shared" si="120"/>
        <v>1.1176485282841655E-2</v>
      </c>
      <c r="CA86">
        <f t="shared" si="121"/>
        <v>0</v>
      </c>
      <c r="CB86">
        <f t="shared" si="122"/>
        <v>105.66885590864375</v>
      </c>
      <c r="CC86">
        <f t="shared" si="123"/>
        <v>0</v>
      </c>
      <c r="CD86" t="e">
        <f t="shared" si="124"/>
        <v>#DIV/0!</v>
      </c>
      <c r="CE86" t="e">
        <f t="shared" si="125"/>
        <v>#DIV/0!</v>
      </c>
    </row>
    <row r="87" spans="1:83" x14ac:dyDescent="0.2">
      <c r="A87" s="1">
        <v>75</v>
      </c>
      <c r="B87" s="1" t="s">
        <v>174</v>
      </c>
      <c r="C87" s="1">
        <v>3013.5</v>
      </c>
      <c r="D87" s="1">
        <v>0</v>
      </c>
      <c r="E87">
        <f t="shared" si="84"/>
        <v>6.1659876167794332</v>
      </c>
      <c r="F87">
        <f t="shared" si="85"/>
        <v>0.29017862036349701</v>
      </c>
      <c r="G87">
        <f t="shared" si="86"/>
        <v>358.90542320001322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t="e">
        <f t="shared" si="87"/>
        <v>#DIV/0!</v>
      </c>
      <c r="P87" t="e">
        <f t="shared" si="88"/>
        <v>#DIV/0!</v>
      </c>
      <c r="Q87" t="e">
        <f t="shared" si="89"/>
        <v>#DIV/0!</v>
      </c>
      <c r="R87" s="1">
        <v>-1</v>
      </c>
      <c r="S87" s="1">
        <v>0.87</v>
      </c>
      <c r="T87" s="1">
        <v>0.92</v>
      </c>
      <c r="U87" s="1">
        <v>9.8070230484008789</v>
      </c>
      <c r="V87">
        <f t="shared" si="90"/>
        <v>0.87490351152420043</v>
      </c>
      <c r="W87">
        <f t="shared" si="91"/>
        <v>6.7806924489106149E-2</v>
      </c>
      <c r="X87" t="e">
        <f t="shared" si="92"/>
        <v>#DIV/0!</v>
      </c>
      <c r="Y87" t="e">
        <f t="shared" si="93"/>
        <v>#DIV/0!</v>
      </c>
      <c r="Z87" t="e">
        <f t="shared" si="94"/>
        <v>#DIV/0!</v>
      </c>
      <c r="AA87" s="1">
        <v>0</v>
      </c>
      <c r="AB87" s="1">
        <v>0.5</v>
      </c>
      <c r="AC87" t="e">
        <f t="shared" si="95"/>
        <v>#DIV/0!</v>
      </c>
      <c r="AD87">
        <f t="shared" si="96"/>
        <v>1.0740457229273066</v>
      </c>
      <c r="AE87">
        <f t="shared" si="97"/>
        <v>0.37563145333551384</v>
      </c>
      <c r="AF87">
        <f t="shared" si="98"/>
        <v>12.570594787597656</v>
      </c>
      <c r="AG87" s="1">
        <v>2</v>
      </c>
      <c r="AH87">
        <f t="shared" si="99"/>
        <v>4.644859790802002</v>
      </c>
      <c r="AI87" s="1">
        <v>1</v>
      </c>
      <c r="AJ87">
        <f t="shared" si="100"/>
        <v>9.2897195816040039</v>
      </c>
      <c r="AK87" s="1">
        <v>14.28802490234375</v>
      </c>
      <c r="AL87" s="1">
        <v>12.570594787597656</v>
      </c>
      <c r="AM87" s="1">
        <v>14.709124565124512</v>
      </c>
      <c r="AN87" s="1">
        <v>400.50747680664062</v>
      </c>
      <c r="AO87" s="1">
        <v>396.10848999023438</v>
      </c>
      <c r="AP87" s="1">
        <v>10.183382034301758</v>
      </c>
      <c r="AQ87" s="1">
        <v>10.89237117767334</v>
      </c>
      <c r="AR87" s="1">
        <v>62.106376647949219</v>
      </c>
      <c r="AS87" s="1">
        <v>66.430351257324219</v>
      </c>
      <c r="AT87" s="1">
        <v>299.67929077148438</v>
      </c>
      <c r="AU87" s="1">
        <v>120.79302215576172</v>
      </c>
      <c r="AV87" s="1">
        <v>30.063913345336914</v>
      </c>
      <c r="AW87" s="1">
        <v>99.685226440429688</v>
      </c>
      <c r="AX87" s="1">
        <v>-1.9434168338775635</v>
      </c>
      <c r="AY87" s="1">
        <v>-0.11273662000894547</v>
      </c>
      <c r="AZ87" s="1">
        <v>0.75</v>
      </c>
      <c r="BA87" s="1">
        <v>-1.355140209197998</v>
      </c>
      <c r="BB87" s="1">
        <v>7.355140209197998</v>
      </c>
      <c r="BC87" s="1">
        <v>1</v>
      </c>
      <c r="BD87" s="1">
        <v>0</v>
      </c>
      <c r="BE87" s="1">
        <v>0.15999999642372131</v>
      </c>
      <c r="BF87" s="1">
        <v>111115</v>
      </c>
      <c r="BG87">
        <f t="shared" si="101"/>
        <v>1.4983964538574219</v>
      </c>
      <c r="BH87">
        <f t="shared" si="102"/>
        <v>1.0740457229273066E-3</v>
      </c>
      <c r="BI87">
        <f t="shared" si="103"/>
        <v>285.72059478759763</v>
      </c>
      <c r="BJ87">
        <f t="shared" si="104"/>
        <v>287.43802490234373</v>
      </c>
      <c r="BK87">
        <f t="shared" si="105"/>
        <v>19.326883112932364</v>
      </c>
      <c r="BL87">
        <f t="shared" si="106"/>
        <v>-4.2684980549858753E-2</v>
      </c>
      <c r="BM87">
        <f t="shared" si="107"/>
        <v>1.4614399406550904</v>
      </c>
      <c r="BN87">
        <f t="shared" si="108"/>
        <v>14.660546931981177</v>
      </c>
      <c r="BO87">
        <f t="shared" si="109"/>
        <v>3.7681757543078369</v>
      </c>
      <c r="BP87">
        <f t="shared" si="110"/>
        <v>13.429309844970703</v>
      </c>
      <c r="BQ87">
        <f t="shared" si="111"/>
        <v>1.5458446659962928</v>
      </c>
      <c r="BR87">
        <f t="shared" si="112"/>
        <v>0.28138900382051862</v>
      </c>
      <c r="BS87">
        <f t="shared" si="113"/>
        <v>1.0858084873195766</v>
      </c>
      <c r="BT87">
        <f t="shared" si="114"/>
        <v>0.4600361786767162</v>
      </c>
      <c r="BU87">
        <f t="shared" si="115"/>
        <v>0.17663724837364844</v>
      </c>
      <c r="BV87">
        <f t="shared" si="116"/>
        <v>35.777568382391564</v>
      </c>
      <c r="BW87">
        <f t="shared" si="117"/>
        <v>0.90607859278366298</v>
      </c>
      <c r="BX87">
        <f t="shared" si="118"/>
        <v>74.753150806705577</v>
      </c>
      <c r="BY87">
        <f t="shared" si="119"/>
        <v>395.21243675530832</v>
      </c>
      <c r="BZ87">
        <f t="shared" si="120"/>
        <v>1.1662765624826991E-2</v>
      </c>
      <c r="CA87">
        <f t="shared" si="121"/>
        <v>0</v>
      </c>
      <c r="CB87">
        <f t="shared" si="122"/>
        <v>105.68223925169647</v>
      </c>
      <c r="CC87">
        <f t="shared" si="123"/>
        <v>0</v>
      </c>
      <c r="CD87" t="e">
        <f t="shared" si="124"/>
        <v>#DIV/0!</v>
      </c>
      <c r="CE87" t="e">
        <f t="shared" si="125"/>
        <v>#DIV/0!</v>
      </c>
    </row>
    <row r="88" spans="1:83" x14ac:dyDescent="0.2">
      <c r="A88" s="1">
        <v>76</v>
      </c>
      <c r="B88" s="1" t="s">
        <v>175</v>
      </c>
      <c r="C88" s="1">
        <v>3044</v>
      </c>
      <c r="D88" s="1">
        <v>0</v>
      </c>
      <c r="E88">
        <f t="shared" si="84"/>
        <v>5.9986315556668011</v>
      </c>
      <c r="F88">
        <f t="shared" si="85"/>
        <v>0.29002958261489215</v>
      </c>
      <c r="G88">
        <f t="shared" si="86"/>
        <v>359.84100594462677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t="e">
        <f t="shared" si="87"/>
        <v>#DIV/0!</v>
      </c>
      <c r="P88" t="e">
        <f t="shared" si="88"/>
        <v>#DIV/0!</v>
      </c>
      <c r="Q88" t="e">
        <f t="shared" si="89"/>
        <v>#DIV/0!</v>
      </c>
      <c r="R88" s="1">
        <v>-1</v>
      </c>
      <c r="S88" s="1">
        <v>0.87</v>
      </c>
      <c r="T88" s="1">
        <v>0.92</v>
      </c>
      <c r="U88" s="1">
        <v>9.8070230484008789</v>
      </c>
      <c r="V88">
        <f t="shared" si="90"/>
        <v>0.87490351152420043</v>
      </c>
      <c r="W88">
        <f t="shared" si="91"/>
        <v>6.6204914242775539E-2</v>
      </c>
      <c r="X88" t="e">
        <f t="shared" si="92"/>
        <v>#DIV/0!</v>
      </c>
      <c r="Y88" t="e">
        <f t="shared" si="93"/>
        <v>#DIV/0!</v>
      </c>
      <c r="Z88" t="e">
        <f t="shared" si="94"/>
        <v>#DIV/0!</v>
      </c>
      <c r="AA88" s="1">
        <v>0</v>
      </c>
      <c r="AB88" s="1">
        <v>0.5</v>
      </c>
      <c r="AC88" t="e">
        <f t="shared" si="95"/>
        <v>#DIV/0!</v>
      </c>
      <c r="AD88">
        <f t="shared" si="96"/>
        <v>1.0762955700416754</v>
      </c>
      <c r="AE88">
        <f t="shared" si="97"/>
        <v>0.37660057784014156</v>
      </c>
      <c r="AF88">
        <f t="shared" si="98"/>
        <v>12.580931663513184</v>
      </c>
      <c r="AG88" s="1">
        <v>2</v>
      </c>
      <c r="AH88">
        <f t="shared" si="99"/>
        <v>4.644859790802002</v>
      </c>
      <c r="AI88" s="1">
        <v>1</v>
      </c>
      <c r="AJ88">
        <f t="shared" si="100"/>
        <v>9.2897195816040039</v>
      </c>
      <c r="AK88" s="1">
        <v>14.286445617675781</v>
      </c>
      <c r="AL88" s="1">
        <v>12.580931663513184</v>
      </c>
      <c r="AM88" s="1">
        <v>14.708906173706055</v>
      </c>
      <c r="AN88" s="1">
        <v>400.41064453125</v>
      </c>
      <c r="AO88" s="1">
        <v>396.12246704101562</v>
      </c>
      <c r="AP88" s="1">
        <v>10.182170867919922</v>
      </c>
      <c r="AQ88" s="1">
        <v>10.892690658569336</v>
      </c>
      <c r="AR88" s="1">
        <v>62.104789733886719</v>
      </c>
      <c r="AS88" s="1">
        <v>66.438514709472656</v>
      </c>
      <c r="AT88" s="1">
        <v>299.66000366210938</v>
      </c>
      <c r="AU88" s="1">
        <v>120.82665252685547</v>
      </c>
      <c r="AV88" s="1">
        <v>30.074264526367188</v>
      </c>
      <c r="AW88" s="1">
        <v>99.684349060058594</v>
      </c>
      <c r="AX88" s="1">
        <v>-1.9434168338775635</v>
      </c>
      <c r="AY88" s="1">
        <v>-0.11273662000894547</v>
      </c>
      <c r="AZ88" s="1">
        <v>0.75</v>
      </c>
      <c r="BA88" s="1">
        <v>-1.355140209197998</v>
      </c>
      <c r="BB88" s="1">
        <v>7.355140209197998</v>
      </c>
      <c r="BC88" s="1">
        <v>1</v>
      </c>
      <c r="BD88" s="1">
        <v>0</v>
      </c>
      <c r="BE88" s="1">
        <v>0.15999999642372131</v>
      </c>
      <c r="BF88" s="1">
        <v>111115</v>
      </c>
      <c r="BG88">
        <f t="shared" si="101"/>
        <v>1.4983000183105466</v>
      </c>
      <c r="BH88">
        <f t="shared" si="102"/>
        <v>1.0762955700416754E-3</v>
      </c>
      <c r="BI88">
        <f t="shared" si="103"/>
        <v>285.73093166351316</v>
      </c>
      <c r="BJ88">
        <f t="shared" si="104"/>
        <v>287.43644561767576</v>
      </c>
      <c r="BK88">
        <f t="shared" si="105"/>
        <v>19.332263972187093</v>
      </c>
      <c r="BL88">
        <f t="shared" si="106"/>
        <v>-4.3544540559180854E-2</v>
      </c>
      <c r="BM88">
        <f t="shared" si="107"/>
        <v>1.4624313556522068</v>
      </c>
      <c r="BN88">
        <f t="shared" si="108"/>
        <v>14.670621511217472</v>
      </c>
      <c r="BO88">
        <f t="shared" si="109"/>
        <v>3.7779308526481366</v>
      </c>
      <c r="BP88">
        <f t="shared" si="110"/>
        <v>13.433688640594482</v>
      </c>
      <c r="BQ88">
        <f t="shared" si="111"/>
        <v>1.5462858236459829</v>
      </c>
      <c r="BR88">
        <f t="shared" si="112"/>
        <v>0.28124885596434968</v>
      </c>
      <c r="BS88">
        <f t="shared" si="113"/>
        <v>1.0858307778120653</v>
      </c>
      <c r="BT88">
        <f t="shared" si="114"/>
        <v>0.46045504583391761</v>
      </c>
      <c r="BU88">
        <f t="shared" si="115"/>
        <v>0.17654888834805596</v>
      </c>
      <c r="BV88">
        <f t="shared" si="116"/>
        <v>35.870516442706794</v>
      </c>
      <c r="BW88">
        <f t="shared" si="117"/>
        <v>0.90840847436045036</v>
      </c>
      <c r="BX88">
        <f t="shared" si="118"/>
        <v>74.704647122083614</v>
      </c>
      <c r="BY88">
        <f t="shared" si="119"/>
        <v>395.25073431227031</v>
      </c>
      <c r="BZ88">
        <f t="shared" si="120"/>
        <v>1.1337756382950561E-2</v>
      </c>
      <c r="CA88">
        <f t="shared" si="121"/>
        <v>0</v>
      </c>
      <c r="CB88">
        <f t="shared" si="122"/>
        <v>105.71166258146026</v>
      </c>
      <c r="CC88">
        <f t="shared" si="123"/>
        <v>0</v>
      </c>
      <c r="CD88" t="e">
        <f t="shared" si="124"/>
        <v>#DIV/0!</v>
      </c>
      <c r="CE88" t="e">
        <f t="shared" si="125"/>
        <v>#DIV/0!</v>
      </c>
    </row>
    <row r="89" spans="1:83" x14ac:dyDescent="0.2">
      <c r="A89" s="1">
        <v>77</v>
      </c>
      <c r="B89" s="1" t="s">
        <v>176</v>
      </c>
      <c r="C89" s="1">
        <v>3091</v>
      </c>
      <c r="D89" s="1">
        <v>0</v>
      </c>
      <c r="E89">
        <f t="shared" si="84"/>
        <v>5.9933288269690266</v>
      </c>
      <c r="F89">
        <f t="shared" si="85"/>
        <v>0.29138581957215542</v>
      </c>
      <c r="G89">
        <f t="shared" si="86"/>
        <v>360.09526073082691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t="e">
        <f t="shared" si="87"/>
        <v>#DIV/0!</v>
      </c>
      <c r="P89" t="e">
        <f t="shared" si="88"/>
        <v>#DIV/0!</v>
      </c>
      <c r="Q89" t="e">
        <f t="shared" si="89"/>
        <v>#DIV/0!</v>
      </c>
      <c r="R89" s="1">
        <v>-1</v>
      </c>
      <c r="S89" s="1">
        <v>0.87</v>
      </c>
      <c r="T89" s="1">
        <v>0.92</v>
      </c>
      <c r="U89" s="1">
        <v>9.8070230484008789</v>
      </c>
      <c r="V89">
        <f t="shared" si="90"/>
        <v>0.87490351152420043</v>
      </c>
      <c r="W89">
        <f t="shared" si="91"/>
        <v>6.6151652691578536E-2</v>
      </c>
      <c r="X89" t="e">
        <f t="shared" si="92"/>
        <v>#DIV/0!</v>
      </c>
      <c r="Y89" t="e">
        <f t="shared" si="93"/>
        <v>#DIV/0!</v>
      </c>
      <c r="Z89" t="e">
        <f t="shared" si="94"/>
        <v>#DIV/0!</v>
      </c>
      <c r="AA89" s="1">
        <v>0</v>
      </c>
      <c r="AB89" s="1">
        <v>0.5</v>
      </c>
      <c r="AC89" t="e">
        <f t="shared" si="95"/>
        <v>#DIV/0!</v>
      </c>
      <c r="AD89">
        <f t="shared" si="96"/>
        <v>1.0806826319693825</v>
      </c>
      <c r="AE89">
        <f t="shared" si="97"/>
        <v>0.37642619673855937</v>
      </c>
      <c r="AF89">
        <f t="shared" si="98"/>
        <v>12.585338592529297</v>
      </c>
      <c r="AG89" s="1">
        <v>2</v>
      </c>
      <c r="AH89">
        <f t="shared" si="99"/>
        <v>4.644859790802002</v>
      </c>
      <c r="AI89" s="1">
        <v>1</v>
      </c>
      <c r="AJ89">
        <f t="shared" si="100"/>
        <v>9.2897195816040039</v>
      </c>
      <c r="AK89" s="1">
        <v>14.290233612060547</v>
      </c>
      <c r="AL89" s="1">
        <v>12.585338592529297</v>
      </c>
      <c r="AM89" s="1">
        <v>14.709163665771484</v>
      </c>
      <c r="AN89" s="1">
        <v>400.47958374023438</v>
      </c>
      <c r="AO89" s="1">
        <v>396.19268798828125</v>
      </c>
      <c r="AP89" s="1">
        <v>10.185117721557617</v>
      </c>
      <c r="AQ89" s="1">
        <v>10.898703575134277</v>
      </c>
      <c r="AR89" s="1">
        <v>62.107406616210938</v>
      </c>
      <c r="AS89" s="1">
        <v>66.458755493164062</v>
      </c>
      <c r="AT89" s="1">
        <v>299.58682250976562</v>
      </c>
      <c r="AU89" s="1">
        <v>120.83231353759766</v>
      </c>
      <c r="AV89" s="1">
        <v>29.912120819091797</v>
      </c>
      <c r="AW89" s="1">
        <v>99.684150695800781</v>
      </c>
      <c r="AX89" s="1">
        <v>-1.8738367557525635</v>
      </c>
      <c r="AY89" s="1">
        <v>-0.10919848829507828</v>
      </c>
      <c r="AZ89" s="1">
        <v>0.75</v>
      </c>
      <c r="BA89" s="1">
        <v>-1.355140209197998</v>
      </c>
      <c r="BB89" s="1">
        <v>7.355140209197998</v>
      </c>
      <c r="BC89" s="1">
        <v>1</v>
      </c>
      <c r="BD89" s="1">
        <v>0</v>
      </c>
      <c r="BE89" s="1">
        <v>0.15999999642372131</v>
      </c>
      <c r="BF89" s="1">
        <v>111115</v>
      </c>
      <c r="BG89">
        <f t="shared" si="101"/>
        <v>1.4979341125488279</v>
      </c>
      <c r="BH89">
        <f t="shared" si="102"/>
        <v>1.0806826319693826E-3</v>
      </c>
      <c r="BI89">
        <f t="shared" si="103"/>
        <v>285.73533859252927</v>
      </c>
      <c r="BJ89">
        <f t="shared" si="104"/>
        <v>287.44023361206052</v>
      </c>
      <c r="BK89">
        <f t="shared" si="105"/>
        <v>19.333169733885597</v>
      </c>
      <c r="BL89">
        <f t="shared" si="106"/>
        <v>-4.4340684390218522E-2</v>
      </c>
      <c r="BM89">
        <f t="shared" si="107"/>
        <v>1.4628542063111074</v>
      </c>
      <c r="BN89">
        <f t="shared" si="108"/>
        <v>14.674892609309561</v>
      </c>
      <c r="BO89">
        <f t="shared" si="109"/>
        <v>3.7761890341752835</v>
      </c>
      <c r="BP89">
        <f t="shared" si="110"/>
        <v>13.437786102294922</v>
      </c>
      <c r="BQ89">
        <f t="shared" si="111"/>
        <v>1.5466987375540662</v>
      </c>
      <c r="BR89">
        <f t="shared" si="112"/>
        <v>0.28252403460136133</v>
      </c>
      <c r="BS89">
        <f t="shared" si="113"/>
        <v>1.086428009572548</v>
      </c>
      <c r="BT89">
        <f t="shared" si="114"/>
        <v>0.46027072798151814</v>
      </c>
      <c r="BU89">
        <f t="shared" si="115"/>
        <v>0.17735287356583657</v>
      </c>
      <c r="BV89">
        <f t="shared" si="116"/>
        <v>35.895790235535422</v>
      </c>
      <c r="BW89">
        <f t="shared" si="117"/>
        <v>0.90888921388038835</v>
      </c>
      <c r="BX89">
        <f t="shared" si="118"/>
        <v>74.727114647022574</v>
      </c>
      <c r="BY89">
        <f t="shared" si="119"/>
        <v>395.32172586231673</v>
      </c>
      <c r="BZ89">
        <f t="shared" si="120"/>
        <v>1.1329105917295388E-2</v>
      </c>
      <c r="CA89">
        <f t="shared" si="121"/>
        <v>0</v>
      </c>
      <c r="CB89">
        <f t="shared" si="122"/>
        <v>105.71661541963736</v>
      </c>
      <c r="CC89">
        <f t="shared" si="123"/>
        <v>0</v>
      </c>
      <c r="CD89" t="e">
        <f t="shared" si="124"/>
        <v>#DIV/0!</v>
      </c>
      <c r="CE89" t="e">
        <f t="shared" si="125"/>
        <v>#DIV/0!</v>
      </c>
    </row>
    <row r="90" spans="1:83" x14ac:dyDescent="0.2">
      <c r="A90" s="1">
        <v>78</v>
      </c>
      <c r="B90" s="1" t="s">
        <v>177</v>
      </c>
      <c r="C90" s="1">
        <v>3121.5</v>
      </c>
      <c r="D90" s="1">
        <v>0</v>
      </c>
      <c r="E90">
        <f t="shared" si="84"/>
        <v>5.7546863323237671</v>
      </c>
      <c r="F90">
        <f t="shared" si="85"/>
        <v>0.29309271477882604</v>
      </c>
      <c r="G90">
        <f t="shared" si="86"/>
        <v>361.64337329929299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t="e">
        <f t="shared" si="87"/>
        <v>#DIV/0!</v>
      </c>
      <c r="P90" t="e">
        <f t="shared" si="88"/>
        <v>#DIV/0!</v>
      </c>
      <c r="Q90" t="e">
        <f t="shared" si="89"/>
        <v>#DIV/0!</v>
      </c>
      <c r="R90" s="1">
        <v>-1</v>
      </c>
      <c r="S90" s="1">
        <v>0.87</v>
      </c>
      <c r="T90" s="1">
        <v>0.92</v>
      </c>
      <c r="U90" s="1">
        <v>9.8070230484008789</v>
      </c>
      <c r="V90">
        <f t="shared" si="90"/>
        <v>0.87490351152420043</v>
      </c>
      <c r="W90">
        <f t="shared" si="91"/>
        <v>6.3892954244668607E-2</v>
      </c>
      <c r="X90" t="e">
        <f t="shared" si="92"/>
        <v>#DIV/0!</v>
      </c>
      <c r="Y90" t="e">
        <f t="shared" si="93"/>
        <v>#DIV/0!</v>
      </c>
      <c r="Z90" t="e">
        <f t="shared" si="94"/>
        <v>#DIV/0!</v>
      </c>
      <c r="AA90" s="1">
        <v>0</v>
      </c>
      <c r="AB90" s="1">
        <v>0.5</v>
      </c>
      <c r="AC90" t="e">
        <f t="shared" si="95"/>
        <v>#DIV/0!</v>
      </c>
      <c r="AD90">
        <f t="shared" si="96"/>
        <v>1.0879728214530597</v>
      </c>
      <c r="AE90">
        <f t="shared" si="97"/>
        <v>0.37683634498021745</v>
      </c>
      <c r="AF90">
        <f t="shared" si="98"/>
        <v>12.591466903686523</v>
      </c>
      <c r="AG90" s="1">
        <v>2</v>
      </c>
      <c r="AH90">
        <f t="shared" si="99"/>
        <v>4.644859790802002</v>
      </c>
      <c r="AI90" s="1">
        <v>1</v>
      </c>
      <c r="AJ90">
        <f t="shared" si="100"/>
        <v>9.2897195816040039</v>
      </c>
      <c r="AK90" s="1">
        <v>14.290380477905273</v>
      </c>
      <c r="AL90" s="1">
        <v>12.591466903686523</v>
      </c>
      <c r="AM90" s="1">
        <v>14.7086181640625</v>
      </c>
      <c r="AN90" s="1">
        <v>400.3468017578125</v>
      </c>
      <c r="AO90" s="1">
        <v>396.2183837890625</v>
      </c>
      <c r="AP90" s="1">
        <v>10.181937217712402</v>
      </c>
      <c r="AQ90" s="1">
        <v>10.900142669677734</v>
      </c>
      <c r="AR90" s="1">
        <v>62.089405059814453</v>
      </c>
      <c r="AS90" s="1">
        <v>66.469017028808594</v>
      </c>
      <c r="AT90" s="1">
        <v>299.66738891601562</v>
      </c>
      <c r="AU90" s="1">
        <v>120.83480834960938</v>
      </c>
      <c r="AV90" s="1">
        <v>29.900045394897461</v>
      </c>
      <c r="AW90" s="1">
        <v>99.687324523925781</v>
      </c>
      <c r="AX90" s="1">
        <v>-1.8738367557525635</v>
      </c>
      <c r="AY90" s="1">
        <v>-0.10919848829507828</v>
      </c>
      <c r="AZ90" s="1">
        <v>0.75</v>
      </c>
      <c r="BA90" s="1">
        <v>-1.355140209197998</v>
      </c>
      <c r="BB90" s="1">
        <v>7.355140209197998</v>
      </c>
      <c r="BC90" s="1">
        <v>1</v>
      </c>
      <c r="BD90" s="1">
        <v>0</v>
      </c>
      <c r="BE90" s="1">
        <v>0.15999999642372131</v>
      </c>
      <c r="BF90" s="1">
        <v>111115</v>
      </c>
      <c r="BG90">
        <f t="shared" si="101"/>
        <v>1.4983369445800778</v>
      </c>
      <c r="BH90">
        <f t="shared" si="102"/>
        <v>1.0879728214530596E-3</v>
      </c>
      <c r="BI90">
        <f t="shared" si="103"/>
        <v>285.7414669036865</v>
      </c>
      <c r="BJ90">
        <f t="shared" si="104"/>
        <v>287.44038047790525</v>
      </c>
      <c r="BK90">
        <f t="shared" si="105"/>
        <v>19.33356890379855</v>
      </c>
      <c r="BL90">
        <f t="shared" si="106"/>
        <v>-4.5872744235524655E-2</v>
      </c>
      <c r="BM90">
        <f t="shared" si="107"/>
        <v>1.4634424046494725</v>
      </c>
      <c r="BN90">
        <f t="shared" si="108"/>
        <v>14.680325825157784</v>
      </c>
      <c r="BO90">
        <f t="shared" si="109"/>
        <v>3.7801831554800494</v>
      </c>
      <c r="BP90">
        <f t="shared" si="110"/>
        <v>13.440923690795898</v>
      </c>
      <c r="BQ90">
        <f t="shared" si="111"/>
        <v>1.5470149876131134</v>
      </c>
      <c r="BR90">
        <f t="shared" si="112"/>
        <v>0.28412840067148953</v>
      </c>
      <c r="BS90">
        <f t="shared" si="113"/>
        <v>1.0866060596692551</v>
      </c>
      <c r="BT90">
        <f t="shared" si="114"/>
        <v>0.46040892794385835</v>
      </c>
      <c r="BU90">
        <f t="shared" si="115"/>
        <v>0.1783644528817693</v>
      </c>
      <c r="BV90">
        <f t="shared" si="116"/>
        <v>36.051260316013853</v>
      </c>
      <c r="BW90">
        <f t="shared" si="117"/>
        <v>0.91273749047399966</v>
      </c>
      <c r="BX90">
        <f t="shared" si="118"/>
        <v>74.714163343219042</v>
      </c>
      <c r="BY90">
        <f t="shared" si="119"/>
        <v>395.38210165154555</v>
      </c>
      <c r="BZ90">
        <f t="shared" si="120"/>
        <v>1.0874457210537905E-2</v>
      </c>
      <c r="CA90">
        <f t="shared" si="121"/>
        <v>0</v>
      </c>
      <c r="CB90">
        <f t="shared" si="122"/>
        <v>105.71879813942702</v>
      </c>
      <c r="CC90">
        <f t="shared" si="123"/>
        <v>0</v>
      </c>
      <c r="CD90" t="e">
        <f t="shared" si="124"/>
        <v>#DIV/0!</v>
      </c>
      <c r="CE90" t="e">
        <f t="shared" si="125"/>
        <v>#DIV/0!</v>
      </c>
    </row>
    <row r="91" spans="1:83" x14ac:dyDescent="0.2">
      <c r="A91" s="1">
        <v>79</v>
      </c>
      <c r="B91" s="1" t="s">
        <v>178</v>
      </c>
      <c r="C91" s="1">
        <v>3152</v>
      </c>
      <c r="D91" s="1">
        <v>0</v>
      </c>
      <c r="E91">
        <f t="shared" si="84"/>
        <v>5.9175310203057885</v>
      </c>
      <c r="F91">
        <f t="shared" si="85"/>
        <v>0.29578892038282423</v>
      </c>
      <c r="G91">
        <f t="shared" si="86"/>
        <v>360.98279955990461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t="e">
        <f t="shared" si="87"/>
        <v>#DIV/0!</v>
      </c>
      <c r="P91" t="e">
        <f t="shared" si="88"/>
        <v>#DIV/0!</v>
      </c>
      <c r="Q91" t="e">
        <f t="shared" si="89"/>
        <v>#DIV/0!</v>
      </c>
      <c r="R91" s="1">
        <v>-1</v>
      </c>
      <c r="S91" s="1">
        <v>0.87</v>
      </c>
      <c r="T91" s="1">
        <v>0.92</v>
      </c>
      <c r="U91" s="1">
        <v>9.8070230484008789</v>
      </c>
      <c r="V91">
        <f t="shared" si="90"/>
        <v>0.87490351152420043</v>
      </c>
      <c r="W91">
        <f t="shared" si="91"/>
        <v>6.5505988758229702E-2</v>
      </c>
      <c r="X91" t="e">
        <f t="shared" si="92"/>
        <v>#DIV/0!</v>
      </c>
      <c r="Y91" t="e">
        <f t="shared" si="93"/>
        <v>#DIV/0!</v>
      </c>
      <c r="Z91" t="e">
        <f t="shared" si="94"/>
        <v>#DIV/0!</v>
      </c>
      <c r="AA91" s="1">
        <v>0</v>
      </c>
      <c r="AB91" s="1">
        <v>0.5</v>
      </c>
      <c r="AC91" t="e">
        <f t="shared" si="95"/>
        <v>#DIV/0!</v>
      </c>
      <c r="AD91">
        <f t="shared" si="96"/>
        <v>1.0948690599091035</v>
      </c>
      <c r="AE91">
        <f t="shared" si="97"/>
        <v>0.37588671881545888</v>
      </c>
      <c r="AF91">
        <f t="shared" si="98"/>
        <v>12.587033271789551</v>
      </c>
      <c r="AG91" s="1">
        <v>2</v>
      </c>
      <c r="AH91">
        <f t="shared" si="99"/>
        <v>4.644859790802002</v>
      </c>
      <c r="AI91" s="1">
        <v>1</v>
      </c>
      <c r="AJ91">
        <f t="shared" si="100"/>
        <v>9.2897195816040039</v>
      </c>
      <c r="AK91" s="1">
        <v>14.29376220703125</v>
      </c>
      <c r="AL91" s="1">
        <v>12.587033271789551</v>
      </c>
      <c r="AM91" s="1">
        <v>14.709652900695801</v>
      </c>
      <c r="AN91" s="1">
        <v>400.406982421875</v>
      </c>
      <c r="AO91" s="1">
        <v>396.16818237304688</v>
      </c>
      <c r="AP91" s="1">
        <v>10.182289123535156</v>
      </c>
      <c r="AQ91" s="1">
        <v>10.905028343200684</v>
      </c>
      <c r="AR91" s="1">
        <v>62.080074310302734</v>
      </c>
      <c r="AS91" s="1">
        <v>66.486526489257812</v>
      </c>
      <c r="AT91" s="1">
        <v>299.67364501953125</v>
      </c>
      <c r="AU91" s="1">
        <v>120.70074462890625</v>
      </c>
      <c r="AV91" s="1">
        <v>30.008586883544922</v>
      </c>
      <c r="AW91" s="1">
        <v>99.690719604492188</v>
      </c>
      <c r="AX91" s="1">
        <v>-1.8738367557525635</v>
      </c>
      <c r="AY91" s="1">
        <v>-0.10919848829507828</v>
      </c>
      <c r="AZ91" s="1">
        <v>0.5</v>
      </c>
      <c r="BA91" s="1">
        <v>-1.355140209197998</v>
      </c>
      <c r="BB91" s="1">
        <v>7.355140209197998</v>
      </c>
      <c r="BC91" s="1">
        <v>1</v>
      </c>
      <c r="BD91" s="1">
        <v>0</v>
      </c>
      <c r="BE91" s="1">
        <v>0.15999999642372131</v>
      </c>
      <c r="BF91" s="1">
        <v>111115</v>
      </c>
      <c r="BG91">
        <f t="shared" si="101"/>
        <v>1.4983682250976562</v>
      </c>
      <c r="BH91">
        <f t="shared" si="102"/>
        <v>1.0948690599091036E-3</v>
      </c>
      <c r="BI91">
        <f t="shared" si="103"/>
        <v>285.73703327178953</v>
      </c>
      <c r="BJ91">
        <f t="shared" si="104"/>
        <v>287.44376220703123</v>
      </c>
      <c r="BK91">
        <f t="shared" si="105"/>
        <v>19.3121187089655</v>
      </c>
      <c r="BL91">
        <f t="shared" si="106"/>
        <v>-4.6863161314008528E-2</v>
      </c>
      <c r="BM91">
        <f t="shared" si="107"/>
        <v>1.4630168416565181</v>
      </c>
      <c r="BN91">
        <f t="shared" si="108"/>
        <v>14.675557037413469</v>
      </c>
      <c r="BO91">
        <f t="shared" si="109"/>
        <v>3.7705286942127856</v>
      </c>
      <c r="BP91">
        <f t="shared" si="110"/>
        <v>13.4403977394104</v>
      </c>
      <c r="BQ91">
        <f t="shared" si="111"/>
        <v>1.5469619709086484</v>
      </c>
      <c r="BR91">
        <f t="shared" si="112"/>
        <v>0.28666148750817788</v>
      </c>
      <c r="BS91">
        <f t="shared" si="113"/>
        <v>1.0871301228410593</v>
      </c>
      <c r="BT91">
        <f t="shared" si="114"/>
        <v>0.45983184806758914</v>
      </c>
      <c r="BU91">
        <f t="shared" si="115"/>
        <v>0.1799617086968216</v>
      </c>
      <c r="BV91">
        <f t="shared" si="116"/>
        <v>35.986635052971053</v>
      </c>
      <c r="BW91">
        <f t="shared" si="117"/>
        <v>0.91118574287722487</v>
      </c>
      <c r="BX91">
        <f t="shared" si="118"/>
        <v>74.777641966498294</v>
      </c>
      <c r="BY91">
        <f t="shared" si="119"/>
        <v>395.30823533080974</v>
      </c>
      <c r="BZ91">
        <f t="shared" si="120"/>
        <v>1.1193771756153088E-2</v>
      </c>
      <c r="CA91">
        <f t="shared" si="121"/>
        <v>0</v>
      </c>
      <c r="CB91">
        <f t="shared" si="122"/>
        <v>105.60150531941585</v>
      </c>
      <c r="CC91">
        <f t="shared" si="123"/>
        <v>0</v>
      </c>
      <c r="CD91" t="e">
        <f t="shared" si="124"/>
        <v>#DIV/0!</v>
      </c>
      <c r="CE91" t="e">
        <f t="shared" si="125"/>
        <v>#DIV/0!</v>
      </c>
    </row>
    <row r="92" spans="1:83" x14ac:dyDescent="0.2">
      <c r="A92" s="1">
        <v>80</v>
      </c>
      <c r="B92" s="1" t="s">
        <v>179</v>
      </c>
      <c r="C92" s="1">
        <v>3182.5</v>
      </c>
      <c r="D92" s="1">
        <v>0</v>
      </c>
      <c r="E92">
        <f t="shared" si="84"/>
        <v>5.9519272719241281</v>
      </c>
      <c r="F92">
        <f t="shared" si="85"/>
        <v>0.29577500791860828</v>
      </c>
      <c r="G92">
        <f t="shared" si="86"/>
        <v>360.81101035599272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t="e">
        <f t="shared" si="87"/>
        <v>#DIV/0!</v>
      </c>
      <c r="P92" t="e">
        <f t="shared" si="88"/>
        <v>#DIV/0!</v>
      </c>
      <c r="Q92" t="e">
        <f t="shared" si="89"/>
        <v>#DIV/0!</v>
      </c>
      <c r="R92" s="1">
        <v>-1</v>
      </c>
      <c r="S92" s="1">
        <v>0.87</v>
      </c>
      <c r="T92" s="1">
        <v>0.92</v>
      </c>
      <c r="U92" s="1">
        <v>9.8070230484008789</v>
      </c>
      <c r="V92">
        <f t="shared" si="90"/>
        <v>0.87490351152420043</v>
      </c>
      <c r="W92">
        <f t="shared" si="91"/>
        <v>6.5791554623070542E-2</v>
      </c>
      <c r="X92" t="e">
        <f t="shared" si="92"/>
        <v>#DIV/0!</v>
      </c>
      <c r="Y92" t="e">
        <f t="shared" si="93"/>
        <v>#DIV/0!</v>
      </c>
      <c r="Z92" t="e">
        <f t="shared" si="94"/>
        <v>#DIV/0!</v>
      </c>
      <c r="AA92" s="1">
        <v>0</v>
      </c>
      <c r="AB92" s="1">
        <v>0.5</v>
      </c>
      <c r="AC92" t="e">
        <f t="shared" si="95"/>
        <v>#DIV/0!</v>
      </c>
      <c r="AD92">
        <f t="shared" si="96"/>
        <v>1.0969406132939179</v>
      </c>
      <c r="AE92">
        <f t="shared" si="97"/>
        <v>0.37659116877950516</v>
      </c>
      <c r="AF92">
        <f t="shared" si="98"/>
        <v>12.59858226776123</v>
      </c>
      <c r="AG92" s="1">
        <v>2</v>
      </c>
      <c r="AH92">
        <f t="shared" si="99"/>
        <v>4.644859790802002</v>
      </c>
      <c r="AI92" s="1">
        <v>1</v>
      </c>
      <c r="AJ92">
        <f t="shared" si="100"/>
        <v>9.2897195816040039</v>
      </c>
      <c r="AK92" s="1">
        <v>14.294215202331543</v>
      </c>
      <c r="AL92" s="1">
        <v>12.59858226776123</v>
      </c>
      <c r="AM92" s="1">
        <v>14.708859443664551</v>
      </c>
      <c r="AN92" s="1">
        <v>400.4552001953125</v>
      </c>
      <c r="AO92" s="1">
        <v>396.19305419921875</v>
      </c>
      <c r="AP92" s="1">
        <v>10.185611724853516</v>
      </c>
      <c r="AQ92" s="1">
        <v>10.909685134887695</v>
      </c>
      <c r="AR92" s="1">
        <v>62.095085144042969</v>
      </c>
      <c r="AS92" s="1">
        <v>66.509292602539062</v>
      </c>
      <c r="AT92" s="1">
        <v>299.68600463867188</v>
      </c>
      <c r="AU92" s="1">
        <v>120.77440643310547</v>
      </c>
      <c r="AV92" s="1">
        <v>29.953359603881836</v>
      </c>
      <c r="AW92" s="1">
        <v>99.685226440429688</v>
      </c>
      <c r="AX92" s="1">
        <v>-1.8738367557525635</v>
      </c>
      <c r="AY92" s="1">
        <v>-0.10919848829507828</v>
      </c>
      <c r="AZ92" s="1">
        <v>0.75</v>
      </c>
      <c r="BA92" s="1">
        <v>-1.355140209197998</v>
      </c>
      <c r="BB92" s="1">
        <v>7.355140209197998</v>
      </c>
      <c r="BC92" s="1">
        <v>1</v>
      </c>
      <c r="BD92" s="1">
        <v>0</v>
      </c>
      <c r="BE92" s="1">
        <v>0.15999999642372131</v>
      </c>
      <c r="BF92" s="1">
        <v>111115</v>
      </c>
      <c r="BG92">
        <f t="shared" si="101"/>
        <v>1.4984300231933592</v>
      </c>
      <c r="BH92">
        <f t="shared" si="102"/>
        <v>1.0969406132939178E-3</v>
      </c>
      <c r="BI92">
        <f t="shared" si="103"/>
        <v>285.74858226776121</v>
      </c>
      <c r="BJ92">
        <f t="shared" si="104"/>
        <v>287.44421520233152</v>
      </c>
      <c r="BK92">
        <f t="shared" si="105"/>
        <v>19.323904597373939</v>
      </c>
      <c r="BL92">
        <f t="shared" si="106"/>
        <v>-4.7630788502491569E-2</v>
      </c>
      <c r="BM92">
        <f t="shared" si="107"/>
        <v>1.4641256018445747</v>
      </c>
      <c r="BN92">
        <f t="shared" si="108"/>
        <v>14.687488348331264</v>
      </c>
      <c r="BO92">
        <f t="shared" si="109"/>
        <v>3.7778032134435691</v>
      </c>
      <c r="BP92">
        <f t="shared" si="110"/>
        <v>13.446398735046387</v>
      </c>
      <c r="BQ92">
        <f t="shared" si="111"/>
        <v>1.5475669753440096</v>
      </c>
      <c r="BR92">
        <f t="shared" si="112"/>
        <v>0.28664842039699251</v>
      </c>
      <c r="BS92">
        <f t="shared" si="113"/>
        <v>1.0875344330650696</v>
      </c>
      <c r="BT92">
        <f t="shared" si="114"/>
        <v>0.46003254227893997</v>
      </c>
      <c r="BU92">
        <f t="shared" si="115"/>
        <v>0.17995346881473936</v>
      </c>
      <c r="BV92">
        <f t="shared" si="116"/>
        <v>35.967527269537356</v>
      </c>
      <c r="BW92">
        <f t="shared" si="117"/>
        <v>0.91069494159926689</v>
      </c>
      <c r="BX92">
        <f t="shared" si="118"/>
        <v>74.749260214450004</v>
      </c>
      <c r="BY92">
        <f t="shared" si="119"/>
        <v>395.32810862723301</v>
      </c>
      <c r="BZ92">
        <f t="shared" si="120"/>
        <v>1.1253997646953307E-2</v>
      </c>
      <c r="CA92">
        <f t="shared" si="121"/>
        <v>0</v>
      </c>
      <c r="CB92">
        <f t="shared" si="122"/>
        <v>105.66595229057495</v>
      </c>
      <c r="CC92">
        <f t="shared" si="123"/>
        <v>0</v>
      </c>
      <c r="CD92" t="e">
        <f t="shared" si="124"/>
        <v>#DIV/0!</v>
      </c>
      <c r="CE92" t="e">
        <f t="shared" si="125"/>
        <v>#DIV/0!</v>
      </c>
    </row>
    <row r="93" spans="1:83" x14ac:dyDescent="0.2">
      <c r="A93" s="1">
        <v>81</v>
      </c>
      <c r="B93" s="1" t="s">
        <v>180</v>
      </c>
      <c r="C93" s="1">
        <v>3213</v>
      </c>
      <c r="D93" s="1">
        <v>0</v>
      </c>
      <c r="E93">
        <f t="shared" si="84"/>
        <v>5.7191638467433261</v>
      </c>
      <c r="F93">
        <f t="shared" si="85"/>
        <v>0.29758830157577432</v>
      </c>
      <c r="G93">
        <f t="shared" si="86"/>
        <v>362.2978415703347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t="e">
        <f t="shared" si="87"/>
        <v>#DIV/0!</v>
      </c>
      <c r="P93" t="e">
        <f t="shared" si="88"/>
        <v>#DIV/0!</v>
      </c>
      <c r="Q93" t="e">
        <f t="shared" si="89"/>
        <v>#DIV/0!</v>
      </c>
      <c r="R93" s="1">
        <v>-1</v>
      </c>
      <c r="S93" s="1">
        <v>0.87</v>
      </c>
      <c r="T93" s="1">
        <v>0.92</v>
      </c>
      <c r="U93" s="1">
        <v>9.8070230484008789</v>
      </c>
      <c r="V93">
        <f t="shared" si="90"/>
        <v>0.87490351152420043</v>
      </c>
      <c r="W93">
        <f t="shared" si="91"/>
        <v>6.3575172993108289E-2</v>
      </c>
      <c r="X93" t="e">
        <f t="shared" si="92"/>
        <v>#DIV/0!</v>
      </c>
      <c r="Y93" t="e">
        <f t="shared" si="93"/>
        <v>#DIV/0!</v>
      </c>
      <c r="Z93" t="e">
        <f t="shared" si="94"/>
        <v>#DIV/0!</v>
      </c>
      <c r="AA93" s="1">
        <v>0</v>
      </c>
      <c r="AB93" s="1">
        <v>0.5</v>
      </c>
      <c r="AC93" t="e">
        <f t="shared" si="95"/>
        <v>#DIV/0!</v>
      </c>
      <c r="AD93">
        <f t="shared" si="96"/>
        <v>1.1004006992596609</v>
      </c>
      <c r="AE93">
        <f t="shared" si="97"/>
        <v>0.37554812971168627</v>
      </c>
      <c r="AF93">
        <f t="shared" si="98"/>
        <v>12.590537071228027</v>
      </c>
      <c r="AG93" s="1">
        <v>2</v>
      </c>
      <c r="AH93">
        <f t="shared" si="99"/>
        <v>4.644859790802002</v>
      </c>
      <c r="AI93" s="1">
        <v>1</v>
      </c>
      <c r="AJ93">
        <f t="shared" si="100"/>
        <v>9.2897195816040039</v>
      </c>
      <c r="AK93" s="1">
        <v>14.294857978820801</v>
      </c>
      <c r="AL93" s="1">
        <v>12.590537071228027</v>
      </c>
      <c r="AM93" s="1">
        <v>14.708303451538086</v>
      </c>
      <c r="AN93" s="1">
        <v>400.304443359375</v>
      </c>
      <c r="AO93" s="1">
        <v>396.19598388671875</v>
      </c>
      <c r="AP93" s="1">
        <v>10.185942649841309</v>
      </c>
      <c r="AQ93" s="1">
        <v>10.91242790222168</v>
      </c>
      <c r="AR93" s="1">
        <v>62.094364166259766</v>
      </c>
      <c r="AS93" s="1">
        <v>66.523078918457031</v>
      </c>
      <c r="AT93" s="1">
        <v>299.63241577148438</v>
      </c>
      <c r="AU93" s="1">
        <v>120.80016326904297</v>
      </c>
      <c r="AV93" s="1">
        <v>29.957574844360352</v>
      </c>
      <c r="AW93" s="1">
        <v>99.684967041015625</v>
      </c>
      <c r="AX93" s="1">
        <v>-1.8738367557525635</v>
      </c>
      <c r="AY93" s="1">
        <v>-0.10919848829507828</v>
      </c>
      <c r="AZ93" s="1">
        <v>0.5</v>
      </c>
      <c r="BA93" s="1">
        <v>-1.355140209197998</v>
      </c>
      <c r="BB93" s="1">
        <v>7.355140209197998</v>
      </c>
      <c r="BC93" s="1">
        <v>1</v>
      </c>
      <c r="BD93" s="1">
        <v>0</v>
      </c>
      <c r="BE93" s="1">
        <v>0.15999999642372131</v>
      </c>
      <c r="BF93" s="1">
        <v>111115</v>
      </c>
      <c r="BG93">
        <f t="shared" si="101"/>
        <v>1.4981620788574219</v>
      </c>
      <c r="BH93">
        <f t="shared" si="102"/>
        <v>1.1004006992596609E-3</v>
      </c>
      <c r="BI93">
        <f t="shared" si="103"/>
        <v>285.740537071228</v>
      </c>
      <c r="BJ93">
        <f t="shared" si="104"/>
        <v>287.44485797882078</v>
      </c>
      <c r="BK93">
        <f t="shared" si="105"/>
        <v>19.328025691031826</v>
      </c>
      <c r="BL93">
        <f t="shared" si="106"/>
        <v>-4.787615069369909E-2</v>
      </c>
      <c r="BM93">
        <f t="shared" si="107"/>
        <v>1.4633531454821136</v>
      </c>
      <c r="BN93">
        <f t="shared" si="108"/>
        <v>14.679777592543251</v>
      </c>
      <c r="BO93">
        <f t="shared" si="109"/>
        <v>3.7673496903215717</v>
      </c>
      <c r="BP93">
        <f t="shared" si="110"/>
        <v>13.442697525024414</v>
      </c>
      <c r="BQ93">
        <f t="shared" si="111"/>
        <v>1.5471938045990163</v>
      </c>
      <c r="BR93">
        <f t="shared" si="112"/>
        <v>0.28835121455261487</v>
      </c>
      <c r="BS93">
        <f t="shared" si="113"/>
        <v>1.0878050157704273</v>
      </c>
      <c r="BT93">
        <f t="shared" si="114"/>
        <v>0.45938878882858902</v>
      </c>
      <c r="BU93">
        <f t="shared" si="115"/>
        <v>0.18102724796620787</v>
      </c>
      <c r="BV93">
        <f t="shared" si="116"/>
        <v>36.11564839596992</v>
      </c>
      <c r="BW93">
        <f t="shared" si="117"/>
        <v>0.91444097442927064</v>
      </c>
      <c r="BX93">
        <f t="shared" si="118"/>
        <v>74.810733157673866</v>
      </c>
      <c r="BY93">
        <f t="shared" si="119"/>
        <v>395.36486394544596</v>
      </c>
      <c r="BZ93">
        <f t="shared" si="120"/>
        <v>1.0821771974222972E-2</v>
      </c>
      <c r="CA93">
        <f t="shared" si="121"/>
        <v>0</v>
      </c>
      <c r="CB93">
        <f t="shared" si="122"/>
        <v>105.68848703678243</v>
      </c>
      <c r="CC93">
        <f t="shared" si="123"/>
        <v>0</v>
      </c>
      <c r="CD93" t="e">
        <f t="shared" si="124"/>
        <v>#DIV/0!</v>
      </c>
      <c r="CE93" t="e">
        <f t="shared" si="125"/>
        <v>#DIV/0!</v>
      </c>
    </row>
    <row r="94" spans="1:83" x14ac:dyDescent="0.2">
      <c r="A94" s="1">
        <v>82</v>
      </c>
      <c r="B94" s="1" t="s">
        <v>181</v>
      </c>
      <c r="C94" s="1">
        <v>3243.5</v>
      </c>
      <c r="D94" s="1">
        <v>0</v>
      </c>
      <c r="E94">
        <f t="shared" si="84"/>
        <v>5.7362124556490439</v>
      </c>
      <c r="F94">
        <f t="shared" si="85"/>
        <v>0.29817135843478026</v>
      </c>
      <c r="G94">
        <f t="shared" si="86"/>
        <v>362.31825322910453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t="e">
        <f t="shared" si="87"/>
        <v>#DIV/0!</v>
      </c>
      <c r="P94" t="e">
        <f t="shared" si="88"/>
        <v>#DIV/0!</v>
      </c>
      <c r="Q94" t="e">
        <f t="shared" si="89"/>
        <v>#DIV/0!</v>
      </c>
      <c r="R94" s="1">
        <v>-1</v>
      </c>
      <c r="S94" s="1">
        <v>0.87</v>
      </c>
      <c r="T94" s="1">
        <v>0.92</v>
      </c>
      <c r="U94" s="1">
        <v>9.8070230484008789</v>
      </c>
      <c r="V94">
        <f t="shared" si="90"/>
        <v>0.87490351152420043</v>
      </c>
      <c r="W94">
        <f t="shared" si="91"/>
        <v>6.3762082824703789E-2</v>
      </c>
      <c r="X94" t="e">
        <f t="shared" si="92"/>
        <v>#DIV/0!</v>
      </c>
      <c r="Y94" t="e">
        <f t="shared" si="93"/>
        <v>#DIV/0!</v>
      </c>
      <c r="Z94" t="e">
        <f t="shared" si="94"/>
        <v>#DIV/0!</v>
      </c>
      <c r="AA94" s="1">
        <v>0</v>
      </c>
      <c r="AB94" s="1">
        <v>0.5</v>
      </c>
      <c r="AC94" t="e">
        <f t="shared" si="95"/>
        <v>#DIV/0!</v>
      </c>
      <c r="AD94">
        <f t="shared" si="96"/>
        <v>1.1022788343213743</v>
      </c>
      <c r="AE94">
        <f t="shared" si="97"/>
        <v>0.37547003666395629</v>
      </c>
      <c r="AF94">
        <f t="shared" si="98"/>
        <v>12.592748641967773</v>
      </c>
      <c r="AG94" s="1">
        <v>2</v>
      </c>
      <c r="AH94">
        <f t="shared" si="99"/>
        <v>4.644859790802002</v>
      </c>
      <c r="AI94" s="1">
        <v>1</v>
      </c>
      <c r="AJ94">
        <f t="shared" si="100"/>
        <v>9.2897195816040039</v>
      </c>
      <c r="AK94" s="1">
        <v>14.296611785888672</v>
      </c>
      <c r="AL94" s="1">
        <v>12.592748641967773</v>
      </c>
      <c r="AM94" s="1">
        <v>14.709209442138672</v>
      </c>
      <c r="AN94" s="1">
        <v>400.37005615234375</v>
      </c>
      <c r="AO94" s="1">
        <v>396.25003051757812</v>
      </c>
      <c r="AP94" s="1">
        <v>10.187832832336426</v>
      </c>
      <c r="AQ94" s="1">
        <v>10.915493965148926</v>
      </c>
      <c r="AR94" s="1">
        <v>62.097965240478516</v>
      </c>
      <c r="AS94" s="1">
        <v>66.533287048339844</v>
      </c>
      <c r="AT94" s="1">
        <v>299.65786743164062</v>
      </c>
      <c r="AU94" s="1">
        <v>120.75166320800781</v>
      </c>
      <c r="AV94" s="1">
        <v>29.844781875610352</v>
      </c>
      <c r="AW94" s="1">
        <v>99.683570861816406</v>
      </c>
      <c r="AX94" s="1">
        <v>-1.8738367557525635</v>
      </c>
      <c r="AY94" s="1">
        <v>-0.10919848829507828</v>
      </c>
      <c r="AZ94" s="1">
        <v>0.75</v>
      </c>
      <c r="BA94" s="1">
        <v>-1.355140209197998</v>
      </c>
      <c r="BB94" s="1">
        <v>7.355140209197998</v>
      </c>
      <c r="BC94" s="1">
        <v>1</v>
      </c>
      <c r="BD94" s="1">
        <v>0</v>
      </c>
      <c r="BE94" s="1">
        <v>0.15999999642372131</v>
      </c>
      <c r="BF94" s="1">
        <v>111115</v>
      </c>
      <c r="BG94">
        <f t="shared" si="101"/>
        <v>1.4982893371582031</v>
      </c>
      <c r="BH94">
        <f t="shared" si="102"/>
        <v>1.1022788343213743E-3</v>
      </c>
      <c r="BI94">
        <f t="shared" si="103"/>
        <v>285.74274864196775</v>
      </c>
      <c r="BJ94">
        <f t="shared" si="104"/>
        <v>287.44661178588865</v>
      </c>
      <c r="BK94">
        <f t="shared" si="105"/>
        <v>19.320265681439651</v>
      </c>
      <c r="BL94">
        <f t="shared" si="106"/>
        <v>-4.8257419182626729E-2</v>
      </c>
      <c r="BM94">
        <f t="shared" si="107"/>
        <v>1.4635654528306086</v>
      </c>
      <c r="BN94">
        <f t="shared" si="108"/>
        <v>14.682113011977027</v>
      </c>
      <c r="BO94">
        <f t="shared" si="109"/>
        <v>3.7666190468281009</v>
      </c>
      <c r="BP94">
        <f t="shared" si="110"/>
        <v>13.444680213928223</v>
      </c>
      <c r="BQ94">
        <f t="shared" si="111"/>
        <v>1.5473936973542071</v>
      </c>
      <c r="BR94">
        <f t="shared" si="112"/>
        <v>0.288898603921108</v>
      </c>
      <c r="BS94">
        <f t="shared" si="113"/>
        <v>1.0880954161666523</v>
      </c>
      <c r="BT94">
        <f t="shared" si="114"/>
        <v>0.45929828118755478</v>
      </c>
      <c r="BU94">
        <f t="shared" si="115"/>
        <v>0.18137244286111556</v>
      </c>
      <c r="BV94">
        <f t="shared" si="116"/>
        <v>36.117177270292984</v>
      </c>
      <c r="BW94">
        <f t="shared" si="117"/>
        <v>0.91436776107208817</v>
      </c>
      <c r="BX94">
        <f t="shared" si="118"/>
        <v>74.821086738784544</v>
      </c>
      <c r="BY94">
        <f t="shared" si="119"/>
        <v>395.41643303951633</v>
      </c>
      <c r="BZ94">
        <f t="shared" si="120"/>
        <v>1.0854117680367672E-2</v>
      </c>
      <c r="CA94">
        <f t="shared" si="121"/>
        <v>0</v>
      </c>
      <c r="CB94">
        <f t="shared" si="122"/>
        <v>105.64605416307363</v>
      </c>
      <c r="CC94">
        <f t="shared" si="123"/>
        <v>0</v>
      </c>
      <c r="CD94" t="e">
        <f t="shared" si="124"/>
        <v>#DIV/0!</v>
      </c>
      <c r="CE94" t="e">
        <f t="shared" si="125"/>
        <v>#DIV/0!</v>
      </c>
    </row>
    <row r="95" spans="1:83" x14ac:dyDescent="0.2">
      <c r="A95" s="1">
        <v>83</v>
      </c>
      <c r="B95" s="1" t="s">
        <v>182</v>
      </c>
      <c r="C95" s="1">
        <v>3274</v>
      </c>
      <c r="D95" s="1">
        <v>0</v>
      </c>
      <c r="E95">
        <f t="shared" si="84"/>
        <v>6.0252597170827151</v>
      </c>
      <c r="F95">
        <f t="shared" si="85"/>
        <v>0.30078433865487442</v>
      </c>
      <c r="G95">
        <f t="shared" si="86"/>
        <v>360.95017715281148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t="e">
        <f t="shared" si="87"/>
        <v>#DIV/0!</v>
      </c>
      <c r="P95" t="e">
        <f t="shared" si="88"/>
        <v>#DIV/0!</v>
      </c>
      <c r="Q95" t="e">
        <f t="shared" si="89"/>
        <v>#DIV/0!</v>
      </c>
      <c r="R95" s="1">
        <v>-1</v>
      </c>
      <c r="S95" s="1">
        <v>0.87</v>
      </c>
      <c r="T95" s="1">
        <v>0.92</v>
      </c>
      <c r="U95" s="1">
        <v>9.8070230484008789</v>
      </c>
      <c r="V95">
        <f t="shared" si="90"/>
        <v>0.87490351152420043</v>
      </c>
      <c r="W95">
        <f t="shared" si="91"/>
        <v>6.6509875328668616E-2</v>
      </c>
      <c r="X95" t="e">
        <f t="shared" si="92"/>
        <v>#DIV/0!</v>
      </c>
      <c r="Y95" t="e">
        <f t="shared" si="93"/>
        <v>#DIV/0!</v>
      </c>
      <c r="Z95" t="e">
        <f t="shared" si="94"/>
        <v>#DIV/0!</v>
      </c>
      <c r="AA95" s="1">
        <v>0</v>
      </c>
      <c r="AB95" s="1">
        <v>0.5</v>
      </c>
      <c r="AC95" t="e">
        <f t="shared" si="95"/>
        <v>#DIV/0!</v>
      </c>
      <c r="AD95">
        <f t="shared" si="96"/>
        <v>1.108497532593371</v>
      </c>
      <c r="AE95">
        <f t="shared" si="97"/>
        <v>0.3744172389067304</v>
      </c>
      <c r="AF95">
        <f t="shared" si="98"/>
        <v>12.586405754089355</v>
      </c>
      <c r="AG95" s="1">
        <v>2</v>
      </c>
      <c r="AH95">
        <f t="shared" si="99"/>
        <v>4.644859790802002</v>
      </c>
      <c r="AI95" s="1">
        <v>1</v>
      </c>
      <c r="AJ95">
        <f t="shared" si="100"/>
        <v>9.2897195816040039</v>
      </c>
      <c r="AK95" s="1">
        <v>14.297996520996094</v>
      </c>
      <c r="AL95" s="1">
        <v>12.586405754089355</v>
      </c>
      <c r="AM95" s="1">
        <v>14.709390640258789</v>
      </c>
      <c r="AN95" s="1">
        <v>400.49783325195312</v>
      </c>
      <c r="AO95" s="1">
        <v>396.18380737304688</v>
      </c>
      <c r="AP95" s="1">
        <v>10.188076019287109</v>
      </c>
      <c r="AQ95" s="1">
        <v>10.91975212097168</v>
      </c>
      <c r="AR95" s="1">
        <v>62.094993591308594</v>
      </c>
      <c r="AS95" s="1">
        <v>66.554458618164062</v>
      </c>
      <c r="AT95" s="1">
        <v>299.69354248046875</v>
      </c>
      <c r="AU95" s="1">
        <v>120.73024749755859</v>
      </c>
      <c r="AV95" s="1">
        <v>30.025978088378906</v>
      </c>
      <c r="AW95" s="1">
        <v>99.685356140136719</v>
      </c>
      <c r="AX95" s="1">
        <v>-1.8738367557525635</v>
      </c>
      <c r="AY95" s="1">
        <v>-0.10919848829507828</v>
      </c>
      <c r="AZ95" s="1">
        <v>0.75</v>
      </c>
      <c r="BA95" s="1">
        <v>-1.355140209197998</v>
      </c>
      <c r="BB95" s="1">
        <v>7.355140209197998</v>
      </c>
      <c r="BC95" s="1">
        <v>1</v>
      </c>
      <c r="BD95" s="1">
        <v>0</v>
      </c>
      <c r="BE95" s="1">
        <v>0.15999999642372131</v>
      </c>
      <c r="BF95" s="1">
        <v>111115</v>
      </c>
      <c r="BG95">
        <f t="shared" si="101"/>
        <v>1.4984677124023436</v>
      </c>
      <c r="BH95">
        <f t="shared" si="102"/>
        <v>1.1084975325933711E-3</v>
      </c>
      <c r="BI95">
        <f t="shared" si="103"/>
        <v>285.73640575408933</v>
      </c>
      <c r="BJ95">
        <f t="shared" si="104"/>
        <v>287.44799652099607</v>
      </c>
      <c r="BK95">
        <f t="shared" si="105"/>
        <v>19.316839167844364</v>
      </c>
      <c r="BL95">
        <f t="shared" si="106"/>
        <v>-4.9060334630035736E-2</v>
      </c>
      <c r="BM95">
        <f t="shared" si="107"/>
        <v>1.4629566180478055</v>
      </c>
      <c r="BN95">
        <f t="shared" si="108"/>
        <v>14.675742503153574</v>
      </c>
      <c r="BO95">
        <f t="shared" si="109"/>
        <v>3.7559903821818938</v>
      </c>
      <c r="BP95">
        <f t="shared" si="110"/>
        <v>13.442201137542725</v>
      </c>
      <c r="BQ95">
        <f t="shared" si="111"/>
        <v>1.5471437628530622</v>
      </c>
      <c r="BR95">
        <f t="shared" si="112"/>
        <v>0.29135092210739355</v>
      </c>
      <c r="BS95">
        <f t="shared" si="113"/>
        <v>1.0885393791410751</v>
      </c>
      <c r="BT95">
        <f t="shared" si="114"/>
        <v>0.45860438371198708</v>
      </c>
      <c r="BU95">
        <f t="shared" si="115"/>
        <v>0.18291899681191573</v>
      </c>
      <c r="BV95">
        <f t="shared" si="116"/>
        <v>35.981446958323453</v>
      </c>
      <c r="BW95">
        <f t="shared" si="117"/>
        <v>0.91106746524080073</v>
      </c>
      <c r="BX95">
        <f t="shared" si="118"/>
        <v>74.888108392547551</v>
      </c>
      <c r="BY95">
        <f t="shared" si="119"/>
        <v>395.30820498843138</v>
      </c>
      <c r="BZ95">
        <f t="shared" si="120"/>
        <v>1.1414392544656277E-2</v>
      </c>
      <c r="CA95">
        <f t="shared" si="121"/>
        <v>0</v>
      </c>
      <c r="CB95">
        <f t="shared" si="122"/>
        <v>105.62731748279982</v>
      </c>
      <c r="CC95">
        <f t="shared" si="123"/>
        <v>0</v>
      </c>
      <c r="CD95" t="e">
        <f t="shared" si="124"/>
        <v>#DIV/0!</v>
      </c>
      <c r="CE95" t="e">
        <f t="shared" si="125"/>
        <v>#DIV/0!</v>
      </c>
    </row>
    <row r="96" spans="1:83" x14ac:dyDescent="0.2">
      <c r="A96" s="1">
        <v>84</v>
      </c>
      <c r="B96" s="1" t="s">
        <v>183</v>
      </c>
      <c r="C96" s="1">
        <v>3304.5</v>
      </c>
      <c r="D96" s="1">
        <v>0</v>
      </c>
      <c r="E96">
        <f t="shared" si="84"/>
        <v>5.9826164156004484</v>
      </c>
      <c r="F96">
        <f t="shared" si="85"/>
        <v>0.30012642841782705</v>
      </c>
      <c r="G96">
        <f t="shared" si="86"/>
        <v>361.08329839218732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t="e">
        <f t="shared" si="87"/>
        <v>#DIV/0!</v>
      </c>
      <c r="P96" t="e">
        <f t="shared" si="88"/>
        <v>#DIV/0!</v>
      </c>
      <c r="Q96" t="e">
        <f t="shared" si="89"/>
        <v>#DIV/0!</v>
      </c>
      <c r="R96" s="1">
        <v>-1</v>
      </c>
      <c r="S96" s="1">
        <v>0.87</v>
      </c>
      <c r="T96" s="1">
        <v>0.92</v>
      </c>
      <c r="U96" s="1">
        <v>9.8070230484008789</v>
      </c>
      <c r="V96">
        <f t="shared" si="90"/>
        <v>0.87490351152420043</v>
      </c>
      <c r="W96">
        <f t="shared" si="91"/>
        <v>6.6043866092865638E-2</v>
      </c>
      <c r="X96" t="e">
        <f t="shared" si="92"/>
        <v>#DIV/0!</v>
      </c>
      <c r="Y96" t="e">
        <f t="shared" si="93"/>
        <v>#DIV/0!</v>
      </c>
      <c r="Z96" t="e">
        <f t="shared" si="94"/>
        <v>#DIV/0!</v>
      </c>
      <c r="AA96" s="1">
        <v>0</v>
      </c>
      <c r="AB96" s="1">
        <v>0.5</v>
      </c>
      <c r="AC96" t="e">
        <f t="shared" si="95"/>
        <v>#DIV/0!</v>
      </c>
      <c r="AD96">
        <f t="shared" si="96"/>
        <v>1.1106524820194947</v>
      </c>
      <c r="AE96">
        <f t="shared" si="97"/>
        <v>0.37593767789688326</v>
      </c>
      <c r="AF96">
        <f t="shared" si="98"/>
        <v>12.602306365966797</v>
      </c>
      <c r="AG96" s="1">
        <v>2</v>
      </c>
      <c r="AH96">
        <f t="shared" si="99"/>
        <v>4.644859790802002</v>
      </c>
      <c r="AI96" s="1">
        <v>1</v>
      </c>
      <c r="AJ96">
        <f t="shared" si="100"/>
        <v>9.2897195816040039</v>
      </c>
      <c r="AK96" s="1">
        <v>14.297787666320801</v>
      </c>
      <c r="AL96" s="1">
        <v>12.602306365966797</v>
      </c>
      <c r="AM96" s="1">
        <v>14.708568572998047</v>
      </c>
      <c r="AN96" s="1">
        <v>400.45028686523438</v>
      </c>
      <c r="AO96" s="1">
        <v>396.16326904296875</v>
      </c>
      <c r="AP96" s="1">
        <v>10.186594009399414</v>
      </c>
      <c r="AQ96" s="1">
        <v>10.919845581054688</v>
      </c>
      <c r="AR96" s="1">
        <v>62.086616516113281</v>
      </c>
      <c r="AS96" s="1">
        <v>66.555740356445312</v>
      </c>
      <c r="AT96" s="1">
        <v>299.63095092773438</v>
      </c>
      <c r="AU96" s="1">
        <v>120.84412384033203</v>
      </c>
      <c r="AV96" s="1">
        <v>30.02916145324707</v>
      </c>
      <c r="AW96" s="1">
        <v>99.685073852539062</v>
      </c>
      <c r="AX96" s="1">
        <v>-1.8738367557525635</v>
      </c>
      <c r="AY96" s="1">
        <v>-0.10919848829507828</v>
      </c>
      <c r="AZ96" s="1">
        <v>0.75</v>
      </c>
      <c r="BA96" s="1">
        <v>-1.355140209197998</v>
      </c>
      <c r="BB96" s="1">
        <v>7.355140209197998</v>
      </c>
      <c r="BC96" s="1">
        <v>1</v>
      </c>
      <c r="BD96" s="1">
        <v>0</v>
      </c>
      <c r="BE96" s="1">
        <v>0.15999999642372131</v>
      </c>
      <c r="BF96" s="1">
        <v>111115</v>
      </c>
      <c r="BG96">
        <f t="shared" si="101"/>
        <v>1.4981547546386718</v>
      </c>
      <c r="BH96">
        <f t="shared" si="102"/>
        <v>1.1106524820194948E-3</v>
      </c>
      <c r="BI96">
        <f t="shared" si="103"/>
        <v>285.75230636596677</v>
      </c>
      <c r="BJ96">
        <f t="shared" si="104"/>
        <v>287.44778766632078</v>
      </c>
      <c r="BK96">
        <f t="shared" si="105"/>
        <v>19.335059382280861</v>
      </c>
      <c r="BL96">
        <f t="shared" si="106"/>
        <v>-5.001985722040575E-2</v>
      </c>
      <c r="BM96">
        <f t="shared" si="107"/>
        <v>1.4644832911026422</v>
      </c>
      <c r="BN96">
        <f t="shared" si="108"/>
        <v>14.691099023199856</v>
      </c>
      <c r="BO96">
        <f t="shared" si="109"/>
        <v>3.7712534421451682</v>
      </c>
      <c r="BP96">
        <f t="shared" si="110"/>
        <v>13.450047016143799</v>
      </c>
      <c r="BQ96">
        <f t="shared" si="111"/>
        <v>1.5479348870385792</v>
      </c>
      <c r="BR96">
        <f t="shared" si="112"/>
        <v>0.29073359010314426</v>
      </c>
      <c r="BS96">
        <f t="shared" si="113"/>
        <v>1.0885456132057589</v>
      </c>
      <c r="BT96">
        <f t="shared" si="114"/>
        <v>0.45938927383282024</v>
      </c>
      <c r="BU96">
        <f t="shared" si="115"/>
        <v>0.18252966540806098</v>
      </c>
      <c r="BV96">
        <f t="shared" si="116"/>
        <v>35.994615267143594</v>
      </c>
      <c r="BW96">
        <f t="shared" si="117"/>
        <v>0.91145072400193516</v>
      </c>
      <c r="BX96">
        <f t="shared" si="118"/>
        <v>74.810493135634943</v>
      </c>
      <c r="BY96">
        <f t="shared" si="119"/>
        <v>395.29386366532373</v>
      </c>
      <c r="BZ96">
        <f t="shared" si="120"/>
        <v>1.1322272502346353E-2</v>
      </c>
      <c r="CA96">
        <f t="shared" si="121"/>
        <v>0</v>
      </c>
      <c r="CB96">
        <f t="shared" si="122"/>
        <v>105.72694829497183</v>
      </c>
      <c r="CC96">
        <f t="shared" si="123"/>
        <v>0</v>
      </c>
      <c r="CD96" t="e">
        <f t="shared" si="124"/>
        <v>#DIV/0!</v>
      </c>
      <c r="CE96" t="e">
        <f t="shared" si="125"/>
        <v>#DIV/0!</v>
      </c>
    </row>
    <row r="97" spans="1:83" x14ac:dyDescent="0.2">
      <c r="A97" s="1">
        <v>85</v>
      </c>
      <c r="B97" s="1" t="s">
        <v>184</v>
      </c>
      <c r="C97" s="1">
        <v>3335</v>
      </c>
      <c r="D97" s="1">
        <v>0</v>
      </c>
      <c r="E97">
        <f t="shared" si="84"/>
        <v>5.8966846455861326</v>
      </c>
      <c r="F97">
        <f t="shared" si="85"/>
        <v>0.30007877806120159</v>
      </c>
      <c r="G97">
        <f t="shared" si="86"/>
        <v>361.58164437172496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t="e">
        <f t="shared" si="87"/>
        <v>#DIV/0!</v>
      </c>
      <c r="P97" t="e">
        <f t="shared" si="88"/>
        <v>#DIV/0!</v>
      </c>
      <c r="Q97" t="e">
        <f t="shared" si="89"/>
        <v>#DIV/0!</v>
      </c>
      <c r="R97" s="1">
        <v>-1</v>
      </c>
      <c r="S97" s="1">
        <v>0.87</v>
      </c>
      <c r="T97" s="1">
        <v>0.92</v>
      </c>
      <c r="U97" s="1">
        <v>9.8070230484008789</v>
      </c>
      <c r="V97">
        <f t="shared" si="90"/>
        <v>0.87490351152420043</v>
      </c>
      <c r="W97">
        <f t="shared" si="91"/>
        <v>6.5269888194906145E-2</v>
      </c>
      <c r="X97" t="e">
        <f t="shared" si="92"/>
        <v>#DIV/0!</v>
      </c>
      <c r="Y97" t="e">
        <f t="shared" si="93"/>
        <v>#DIV/0!</v>
      </c>
      <c r="Z97" t="e">
        <f t="shared" si="94"/>
        <v>#DIV/0!</v>
      </c>
      <c r="AA97" s="1">
        <v>0</v>
      </c>
      <c r="AB97" s="1">
        <v>0.5</v>
      </c>
      <c r="AC97" t="e">
        <f t="shared" si="95"/>
        <v>#DIV/0!</v>
      </c>
      <c r="AD97">
        <f t="shared" si="96"/>
        <v>1.108651090405645</v>
      </c>
      <c r="AE97">
        <f t="shared" si="97"/>
        <v>0.37531364784980492</v>
      </c>
      <c r="AF97">
        <f t="shared" si="98"/>
        <v>12.598923683166504</v>
      </c>
      <c r="AG97" s="1">
        <v>2</v>
      </c>
      <c r="AH97">
        <f t="shared" si="99"/>
        <v>4.644859790802002</v>
      </c>
      <c r="AI97" s="1">
        <v>1</v>
      </c>
      <c r="AJ97">
        <f t="shared" si="100"/>
        <v>9.2897195816040039</v>
      </c>
      <c r="AK97" s="1">
        <v>14.300463676452637</v>
      </c>
      <c r="AL97" s="1">
        <v>12.598923683166504</v>
      </c>
      <c r="AM97" s="1">
        <v>14.708695411682129</v>
      </c>
      <c r="AN97" s="1">
        <v>400.4229736328125</v>
      </c>
      <c r="AO97" s="1">
        <v>396.19363403320312</v>
      </c>
      <c r="AP97" s="1">
        <v>10.191011428833008</v>
      </c>
      <c r="AQ97" s="1">
        <v>10.922971725463867</v>
      </c>
      <c r="AR97" s="1">
        <v>62.102081298828125</v>
      </c>
      <c r="AS97" s="1">
        <v>66.562507629394531</v>
      </c>
      <c r="AT97" s="1">
        <v>299.61770629882812</v>
      </c>
      <c r="AU97" s="1">
        <v>120.77230072021484</v>
      </c>
      <c r="AV97" s="1">
        <v>29.940193176269531</v>
      </c>
      <c r="AW97" s="1">
        <v>99.683929443359375</v>
      </c>
      <c r="AX97" s="1">
        <v>-1.8738367557525635</v>
      </c>
      <c r="AY97" s="1">
        <v>-0.10919848829507828</v>
      </c>
      <c r="AZ97" s="1">
        <v>1</v>
      </c>
      <c r="BA97" s="1">
        <v>-1.355140209197998</v>
      </c>
      <c r="BB97" s="1">
        <v>7.355140209197998</v>
      </c>
      <c r="BC97" s="1">
        <v>1</v>
      </c>
      <c r="BD97" s="1">
        <v>0</v>
      </c>
      <c r="BE97" s="1">
        <v>0.15999999642372131</v>
      </c>
      <c r="BF97" s="1">
        <v>111115</v>
      </c>
      <c r="BG97">
        <f t="shared" si="101"/>
        <v>1.4980885314941403</v>
      </c>
      <c r="BH97">
        <f t="shared" si="102"/>
        <v>1.108651090405645E-3</v>
      </c>
      <c r="BI97">
        <f t="shared" si="103"/>
        <v>285.74892368316648</v>
      </c>
      <c r="BJ97">
        <f t="shared" si="104"/>
        <v>287.45046367645261</v>
      </c>
      <c r="BK97">
        <f t="shared" si="105"/>
        <v>19.32356768331897</v>
      </c>
      <c r="BL97">
        <f t="shared" si="106"/>
        <v>-4.9464587021401885E-2</v>
      </c>
      <c r="BM97">
        <f t="shared" si="107"/>
        <v>1.4641583906427544</v>
      </c>
      <c r="BN97">
        <f t="shared" si="108"/>
        <v>14.688008376261818</v>
      </c>
      <c r="BO97">
        <f t="shared" si="109"/>
        <v>3.7650366507979509</v>
      </c>
      <c r="BP97">
        <f t="shared" si="110"/>
        <v>13.44969367980957</v>
      </c>
      <c r="BQ97">
        <f t="shared" si="111"/>
        <v>1.5478992513962293</v>
      </c>
      <c r="BR97">
        <f t="shared" si="112"/>
        <v>0.29068887540991711</v>
      </c>
      <c r="BS97">
        <f t="shared" si="113"/>
        <v>1.0888447427929495</v>
      </c>
      <c r="BT97">
        <f t="shared" si="114"/>
        <v>0.45905450860327979</v>
      </c>
      <c r="BU97">
        <f t="shared" si="115"/>
        <v>0.18250146558201066</v>
      </c>
      <c r="BV97">
        <f t="shared" si="116"/>
        <v>36.043879125564892</v>
      </c>
      <c r="BW97">
        <f t="shared" si="117"/>
        <v>0.91263870317871509</v>
      </c>
      <c r="BX97">
        <f t="shared" si="118"/>
        <v>74.846600169137488</v>
      </c>
      <c r="BY97">
        <f t="shared" si="119"/>
        <v>395.33671642642139</v>
      </c>
      <c r="BZ97">
        <f t="shared" si="120"/>
        <v>1.1163820096983563E-2</v>
      </c>
      <c r="CA97">
        <f t="shared" si="121"/>
        <v>0</v>
      </c>
      <c r="CB97">
        <f t="shared" si="122"/>
        <v>105.66410999497269</v>
      </c>
      <c r="CC97">
        <f t="shared" si="123"/>
        <v>0</v>
      </c>
      <c r="CD97" t="e">
        <f t="shared" si="124"/>
        <v>#DIV/0!</v>
      </c>
      <c r="CE97" t="e">
        <f t="shared" si="125"/>
        <v>#DIV/0!</v>
      </c>
    </row>
    <row r="98" spans="1:83" x14ac:dyDescent="0.2">
      <c r="A98" s="1">
        <v>86</v>
      </c>
      <c r="B98" s="1" t="s">
        <v>185</v>
      </c>
      <c r="C98" s="1">
        <v>3365.5</v>
      </c>
      <c r="D98" s="1">
        <v>0</v>
      </c>
      <c r="E98">
        <f t="shared" si="84"/>
        <v>5.8109936018890433</v>
      </c>
      <c r="F98">
        <f t="shared" si="85"/>
        <v>0.30035256170754354</v>
      </c>
      <c r="G98">
        <f t="shared" si="86"/>
        <v>362.08288438144695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t="e">
        <f t="shared" si="87"/>
        <v>#DIV/0!</v>
      </c>
      <c r="P98" t="e">
        <f t="shared" si="88"/>
        <v>#DIV/0!</v>
      </c>
      <c r="Q98" t="e">
        <f t="shared" si="89"/>
        <v>#DIV/0!</v>
      </c>
      <c r="R98" s="1">
        <v>-1</v>
      </c>
      <c r="S98" s="1">
        <v>0.87</v>
      </c>
      <c r="T98" s="1">
        <v>0.92</v>
      </c>
      <c r="U98" s="1">
        <v>9.8070230484008789</v>
      </c>
      <c r="V98">
        <f t="shared" si="90"/>
        <v>0.87490351152420043</v>
      </c>
      <c r="W98">
        <f t="shared" si="91"/>
        <v>6.4477599986896603E-2</v>
      </c>
      <c r="X98" t="e">
        <f t="shared" si="92"/>
        <v>#DIV/0!</v>
      </c>
      <c r="Y98" t="e">
        <f t="shared" si="93"/>
        <v>#DIV/0!</v>
      </c>
      <c r="Z98" t="e">
        <f t="shared" si="94"/>
        <v>#DIV/0!</v>
      </c>
      <c r="AA98" s="1">
        <v>0</v>
      </c>
      <c r="AB98" s="1">
        <v>0.5</v>
      </c>
      <c r="AC98" t="e">
        <f t="shared" si="95"/>
        <v>#DIV/0!</v>
      </c>
      <c r="AD98">
        <f t="shared" si="96"/>
        <v>1.1119104524143189</v>
      </c>
      <c r="AE98">
        <f t="shared" si="97"/>
        <v>0.37607715318606427</v>
      </c>
      <c r="AF98">
        <f t="shared" si="98"/>
        <v>12.609691619873047</v>
      </c>
      <c r="AG98" s="1">
        <v>2</v>
      </c>
      <c r="AH98">
        <f t="shared" si="99"/>
        <v>4.644859790802002</v>
      </c>
      <c r="AI98" s="1">
        <v>1</v>
      </c>
      <c r="AJ98">
        <f t="shared" si="100"/>
        <v>9.2897195816040039</v>
      </c>
      <c r="AK98" s="1">
        <v>14.300285339355469</v>
      </c>
      <c r="AL98" s="1">
        <v>12.609691619873047</v>
      </c>
      <c r="AM98" s="1">
        <v>14.708732604980469</v>
      </c>
      <c r="AN98" s="1">
        <v>400.37615966796875</v>
      </c>
      <c r="AO98" s="1">
        <v>396.203369140625</v>
      </c>
      <c r="AP98" s="1">
        <v>10.19176197052002</v>
      </c>
      <c r="AQ98" s="1">
        <v>10.925833702087402</v>
      </c>
      <c r="AR98" s="1">
        <v>62.106548309326172</v>
      </c>
      <c r="AS98" s="1">
        <v>66.579826354980469</v>
      </c>
      <c r="AT98" s="1">
        <v>299.63336181640625</v>
      </c>
      <c r="AU98" s="1">
        <v>120.73729705810547</v>
      </c>
      <c r="AV98" s="1">
        <v>29.909948348999023</v>
      </c>
      <c r="AW98" s="1">
        <v>99.6826171875</v>
      </c>
      <c r="AX98" s="1">
        <v>-1.8738367557525635</v>
      </c>
      <c r="AY98" s="1">
        <v>-0.10919848829507828</v>
      </c>
      <c r="AZ98" s="1">
        <v>1</v>
      </c>
      <c r="BA98" s="1">
        <v>-1.355140209197998</v>
      </c>
      <c r="BB98" s="1">
        <v>7.355140209197998</v>
      </c>
      <c r="BC98" s="1">
        <v>1</v>
      </c>
      <c r="BD98" s="1">
        <v>0</v>
      </c>
      <c r="BE98" s="1">
        <v>0.15999999642372131</v>
      </c>
      <c r="BF98" s="1">
        <v>111115</v>
      </c>
      <c r="BG98">
        <f t="shared" si="101"/>
        <v>1.4981668090820313</v>
      </c>
      <c r="BH98">
        <f t="shared" si="102"/>
        <v>1.1119104524143189E-3</v>
      </c>
      <c r="BI98">
        <f t="shared" si="103"/>
        <v>285.75969161987302</v>
      </c>
      <c r="BJ98">
        <f t="shared" si="104"/>
        <v>287.45028533935545</v>
      </c>
      <c r="BK98">
        <f t="shared" si="105"/>
        <v>19.317967097506653</v>
      </c>
      <c r="BL98">
        <f t="shared" si="106"/>
        <v>-5.0507095413143188E-2</v>
      </c>
      <c r="BM98">
        <f t="shared" si="107"/>
        <v>1.4651928515655288</v>
      </c>
      <c r="BN98">
        <f t="shared" si="108"/>
        <v>14.698579279971604</v>
      </c>
      <c r="BO98">
        <f t="shared" si="109"/>
        <v>3.7727455778842014</v>
      </c>
      <c r="BP98">
        <f t="shared" si="110"/>
        <v>13.454988479614258</v>
      </c>
      <c r="BQ98">
        <f t="shared" si="111"/>
        <v>1.5484333326266102</v>
      </c>
      <c r="BR98">
        <f t="shared" si="112"/>
        <v>0.29094578561908624</v>
      </c>
      <c r="BS98">
        <f t="shared" si="113"/>
        <v>1.0891156983794645</v>
      </c>
      <c r="BT98">
        <f t="shared" si="114"/>
        <v>0.45931763424714567</v>
      </c>
      <c r="BU98">
        <f t="shared" si="115"/>
        <v>0.18266348943999669</v>
      </c>
      <c r="BV98">
        <f t="shared" si="116"/>
        <v>36.093369553941599</v>
      </c>
      <c r="BW98">
        <f t="shared" si="117"/>
        <v>0.91388138663942653</v>
      </c>
      <c r="BX98">
        <f t="shared" si="118"/>
        <v>74.813773004092226</v>
      </c>
      <c r="BY98">
        <f t="shared" si="119"/>
        <v>395.35890432189302</v>
      </c>
      <c r="BZ98">
        <f t="shared" si="120"/>
        <v>1.0996144300976738E-2</v>
      </c>
      <c r="CA98">
        <f t="shared" si="121"/>
        <v>0</v>
      </c>
      <c r="CB98">
        <f t="shared" si="122"/>
        <v>105.63348516807699</v>
      </c>
      <c r="CC98">
        <f t="shared" si="123"/>
        <v>0</v>
      </c>
      <c r="CD98" t="e">
        <f t="shared" si="124"/>
        <v>#DIV/0!</v>
      </c>
      <c r="CE98" t="e">
        <f t="shared" si="125"/>
        <v>#DIV/0!</v>
      </c>
    </row>
    <row r="99" spans="1:83" x14ac:dyDescent="0.2">
      <c r="A99" s="1">
        <v>87</v>
      </c>
      <c r="B99" s="1" t="s">
        <v>186</v>
      </c>
      <c r="C99" s="1">
        <v>3395.5</v>
      </c>
      <c r="D99" s="1">
        <v>0</v>
      </c>
      <c r="E99">
        <f t="shared" si="84"/>
        <v>5.9215325451854701</v>
      </c>
      <c r="F99">
        <f t="shared" si="85"/>
        <v>0.29818737884084417</v>
      </c>
      <c r="G99">
        <f t="shared" si="86"/>
        <v>361.24926363029903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t="e">
        <f t="shared" si="87"/>
        <v>#DIV/0!</v>
      </c>
      <c r="P99" t="e">
        <f t="shared" si="88"/>
        <v>#DIV/0!</v>
      </c>
      <c r="Q99" t="e">
        <f t="shared" si="89"/>
        <v>#DIV/0!</v>
      </c>
      <c r="R99" s="1">
        <v>-1</v>
      </c>
      <c r="S99" s="1">
        <v>0.87</v>
      </c>
      <c r="T99" s="1">
        <v>0.92</v>
      </c>
      <c r="U99" s="1">
        <v>9.8070230484008789</v>
      </c>
      <c r="V99">
        <f t="shared" si="90"/>
        <v>0.87490351152420043</v>
      </c>
      <c r="W99">
        <f t="shared" si="91"/>
        <v>6.5547817508415512E-2</v>
      </c>
      <c r="X99" t="e">
        <f t="shared" si="92"/>
        <v>#DIV/0!</v>
      </c>
      <c r="Y99" t="e">
        <f t="shared" si="93"/>
        <v>#DIV/0!</v>
      </c>
      <c r="Z99" t="e">
        <f t="shared" si="94"/>
        <v>#DIV/0!</v>
      </c>
      <c r="AA99" s="1">
        <v>0</v>
      </c>
      <c r="AB99" s="1">
        <v>0.5</v>
      </c>
      <c r="AC99" t="e">
        <f t="shared" si="95"/>
        <v>#DIV/0!</v>
      </c>
      <c r="AD99">
        <f t="shared" si="96"/>
        <v>1.1049015353088201</v>
      </c>
      <c r="AE99">
        <f t="shared" si="97"/>
        <v>0.3763322922304122</v>
      </c>
      <c r="AF99">
        <f t="shared" si="98"/>
        <v>12.611137390136719</v>
      </c>
      <c r="AG99" s="1">
        <v>2</v>
      </c>
      <c r="AH99">
        <f t="shared" si="99"/>
        <v>4.644859790802002</v>
      </c>
      <c r="AI99" s="1">
        <v>1</v>
      </c>
      <c r="AJ99">
        <f t="shared" si="100"/>
        <v>9.2897195816040039</v>
      </c>
      <c r="AK99" s="1">
        <v>14.302851676940918</v>
      </c>
      <c r="AL99" s="1">
        <v>12.611137390136719</v>
      </c>
      <c r="AM99" s="1">
        <v>14.708307266235352</v>
      </c>
      <c r="AN99" s="1">
        <v>400.44851684570312</v>
      </c>
      <c r="AO99" s="1">
        <v>396.20306396484375</v>
      </c>
      <c r="AP99" s="1">
        <v>10.195176124572754</v>
      </c>
      <c r="AQ99" s="1">
        <v>10.924747467041016</v>
      </c>
      <c r="AR99" s="1">
        <v>62.116584777832031</v>
      </c>
      <c r="AS99" s="1">
        <v>66.561676025390625</v>
      </c>
      <c r="AT99" s="1">
        <v>299.58160400390625</v>
      </c>
      <c r="AU99" s="1">
        <v>120.69349670410156</v>
      </c>
      <c r="AV99" s="1">
        <v>30.032787322998047</v>
      </c>
      <c r="AW99" s="1">
        <v>99.681892395019531</v>
      </c>
      <c r="AX99" s="1">
        <v>-1.8836939334869385</v>
      </c>
      <c r="AY99" s="1">
        <v>-0.11311522871255875</v>
      </c>
      <c r="AZ99" s="1">
        <v>0.75</v>
      </c>
      <c r="BA99" s="1">
        <v>-1.355140209197998</v>
      </c>
      <c r="BB99" s="1">
        <v>7.355140209197998</v>
      </c>
      <c r="BC99" s="1">
        <v>1</v>
      </c>
      <c r="BD99" s="1">
        <v>0</v>
      </c>
      <c r="BE99" s="1">
        <v>0.15999999642372131</v>
      </c>
      <c r="BF99" s="1">
        <v>111115</v>
      </c>
      <c r="BG99">
        <f t="shared" si="101"/>
        <v>1.4979080200195312</v>
      </c>
      <c r="BH99">
        <f t="shared" si="102"/>
        <v>1.10490153530882E-3</v>
      </c>
      <c r="BI99">
        <f t="shared" si="103"/>
        <v>285.7611373901367</v>
      </c>
      <c r="BJ99">
        <f t="shared" si="104"/>
        <v>287.4528516769409</v>
      </c>
      <c r="BK99">
        <f t="shared" si="105"/>
        <v>19.31095904102267</v>
      </c>
      <c r="BL99">
        <f t="shared" si="106"/>
        <v>-4.9245761349493856E-2</v>
      </c>
      <c r="BM99">
        <f t="shared" si="107"/>
        <v>1.465331793682757</v>
      </c>
      <c r="BN99">
        <f t="shared" si="108"/>
        <v>14.70008000927529</v>
      </c>
      <c r="BO99">
        <f t="shared" si="109"/>
        <v>3.7753325422342741</v>
      </c>
      <c r="BP99">
        <f t="shared" si="110"/>
        <v>13.456994533538818</v>
      </c>
      <c r="BQ99">
        <f t="shared" si="111"/>
        <v>1.5486357236291661</v>
      </c>
      <c r="BR99">
        <f t="shared" si="112"/>
        <v>0.28891364336689795</v>
      </c>
      <c r="BS99">
        <f t="shared" si="113"/>
        <v>1.0889995014523448</v>
      </c>
      <c r="BT99">
        <f t="shared" si="114"/>
        <v>0.45963622217682132</v>
      </c>
      <c r="BU99">
        <f t="shared" si="115"/>
        <v>0.18138192712513865</v>
      </c>
      <c r="BV99">
        <f t="shared" si="116"/>
        <v>36.01001022497551</v>
      </c>
      <c r="BW99">
        <f t="shared" si="117"/>
        <v>0.91177806656829319</v>
      </c>
      <c r="BX99">
        <f t="shared" si="118"/>
        <v>74.793379604619219</v>
      </c>
      <c r="BY99">
        <f t="shared" si="119"/>
        <v>395.34253541327899</v>
      </c>
      <c r="BZ99">
        <f t="shared" si="120"/>
        <v>1.1202726542697428E-2</v>
      </c>
      <c r="CA99">
        <f t="shared" si="121"/>
        <v>0</v>
      </c>
      <c r="CB99">
        <f t="shared" si="122"/>
        <v>105.59516408455296</v>
      </c>
      <c r="CC99">
        <f t="shared" si="123"/>
        <v>0</v>
      </c>
      <c r="CD99" t="e">
        <f t="shared" si="124"/>
        <v>#DIV/0!</v>
      </c>
      <c r="CE99" t="e">
        <f t="shared" si="125"/>
        <v>#DIV/0!</v>
      </c>
    </row>
    <row r="100" spans="1:83" x14ac:dyDescent="0.2">
      <c r="A100" s="1">
        <v>88</v>
      </c>
      <c r="B100" s="1" t="s">
        <v>187</v>
      </c>
      <c r="C100" s="1">
        <v>3426</v>
      </c>
      <c r="D100" s="1">
        <v>0</v>
      </c>
      <c r="E100">
        <f t="shared" si="84"/>
        <v>5.845087895069967</v>
      </c>
      <c r="F100">
        <f t="shared" si="85"/>
        <v>0.29876840208127342</v>
      </c>
      <c r="G100">
        <f t="shared" si="86"/>
        <v>361.69317565517343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t="e">
        <f t="shared" si="87"/>
        <v>#DIV/0!</v>
      </c>
      <c r="P100" t="e">
        <f t="shared" si="88"/>
        <v>#DIV/0!</v>
      </c>
      <c r="Q100" t="e">
        <f t="shared" si="89"/>
        <v>#DIV/0!</v>
      </c>
      <c r="R100" s="1">
        <v>-1</v>
      </c>
      <c r="S100" s="1">
        <v>0.87</v>
      </c>
      <c r="T100" s="1">
        <v>0.92</v>
      </c>
      <c r="U100" s="1">
        <v>9.8070230484008789</v>
      </c>
      <c r="V100">
        <f t="shared" si="90"/>
        <v>0.87490351152420043</v>
      </c>
      <c r="W100">
        <f t="shared" si="91"/>
        <v>6.4786510730582975E-2</v>
      </c>
      <c r="X100" t="e">
        <f t="shared" si="92"/>
        <v>#DIV/0!</v>
      </c>
      <c r="Y100" t="e">
        <f t="shared" si="93"/>
        <v>#DIV/0!</v>
      </c>
      <c r="Z100" t="e">
        <f t="shared" si="94"/>
        <v>#DIV/0!</v>
      </c>
      <c r="AA100" s="1">
        <v>0</v>
      </c>
      <c r="AB100" s="1">
        <v>0.5</v>
      </c>
      <c r="AC100" t="e">
        <f t="shared" si="95"/>
        <v>#DIV/0!</v>
      </c>
      <c r="AD100">
        <f t="shared" si="96"/>
        <v>1.1075399418028413</v>
      </c>
      <c r="AE100">
        <f t="shared" si="97"/>
        <v>0.3765194243907688</v>
      </c>
      <c r="AF100">
        <f t="shared" si="98"/>
        <v>12.615338325500488</v>
      </c>
      <c r="AG100" s="1">
        <v>2</v>
      </c>
      <c r="AH100">
        <f t="shared" si="99"/>
        <v>4.644859790802002</v>
      </c>
      <c r="AI100" s="1">
        <v>1</v>
      </c>
      <c r="AJ100">
        <f t="shared" si="100"/>
        <v>9.2897195816040039</v>
      </c>
      <c r="AK100" s="1">
        <v>14.303586006164551</v>
      </c>
      <c r="AL100" s="1">
        <v>12.615338325500488</v>
      </c>
      <c r="AM100" s="1">
        <v>14.708706855773926</v>
      </c>
      <c r="AN100" s="1">
        <v>400.36111450195312</v>
      </c>
      <c r="AO100" s="1">
        <v>396.16690063476562</v>
      </c>
      <c r="AP100" s="1">
        <v>10.195748329162598</v>
      </c>
      <c r="AQ100" s="1">
        <v>10.926907539367676</v>
      </c>
      <c r="AR100" s="1">
        <v>62.117198944091797</v>
      </c>
      <c r="AS100" s="1">
        <v>66.571762084960938</v>
      </c>
      <c r="AT100" s="1">
        <v>299.6441650390625</v>
      </c>
      <c r="AU100" s="1">
        <v>120.76310729980469</v>
      </c>
      <c r="AV100" s="1">
        <v>30.041160583496094</v>
      </c>
      <c r="AW100" s="1">
        <v>99.682014465332031</v>
      </c>
      <c r="AX100" s="1">
        <v>-1.8836939334869385</v>
      </c>
      <c r="AY100" s="1">
        <v>-0.11311522871255875</v>
      </c>
      <c r="AZ100" s="1">
        <v>1</v>
      </c>
      <c r="BA100" s="1">
        <v>-1.355140209197998</v>
      </c>
      <c r="BB100" s="1">
        <v>7.355140209197998</v>
      </c>
      <c r="BC100" s="1">
        <v>1</v>
      </c>
      <c r="BD100" s="1">
        <v>0</v>
      </c>
      <c r="BE100" s="1">
        <v>0.15999999642372131</v>
      </c>
      <c r="BF100" s="1">
        <v>111115</v>
      </c>
      <c r="BG100">
        <f t="shared" si="101"/>
        <v>1.4982208251953124</v>
      </c>
      <c r="BH100">
        <f t="shared" si="102"/>
        <v>1.1075399418028413E-3</v>
      </c>
      <c r="BI100">
        <f t="shared" si="103"/>
        <v>285.76533832550047</v>
      </c>
      <c r="BJ100">
        <f t="shared" si="104"/>
        <v>287.45358600616453</v>
      </c>
      <c r="BK100">
        <f t="shared" si="105"/>
        <v>19.322096736086223</v>
      </c>
      <c r="BL100">
        <f t="shared" si="106"/>
        <v>-4.9808144076186736E-2</v>
      </c>
      <c r="BM100">
        <f t="shared" si="107"/>
        <v>1.4657355797913632</v>
      </c>
      <c r="BN100">
        <f t="shared" si="108"/>
        <v>14.704112749458176</v>
      </c>
      <c r="BO100">
        <f t="shared" si="109"/>
        <v>3.7772052100905</v>
      </c>
      <c r="BP100">
        <f t="shared" si="110"/>
        <v>13.45946216583252</v>
      </c>
      <c r="BQ100">
        <f t="shared" si="111"/>
        <v>1.5488847152308129</v>
      </c>
      <c r="BR100">
        <f t="shared" si="112"/>
        <v>0.28945905547375023</v>
      </c>
      <c r="BS100">
        <f t="shared" si="113"/>
        <v>1.0892161554005944</v>
      </c>
      <c r="BT100">
        <f t="shared" si="114"/>
        <v>0.45966855983021859</v>
      </c>
      <c r="BU100">
        <f t="shared" si="115"/>
        <v>0.18172588112172458</v>
      </c>
      <c r="BV100">
        <f t="shared" si="116"/>
        <v>36.054304367670881</v>
      </c>
      <c r="BW100">
        <f t="shared" si="117"/>
        <v>0.91298181416883628</v>
      </c>
      <c r="BX100">
        <f t="shared" si="118"/>
        <v>74.78924169477591</v>
      </c>
      <c r="BY100">
        <f t="shared" si="119"/>
        <v>395.31748116746866</v>
      </c>
      <c r="BZ100">
        <f t="shared" si="120"/>
        <v>1.10581927725682E-2</v>
      </c>
      <c r="CA100">
        <f t="shared" si="121"/>
        <v>0</v>
      </c>
      <c r="CB100">
        <f t="shared" si="122"/>
        <v>105.65606663917292</v>
      </c>
      <c r="CC100">
        <f t="shared" si="123"/>
        <v>0</v>
      </c>
      <c r="CD100" t="e">
        <f t="shared" si="124"/>
        <v>#DIV/0!</v>
      </c>
      <c r="CE100" t="e">
        <f t="shared" si="125"/>
        <v>#DIV/0!</v>
      </c>
    </row>
    <row r="101" spans="1:83" x14ac:dyDescent="0.2">
      <c r="A101" s="1">
        <v>89</v>
      </c>
      <c r="B101" s="1" t="s">
        <v>188</v>
      </c>
      <c r="C101" s="1">
        <v>3456.5</v>
      </c>
      <c r="D101" s="1">
        <v>0</v>
      </c>
      <c r="E101">
        <f t="shared" si="84"/>
        <v>5.9903761279316452</v>
      </c>
      <c r="F101">
        <f t="shared" si="85"/>
        <v>0.29958412598513179</v>
      </c>
      <c r="G101">
        <f t="shared" si="86"/>
        <v>361.00258628778704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t="e">
        <f t="shared" si="87"/>
        <v>#DIV/0!</v>
      </c>
      <c r="P101" t="e">
        <f t="shared" si="88"/>
        <v>#DIV/0!</v>
      </c>
      <c r="Q101" t="e">
        <f t="shared" si="89"/>
        <v>#DIV/0!</v>
      </c>
      <c r="R101" s="1">
        <v>-1</v>
      </c>
      <c r="S101" s="1">
        <v>0.87</v>
      </c>
      <c r="T101" s="1">
        <v>0.92</v>
      </c>
      <c r="U101" s="1">
        <v>9.8070230484008789</v>
      </c>
      <c r="V101">
        <f t="shared" si="90"/>
        <v>0.87490351152420043</v>
      </c>
      <c r="W101">
        <f t="shared" si="91"/>
        <v>6.6233810020745423E-2</v>
      </c>
      <c r="X101" t="e">
        <f t="shared" si="92"/>
        <v>#DIV/0!</v>
      </c>
      <c r="Y101" t="e">
        <f t="shared" si="93"/>
        <v>#DIV/0!</v>
      </c>
      <c r="Z101" t="e">
        <f t="shared" si="94"/>
        <v>#DIV/0!</v>
      </c>
      <c r="AA101" s="1">
        <v>0</v>
      </c>
      <c r="AB101" s="1">
        <v>0.5</v>
      </c>
      <c r="AC101" t="e">
        <f t="shared" si="95"/>
        <v>#DIV/0!</v>
      </c>
      <c r="AD101">
        <f t="shared" si="96"/>
        <v>1.1108165447154523</v>
      </c>
      <c r="AE101">
        <f t="shared" si="97"/>
        <v>0.37663707765470722</v>
      </c>
      <c r="AF101">
        <f t="shared" si="98"/>
        <v>12.620952606201172</v>
      </c>
      <c r="AG101" s="1">
        <v>2</v>
      </c>
      <c r="AH101">
        <f t="shared" si="99"/>
        <v>4.644859790802002</v>
      </c>
      <c r="AI101" s="1">
        <v>1</v>
      </c>
      <c r="AJ101">
        <f t="shared" si="100"/>
        <v>9.2897195816040039</v>
      </c>
      <c r="AK101" s="1">
        <v>14.306478500366211</v>
      </c>
      <c r="AL101" s="1">
        <v>12.620952606201172</v>
      </c>
      <c r="AM101" s="1">
        <v>14.709576606750488</v>
      </c>
      <c r="AN101" s="1">
        <v>400.478759765625</v>
      </c>
      <c r="AO101" s="1">
        <v>396.18710327148438</v>
      </c>
      <c r="AP101" s="1">
        <v>10.197842597961426</v>
      </c>
      <c r="AQ101" s="1">
        <v>10.93109130859375</v>
      </c>
      <c r="AR101" s="1">
        <v>62.118614196777344</v>
      </c>
      <c r="AS101" s="1">
        <v>66.5850830078125</v>
      </c>
      <c r="AT101" s="1">
        <v>299.6729736328125</v>
      </c>
      <c r="AU101" s="1">
        <v>120.63147735595703</v>
      </c>
      <c r="AV101" s="1">
        <v>30.00471305847168</v>
      </c>
      <c r="AW101" s="1">
        <v>99.682479858398438</v>
      </c>
      <c r="AX101" s="1">
        <v>-1.8836939334869385</v>
      </c>
      <c r="AY101" s="1">
        <v>-0.11311522871255875</v>
      </c>
      <c r="AZ101" s="1">
        <v>0.75</v>
      </c>
      <c r="BA101" s="1">
        <v>-1.355140209197998</v>
      </c>
      <c r="BB101" s="1">
        <v>7.355140209197998</v>
      </c>
      <c r="BC101" s="1">
        <v>1</v>
      </c>
      <c r="BD101" s="1">
        <v>0</v>
      </c>
      <c r="BE101" s="1">
        <v>0.15999999642372131</v>
      </c>
      <c r="BF101" s="1">
        <v>111115</v>
      </c>
      <c r="BG101">
        <f t="shared" si="101"/>
        <v>1.4983648681640622</v>
      </c>
      <c r="BH101">
        <f t="shared" si="102"/>
        <v>1.1108165447154524E-3</v>
      </c>
      <c r="BI101">
        <f t="shared" si="103"/>
        <v>285.77095260620115</v>
      </c>
      <c r="BJ101">
        <f t="shared" si="104"/>
        <v>287.45647850036619</v>
      </c>
      <c r="BK101">
        <f t="shared" si="105"/>
        <v>19.301035945541344</v>
      </c>
      <c r="BL101">
        <f t="shared" si="106"/>
        <v>-5.0581377775421897E-2</v>
      </c>
      <c r="BM101">
        <f t="shared" si="107"/>
        <v>1.4662753668539179</v>
      </c>
      <c r="BN101">
        <f t="shared" si="108"/>
        <v>14.709459164105871</v>
      </c>
      <c r="BO101">
        <f t="shared" si="109"/>
        <v>3.778367855512121</v>
      </c>
      <c r="BP101">
        <f t="shared" si="110"/>
        <v>13.463715553283691</v>
      </c>
      <c r="BQ101">
        <f t="shared" si="111"/>
        <v>1.5493139775924507</v>
      </c>
      <c r="BR101">
        <f t="shared" si="112"/>
        <v>0.29022467181837669</v>
      </c>
      <c r="BS101">
        <f t="shared" si="113"/>
        <v>1.0896382891992107</v>
      </c>
      <c r="BT101">
        <f t="shared" si="114"/>
        <v>0.45967568839324002</v>
      </c>
      <c r="BU101">
        <f t="shared" si="115"/>
        <v>0.18220871266265598</v>
      </c>
      <c r="BV101">
        <f t="shared" si="116"/>
        <v>35.985633036462076</v>
      </c>
      <c r="BW101">
        <f t="shared" si="117"/>
        <v>0.9111921698279325</v>
      </c>
      <c r="BX101">
        <f t="shared" si="118"/>
        <v>74.792670582695322</v>
      </c>
      <c r="BY101">
        <f t="shared" si="119"/>
        <v>395.31657023744941</v>
      </c>
      <c r="BZ101">
        <f t="shared" si="120"/>
        <v>1.1333606080152867E-2</v>
      </c>
      <c r="CA101">
        <f t="shared" si="121"/>
        <v>0</v>
      </c>
      <c r="CB101">
        <f t="shared" si="122"/>
        <v>105.54090313907888</v>
      </c>
      <c r="CC101">
        <f t="shared" si="123"/>
        <v>0</v>
      </c>
      <c r="CD101" t="e">
        <f t="shared" si="124"/>
        <v>#DIV/0!</v>
      </c>
      <c r="CE101" t="e">
        <f t="shared" si="125"/>
        <v>#DIV/0!</v>
      </c>
    </row>
    <row r="102" spans="1:83" x14ac:dyDescent="0.2">
      <c r="A102" s="1">
        <v>90</v>
      </c>
      <c r="B102" s="1" t="s">
        <v>189</v>
      </c>
      <c r="C102" s="1">
        <v>3487</v>
      </c>
      <c r="D102" s="1">
        <v>0</v>
      </c>
      <c r="E102">
        <f t="shared" si="84"/>
        <v>6.0642099610057452</v>
      </c>
      <c r="F102">
        <f t="shared" si="85"/>
        <v>0.30021340250699385</v>
      </c>
      <c r="G102">
        <f t="shared" si="86"/>
        <v>360.65289787911831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t="e">
        <f t="shared" si="87"/>
        <v>#DIV/0!</v>
      </c>
      <c r="P102" t="e">
        <f t="shared" si="88"/>
        <v>#DIV/0!</v>
      </c>
      <c r="Q102" t="e">
        <f t="shared" si="89"/>
        <v>#DIV/0!</v>
      </c>
      <c r="R102" s="1">
        <v>-1</v>
      </c>
      <c r="S102" s="1">
        <v>0.87</v>
      </c>
      <c r="T102" s="1">
        <v>0.92</v>
      </c>
      <c r="U102" s="1">
        <v>9.8070230484008789</v>
      </c>
      <c r="V102">
        <f t="shared" si="90"/>
        <v>0.87490351152420043</v>
      </c>
      <c r="W102">
        <f t="shared" si="91"/>
        <v>6.6895037504323934E-2</v>
      </c>
      <c r="X102" t="e">
        <f t="shared" si="92"/>
        <v>#DIV/0!</v>
      </c>
      <c r="Y102" t="e">
        <f t="shared" si="93"/>
        <v>#DIV/0!</v>
      </c>
      <c r="Z102" t="e">
        <f t="shared" si="94"/>
        <v>#DIV/0!</v>
      </c>
      <c r="AA102" s="1">
        <v>0</v>
      </c>
      <c r="AB102" s="1">
        <v>0.5</v>
      </c>
      <c r="AC102" t="e">
        <f t="shared" si="95"/>
        <v>#DIV/0!</v>
      </c>
      <c r="AD102">
        <f t="shared" si="96"/>
        <v>1.1140452259029092</v>
      </c>
      <c r="AE102">
        <f t="shared" si="97"/>
        <v>0.37695538157649655</v>
      </c>
      <c r="AF102">
        <f t="shared" si="98"/>
        <v>12.625582695007324</v>
      </c>
      <c r="AG102" s="1">
        <v>2</v>
      </c>
      <c r="AH102">
        <f t="shared" si="99"/>
        <v>4.644859790802002</v>
      </c>
      <c r="AI102" s="1">
        <v>1</v>
      </c>
      <c r="AJ102">
        <f t="shared" si="100"/>
        <v>9.2897195816040039</v>
      </c>
      <c r="AK102" s="1">
        <v>14.304892539978027</v>
      </c>
      <c r="AL102" s="1">
        <v>12.625582695007324</v>
      </c>
      <c r="AM102" s="1">
        <v>14.708719253540039</v>
      </c>
      <c r="AN102" s="1">
        <v>400.51779174804688</v>
      </c>
      <c r="AO102" s="1">
        <v>396.17562866210938</v>
      </c>
      <c r="AP102" s="1">
        <v>10.197158813476562</v>
      </c>
      <c r="AQ102" s="1">
        <v>10.932602882385254</v>
      </c>
      <c r="AR102" s="1">
        <v>62.119476318359375</v>
      </c>
      <c r="AS102" s="1">
        <v>66.599685668945312</v>
      </c>
      <c r="AT102" s="1">
        <v>299.64639282226562</v>
      </c>
      <c r="AU102" s="1">
        <v>120.70063018798828</v>
      </c>
      <c r="AV102" s="1">
        <v>29.908218383789062</v>
      </c>
      <c r="AW102" s="1">
        <v>99.680313110351562</v>
      </c>
      <c r="AX102" s="1">
        <v>-1.8836939334869385</v>
      </c>
      <c r="AY102" s="1">
        <v>-0.11311522871255875</v>
      </c>
      <c r="AZ102" s="1">
        <v>0.5</v>
      </c>
      <c r="BA102" s="1">
        <v>-1.355140209197998</v>
      </c>
      <c r="BB102" s="1">
        <v>7.355140209197998</v>
      </c>
      <c r="BC102" s="1">
        <v>1</v>
      </c>
      <c r="BD102" s="1">
        <v>0</v>
      </c>
      <c r="BE102" s="1">
        <v>0.15999999642372131</v>
      </c>
      <c r="BF102" s="1">
        <v>111115</v>
      </c>
      <c r="BG102">
        <f t="shared" si="101"/>
        <v>1.4982319641113278</v>
      </c>
      <c r="BH102">
        <f t="shared" si="102"/>
        <v>1.1140452259029091E-3</v>
      </c>
      <c r="BI102">
        <f t="shared" si="103"/>
        <v>285.7755826950073</v>
      </c>
      <c r="BJ102">
        <f t="shared" si="104"/>
        <v>287.454892539978</v>
      </c>
      <c r="BK102">
        <f t="shared" si="105"/>
        <v>19.312100398419034</v>
      </c>
      <c r="BL102">
        <f t="shared" si="106"/>
        <v>-5.1361484610323568E-2</v>
      </c>
      <c r="BM102">
        <f t="shared" si="107"/>
        <v>1.4667206600037908</v>
      </c>
      <c r="BN102">
        <f t="shared" si="108"/>
        <v>14.714246115780663</v>
      </c>
      <c r="BO102">
        <f t="shared" si="109"/>
        <v>3.7816432333954086</v>
      </c>
      <c r="BP102">
        <f t="shared" si="110"/>
        <v>13.465237617492676</v>
      </c>
      <c r="BQ102">
        <f t="shared" si="111"/>
        <v>1.5494676134836569</v>
      </c>
      <c r="BR102">
        <f t="shared" si="112"/>
        <v>0.29081520470997546</v>
      </c>
      <c r="BS102">
        <f t="shared" si="113"/>
        <v>1.0897652784272942</v>
      </c>
      <c r="BT102">
        <f t="shared" si="114"/>
        <v>0.45970233505636271</v>
      </c>
      <c r="BU102">
        <f t="shared" si="115"/>
        <v>0.18258113668224665</v>
      </c>
      <c r="BV102">
        <f t="shared" si="116"/>
        <v>35.949993784746162</v>
      </c>
      <c r="BW102">
        <f t="shared" si="117"/>
        <v>0.91033590101705186</v>
      </c>
      <c r="BX102">
        <f t="shared" si="118"/>
        <v>74.780601202321904</v>
      </c>
      <c r="BY102">
        <f t="shared" si="119"/>
        <v>395.29436595278395</v>
      </c>
      <c r="BZ102">
        <f t="shared" si="120"/>
        <v>1.1472090314469226E-2</v>
      </c>
      <c r="CA102">
        <f t="shared" si="121"/>
        <v>0</v>
      </c>
      <c r="CB102">
        <f t="shared" si="122"/>
        <v>105.60140519465486</v>
      </c>
      <c r="CC102">
        <f t="shared" si="123"/>
        <v>0</v>
      </c>
      <c r="CD102" t="e">
        <f t="shared" si="124"/>
        <v>#DIV/0!</v>
      </c>
      <c r="CE102" t="e">
        <f t="shared" si="125"/>
        <v>#DIV/0!</v>
      </c>
    </row>
    <row r="103" spans="1:83" x14ac:dyDescent="0.2">
      <c r="A103" s="1">
        <v>91</v>
      </c>
      <c r="B103" s="1" t="s">
        <v>190</v>
      </c>
      <c r="C103" s="1">
        <v>3517.5</v>
      </c>
      <c r="D103" s="1">
        <v>0</v>
      </c>
      <c r="E103">
        <f t="shared" si="84"/>
        <v>6.0638205792904163</v>
      </c>
      <c r="F103">
        <f t="shared" si="85"/>
        <v>0.30168809931198221</v>
      </c>
      <c r="G103">
        <f t="shared" si="86"/>
        <v>360.80244333949315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t="e">
        <f t="shared" si="87"/>
        <v>#DIV/0!</v>
      </c>
      <c r="P103" t="e">
        <f t="shared" si="88"/>
        <v>#DIV/0!</v>
      </c>
      <c r="Q103" t="e">
        <f t="shared" si="89"/>
        <v>#DIV/0!</v>
      </c>
      <c r="R103" s="1">
        <v>-1</v>
      </c>
      <c r="S103" s="1">
        <v>0.87</v>
      </c>
      <c r="T103" s="1">
        <v>0.92</v>
      </c>
      <c r="U103" s="1">
        <v>9.8070230484008789</v>
      </c>
      <c r="V103">
        <f t="shared" si="90"/>
        <v>0.87490351152420043</v>
      </c>
      <c r="W103">
        <f t="shared" si="91"/>
        <v>6.6902408669525265E-2</v>
      </c>
      <c r="X103" t="e">
        <f t="shared" si="92"/>
        <v>#DIV/0!</v>
      </c>
      <c r="Y103" t="e">
        <f t="shared" si="93"/>
        <v>#DIV/0!</v>
      </c>
      <c r="Z103" t="e">
        <f t="shared" si="94"/>
        <v>#DIV/0!</v>
      </c>
      <c r="AA103" s="1">
        <v>0</v>
      </c>
      <c r="AB103" s="1">
        <v>0.5</v>
      </c>
      <c r="AC103" t="e">
        <f t="shared" si="95"/>
        <v>#DIV/0!</v>
      </c>
      <c r="AD103">
        <f t="shared" si="96"/>
        <v>1.1174977752591422</v>
      </c>
      <c r="AE103">
        <f t="shared" si="97"/>
        <v>0.37633424257201442</v>
      </c>
      <c r="AF103">
        <f t="shared" si="98"/>
        <v>12.621748924255371</v>
      </c>
      <c r="AG103" s="1">
        <v>2</v>
      </c>
      <c r="AH103">
        <f t="shared" si="99"/>
        <v>4.644859790802002</v>
      </c>
      <c r="AI103" s="1">
        <v>1</v>
      </c>
      <c r="AJ103">
        <f t="shared" si="100"/>
        <v>9.2897195816040039</v>
      </c>
      <c r="AK103" s="1">
        <v>14.305730819702148</v>
      </c>
      <c r="AL103" s="1">
        <v>12.621748924255371</v>
      </c>
      <c r="AM103" s="1">
        <v>14.708548545837402</v>
      </c>
      <c r="AN103" s="1">
        <v>400.5040283203125</v>
      </c>
      <c r="AO103" s="1">
        <v>396.16162109375</v>
      </c>
      <c r="AP103" s="1">
        <v>10.197456359863281</v>
      </c>
      <c r="AQ103" s="1">
        <v>10.935110092163086</v>
      </c>
      <c r="AR103" s="1">
        <v>62.118057250976562</v>
      </c>
      <c r="AS103" s="1">
        <v>66.611495971679688</v>
      </c>
      <c r="AT103" s="1">
        <v>299.67388916015625</v>
      </c>
      <c r="AU103" s="1">
        <v>120.68067932128906</v>
      </c>
      <c r="AV103" s="1">
        <v>29.988286972045898</v>
      </c>
      <c r="AW103" s="1">
        <v>99.6805419921875</v>
      </c>
      <c r="AX103" s="1">
        <v>-1.8836939334869385</v>
      </c>
      <c r="AY103" s="1">
        <v>-0.11311522871255875</v>
      </c>
      <c r="AZ103" s="1">
        <v>1</v>
      </c>
      <c r="BA103" s="1">
        <v>-1.355140209197998</v>
      </c>
      <c r="BB103" s="1">
        <v>7.355140209197998</v>
      </c>
      <c r="BC103" s="1">
        <v>1</v>
      </c>
      <c r="BD103" s="1">
        <v>0</v>
      </c>
      <c r="BE103" s="1">
        <v>0.15999999642372131</v>
      </c>
      <c r="BF103" s="1">
        <v>111115</v>
      </c>
      <c r="BG103">
        <f t="shared" si="101"/>
        <v>1.498369445800781</v>
      </c>
      <c r="BH103">
        <f t="shared" si="102"/>
        <v>1.1174977752591421E-3</v>
      </c>
      <c r="BI103">
        <f t="shared" si="103"/>
        <v>285.77174892425535</v>
      </c>
      <c r="BJ103">
        <f t="shared" si="104"/>
        <v>287.45573081970213</v>
      </c>
      <c r="BK103">
        <f t="shared" si="105"/>
        <v>19.308908259818509</v>
      </c>
      <c r="BL103">
        <f t="shared" si="106"/>
        <v>-5.1796907926243745E-2</v>
      </c>
      <c r="BM103">
        <f t="shared" si="107"/>
        <v>1.4663519433030703</v>
      </c>
      <c r="BN103">
        <f t="shared" si="108"/>
        <v>14.710513345904522</v>
      </c>
      <c r="BO103">
        <f t="shared" si="109"/>
        <v>3.7754032537414357</v>
      </c>
      <c r="BP103">
        <f t="shared" si="110"/>
        <v>13.46373987197876</v>
      </c>
      <c r="BQ103">
        <f t="shared" si="111"/>
        <v>1.5493164321959314</v>
      </c>
      <c r="BR103">
        <f t="shared" si="112"/>
        <v>0.29219880302781215</v>
      </c>
      <c r="BS103">
        <f t="shared" si="113"/>
        <v>1.0900177007310559</v>
      </c>
      <c r="BT103">
        <f t="shared" si="114"/>
        <v>0.45929873146487554</v>
      </c>
      <c r="BU103">
        <f t="shared" si="115"/>
        <v>0.18345374016756152</v>
      </c>
      <c r="BV103">
        <f t="shared" si="116"/>
        <v>35.964983104186196</v>
      </c>
      <c r="BW103">
        <f t="shared" si="117"/>
        <v>0.91074557485746643</v>
      </c>
      <c r="BX103">
        <f t="shared" si="118"/>
        <v>74.819713920025038</v>
      </c>
      <c r="BY103">
        <f t="shared" si="119"/>
        <v>395.28041497012782</v>
      </c>
      <c r="BZ103">
        <f t="shared" si="120"/>
        <v>1.1477758670111596E-2</v>
      </c>
      <c r="CA103">
        <f t="shared" si="121"/>
        <v>0</v>
      </c>
      <c r="CB103">
        <f t="shared" si="122"/>
        <v>105.58395011132176</v>
      </c>
      <c r="CC103">
        <f t="shared" si="123"/>
        <v>0</v>
      </c>
      <c r="CD103" t="e">
        <f t="shared" si="124"/>
        <v>#DIV/0!</v>
      </c>
      <c r="CE103" t="e">
        <f t="shared" si="125"/>
        <v>#DIV/0!</v>
      </c>
    </row>
    <row r="104" spans="1:83" x14ac:dyDescent="0.2">
      <c r="A104" s="1">
        <v>92</v>
      </c>
      <c r="B104" s="1" t="s">
        <v>191</v>
      </c>
      <c r="C104" s="1">
        <v>3548</v>
      </c>
      <c r="D104" s="1">
        <v>0</v>
      </c>
      <c r="E104">
        <f t="shared" si="84"/>
        <v>5.9586274862313973</v>
      </c>
      <c r="F104">
        <f t="shared" si="85"/>
        <v>0.30233546438753728</v>
      </c>
      <c r="G104">
        <f t="shared" si="86"/>
        <v>361.40229483391926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t="e">
        <f t="shared" si="87"/>
        <v>#DIV/0!</v>
      </c>
      <c r="P104" t="e">
        <f t="shared" si="88"/>
        <v>#DIV/0!</v>
      </c>
      <c r="Q104" t="e">
        <f t="shared" si="89"/>
        <v>#DIV/0!</v>
      </c>
      <c r="R104" s="1">
        <v>-1</v>
      </c>
      <c r="S104" s="1">
        <v>0.87</v>
      </c>
      <c r="T104" s="1">
        <v>0.92</v>
      </c>
      <c r="U104" s="1">
        <v>9.8070230484008789</v>
      </c>
      <c r="V104">
        <f t="shared" si="90"/>
        <v>0.87490351152420043</v>
      </c>
      <c r="W104">
        <f t="shared" si="91"/>
        <v>6.5872915579710714E-2</v>
      </c>
      <c r="X104" t="e">
        <f t="shared" si="92"/>
        <v>#DIV/0!</v>
      </c>
      <c r="Y104" t="e">
        <f t="shared" si="93"/>
        <v>#DIV/0!</v>
      </c>
      <c r="Z104" t="e">
        <f t="shared" si="94"/>
        <v>#DIV/0!</v>
      </c>
      <c r="AA104" s="1">
        <v>0</v>
      </c>
      <c r="AB104" s="1">
        <v>0.5</v>
      </c>
      <c r="AC104" t="e">
        <f t="shared" si="95"/>
        <v>#DIV/0!</v>
      </c>
      <c r="AD104">
        <f t="shared" si="96"/>
        <v>1.1153224475298049</v>
      </c>
      <c r="AE104">
        <f t="shared" si="97"/>
        <v>0.3748393344668135</v>
      </c>
      <c r="AF104">
        <f t="shared" si="98"/>
        <v>12.607093811035156</v>
      </c>
      <c r="AG104" s="1">
        <v>2</v>
      </c>
      <c r="AH104">
        <f t="shared" si="99"/>
        <v>4.644859790802002</v>
      </c>
      <c r="AI104" s="1">
        <v>1</v>
      </c>
      <c r="AJ104">
        <f t="shared" si="100"/>
        <v>9.2897195816040039</v>
      </c>
      <c r="AK104" s="1">
        <v>14.306124687194824</v>
      </c>
      <c r="AL104" s="1">
        <v>12.607093811035156</v>
      </c>
      <c r="AM104" s="1">
        <v>14.709969520568848</v>
      </c>
      <c r="AN104" s="1">
        <v>400.384765625</v>
      </c>
      <c r="AO104" s="1">
        <v>396.11279296875</v>
      </c>
      <c r="AP104" s="1">
        <v>10.199285507202148</v>
      </c>
      <c r="AQ104" s="1">
        <v>10.935568809509277</v>
      </c>
      <c r="AR104" s="1">
        <v>62.129928588867188</v>
      </c>
      <c r="AS104" s="1">
        <v>66.615066528320312</v>
      </c>
      <c r="AT104" s="1">
        <v>299.6470947265625</v>
      </c>
      <c r="AU104" s="1">
        <v>120.74149322509766</v>
      </c>
      <c r="AV104" s="1">
        <v>29.965858459472656</v>
      </c>
      <c r="AW104" s="1">
        <v>99.684242248535156</v>
      </c>
      <c r="AX104" s="1">
        <v>-1.8836939334869385</v>
      </c>
      <c r="AY104" s="1">
        <v>-0.11311522871255875</v>
      </c>
      <c r="AZ104" s="1">
        <v>1</v>
      </c>
      <c r="BA104" s="1">
        <v>-1.355140209197998</v>
      </c>
      <c r="BB104" s="1">
        <v>7.355140209197998</v>
      </c>
      <c r="BC104" s="1">
        <v>1</v>
      </c>
      <c r="BD104" s="1">
        <v>0</v>
      </c>
      <c r="BE104" s="1">
        <v>0.15999999642372131</v>
      </c>
      <c r="BF104" s="1">
        <v>111115</v>
      </c>
      <c r="BG104">
        <f t="shared" si="101"/>
        <v>1.4982354736328123</v>
      </c>
      <c r="BH104">
        <f t="shared" si="102"/>
        <v>1.1153224475298049E-3</v>
      </c>
      <c r="BI104">
        <f t="shared" si="103"/>
        <v>285.75709381103513</v>
      </c>
      <c r="BJ104">
        <f t="shared" si="104"/>
        <v>287.4561246871948</v>
      </c>
      <c r="BK104">
        <f t="shared" si="105"/>
        <v>19.318638484210396</v>
      </c>
      <c r="BL104">
        <f t="shared" si="106"/>
        <v>-5.0764018281989558E-2</v>
      </c>
      <c r="BM104">
        <f t="shared" si="107"/>
        <v>1.4649432247994616</v>
      </c>
      <c r="BN104">
        <f t="shared" si="108"/>
        <v>14.695835487689518</v>
      </c>
      <c r="BO104">
        <f t="shared" si="109"/>
        <v>3.7602666781802405</v>
      </c>
      <c r="BP104">
        <f t="shared" si="110"/>
        <v>13.45660924911499</v>
      </c>
      <c r="BQ104">
        <f t="shared" si="111"/>
        <v>1.5485968504362537</v>
      </c>
      <c r="BR104">
        <f t="shared" si="112"/>
        <v>0.29280604315421921</v>
      </c>
      <c r="BS104">
        <f t="shared" si="113"/>
        <v>1.0901038903326481</v>
      </c>
      <c r="BT104">
        <f t="shared" si="114"/>
        <v>0.45849296010360563</v>
      </c>
      <c r="BU104">
        <f t="shared" si="115"/>
        <v>0.1838367243342052</v>
      </c>
      <c r="BV104">
        <f t="shared" si="116"/>
        <v>36.026113907400934</v>
      </c>
      <c r="BW104">
        <f t="shared" si="117"/>
        <v>0.91237218602639503</v>
      </c>
      <c r="BX104">
        <f t="shared" si="118"/>
        <v>74.897494670499938</v>
      </c>
      <c r="BY104">
        <f t="shared" si="119"/>
        <v>395.2468737086744</v>
      </c>
      <c r="BZ104">
        <f t="shared" si="120"/>
        <v>1.129132954818653E-2</v>
      </c>
      <c r="CA104">
        <f t="shared" si="121"/>
        <v>0</v>
      </c>
      <c r="CB104">
        <f t="shared" si="122"/>
        <v>105.63715640931339</v>
      </c>
      <c r="CC104">
        <f t="shared" si="123"/>
        <v>0</v>
      </c>
      <c r="CD104" t="e">
        <f t="shared" si="124"/>
        <v>#DIV/0!</v>
      </c>
      <c r="CE104" t="e">
        <f t="shared" si="125"/>
        <v>#DIV/0!</v>
      </c>
    </row>
    <row r="105" spans="1:83" x14ac:dyDescent="0.2">
      <c r="A105" s="1">
        <v>93</v>
      </c>
      <c r="B105" s="1" t="s">
        <v>192</v>
      </c>
      <c r="C105" s="1">
        <v>3578.5</v>
      </c>
      <c r="D105" s="1">
        <v>0</v>
      </c>
      <c r="E105">
        <f t="shared" si="84"/>
        <v>5.8736588582971754</v>
      </c>
      <c r="F105">
        <f t="shared" si="85"/>
        <v>0.30226469352386998</v>
      </c>
      <c r="G105">
        <f t="shared" si="86"/>
        <v>361.93801876194357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t="e">
        <f t="shared" si="87"/>
        <v>#DIV/0!</v>
      </c>
      <c r="P105" t="e">
        <f t="shared" si="88"/>
        <v>#DIV/0!</v>
      </c>
      <c r="Q105" t="e">
        <f t="shared" si="89"/>
        <v>#DIV/0!</v>
      </c>
      <c r="R105" s="1">
        <v>-1</v>
      </c>
      <c r="S105" s="1">
        <v>0.87</v>
      </c>
      <c r="T105" s="1">
        <v>0.92</v>
      </c>
      <c r="U105" s="1">
        <v>9.8070230484008789</v>
      </c>
      <c r="V105">
        <f t="shared" si="90"/>
        <v>0.87490351152420043</v>
      </c>
      <c r="W105">
        <f t="shared" si="91"/>
        <v>6.5099978217972643E-2</v>
      </c>
      <c r="X105" t="e">
        <f t="shared" si="92"/>
        <v>#DIV/0!</v>
      </c>
      <c r="Y105" t="e">
        <f t="shared" si="93"/>
        <v>#DIV/0!</v>
      </c>
      <c r="Z105" t="e">
        <f t="shared" si="94"/>
        <v>#DIV/0!</v>
      </c>
      <c r="AA105" s="1">
        <v>0</v>
      </c>
      <c r="AB105" s="1">
        <v>0.5</v>
      </c>
      <c r="AC105" t="e">
        <f t="shared" si="95"/>
        <v>#DIV/0!</v>
      </c>
      <c r="AD105">
        <f t="shared" si="96"/>
        <v>1.1199909446967884</v>
      </c>
      <c r="AE105">
        <f t="shared" si="97"/>
        <v>0.3764939144423034</v>
      </c>
      <c r="AF105">
        <f t="shared" si="98"/>
        <v>12.624435424804688</v>
      </c>
      <c r="AG105" s="1">
        <v>2</v>
      </c>
      <c r="AH105">
        <f t="shared" si="99"/>
        <v>4.644859790802002</v>
      </c>
      <c r="AI105" s="1">
        <v>1</v>
      </c>
      <c r="AJ105">
        <f t="shared" si="100"/>
        <v>9.2897195816040039</v>
      </c>
      <c r="AK105" s="1">
        <v>14.304954528808594</v>
      </c>
      <c r="AL105" s="1">
        <v>12.624435424804688</v>
      </c>
      <c r="AM105" s="1">
        <v>14.707995414733887</v>
      </c>
      <c r="AN105" s="1">
        <v>400.42178344726562</v>
      </c>
      <c r="AO105" s="1">
        <v>396.20565795898438</v>
      </c>
      <c r="AP105" s="1">
        <v>10.196307182312012</v>
      </c>
      <c r="AQ105" s="1">
        <v>10.935595512390137</v>
      </c>
      <c r="AR105" s="1">
        <v>62.117050170898438</v>
      </c>
      <c r="AS105" s="1">
        <v>66.620872497558594</v>
      </c>
      <c r="AT105" s="1">
        <v>299.67825317382812</v>
      </c>
      <c r="AU105" s="1">
        <v>120.68324279785156</v>
      </c>
      <c r="AV105" s="1">
        <v>29.93943977355957</v>
      </c>
      <c r="AW105" s="1">
        <v>99.685142517089844</v>
      </c>
      <c r="AX105" s="1">
        <v>-1.8836939334869385</v>
      </c>
      <c r="AY105" s="1">
        <v>-0.11311522871255875</v>
      </c>
      <c r="AZ105" s="1">
        <v>0.5</v>
      </c>
      <c r="BA105" s="1">
        <v>-1.355140209197998</v>
      </c>
      <c r="BB105" s="1">
        <v>7.355140209197998</v>
      </c>
      <c r="BC105" s="1">
        <v>1</v>
      </c>
      <c r="BD105" s="1">
        <v>0</v>
      </c>
      <c r="BE105" s="1">
        <v>0.15999999642372131</v>
      </c>
      <c r="BF105" s="1">
        <v>111115</v>
      </c>
      <c r="BG105">
        <f t="shared" si="101"/>
        <v>1.4983912658691403</v>
      </c>
      <c r="BH105">
        <f t="shared" si="102"/>
        <v>1.1199909446967884E-3</v>
      </c>
      <c r="BI105">
        <f t="shared" si="103"/>
        <v>285.77443542480466</v>
      </c>
      <c r="BJ105">
        <f t="shared" si="104"/>
        <v>287.45495452880857</v>
      </c>
      <c r="BK105">
        <f t="shared" si="105"/>
        <v>19.309318416059341</v>
      </c>
      <c r="BL105">
        <f t="shared" si="106"/>
        <v>-5.2377638146345273E-2</v>
      </c>
      <c r="BM105">
        <f t="shared" si="107"/>
        <v>1.4666103116041622</v>
      </c>
      <c r="BN105">
        <f t="shared" si="108"/>
        <v>14.712426291136907</v>
      </c>
      <c r="BO105">
        <f t="shared" si="109"/>
        <v>3.7768307787467705</v>
      </c>
      <c r="BP105">
        <f t="shared" si="110"/>
        <v>13.464694976806641</v>
      </c>
      <c r="BQ105">
        <f t="shared" si="111"/>
        <v>1.5494128382489663</v>
      </c>
      <c r="BR105">
        <f t="shared" si="112"/>
        <v>0.29273966279712177</v>
      </c>
      <c r="BS105">
        <f t="shared" si="113"/>
        <v>1.0901163971618588</v>
      </c>
      <c r="BT105">
        <f t="shared" si="114"/>
        <v>0.45929644108710743</v>
      </c>
      <c r="BU105">
        <f t="shared" si="115"/>
        <v>0.18379485812942542</v>
      </c>
      <c r="BV105">
        <f t="shared" si="116"/>
        <v>36.079842982637487</v>
      </c>
      <c r="BW105">
        <f t="shared" si="117"/>
        <v>0.91351047490445425</v>
      </c>
      <c r="BX105">
        <f t="shared" si="118"/>
        <v>74.814951614367089</v>
      </c>
      <c r="BY105">
        <f t="shared" si="119"/>
        <v>395.35208650410391</v>
      </c>
      <c r="BZ105">
        <f t="shared" si="120"/>
        <v>1.1115092553792307E-2</v>
      </c>
      <c r="CA105">
        <f t="shared" si="121"/>
        <v>0</v>
      </c>
      <c r="CB105">
        <f t="shared" si="122"/>
        <v>105.58619290596801</v>
      </c>
      <c r="CC105">
        <f t="shared" si="123"/>
        <v>0</v>
      </c>
      <c r="CD105" t="e">
        <f t="shared" si="124"/>
        <v>#DIV/0!</v>
      </c>
      <c r="CE105" t="e">
        <f t="shared" si="125"/>
        <v>#DIV/0!</v>
      </c>
    </row>
    <row r="106" spans="1:83" x14ac:dyDescent="0.2">
      <c r="A106" s="1">
        <v>94</v>
      </c>
      <c r="B106" s="1" t="s">
        <v>193</v>
      </c>
      <c r="C106" s="1">
        <v>3609</v>
      </c>
      <c r="D106" s="1">
        <v>0</v>
      </c>
      <c r="E106">
        <f t="shared" si="84"/>
        <v>5.9093020503834008</v>
      </c>
      <c r="F106">
        <f t="shared" si="85"/>
        <v>0.30187497875333369</v>
      </c>
      <c r="G106">
        <f t="shared" si="86"/>
        <v>361.65286692838583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t="e">
        <f t="shared" si="87"/>
        <v>#DIV/0!</v>
      </c>
      <c r="P106" t="e">
        <f t="shared" si="88"/>
        <v>#DIV/0!</v>
      </c>
      <c r="Q106" t="e">
        <f t="shared" si="89"/>
        <v>#DIV/0!</v>
      </c>
      <c r="R106" s="1">
        <v>-1</v>
      </c>
      <c r="S106" s="1">
        <v>0.87</v>
      </c>
      <c r="T106" s="1">
        <v>0.92</v>
      </c>
      <c r="U106" s="1">
        <v>9.8070230484008789</v>
      </c>
      <c r="V106">
        <f t="shared" si="90"/>
        <v>0.87490351152420043</v>
      </c>
      <c r="W106">
        <f t="shared" si="91"/>
        <v>6.5374732773790287E-2</v>
      </c>
      <c r="X106" t="e">
        <f t="shared" si="92"/>
        <v>#DIV/0!</v>
      </c>
      <c r="Y106" t="e">
        <f t="shared" si="93"/>
        <v>#DIV/0!</v>
      </c>
      <c r="Z106" t="e">
        <f t="shared" si="94"/>
        <v>#DIV/0!</v>
      </c>
      <c r="AA106" s="1">
        <v>0</v>
      </c>
      <c r="AB106" s="1">
        <v>0.5</v>
      </c>
      <c r="AC106" t="e">
        <f t="shared" si="95"/>
        <v>#DIV/0!</v>
      </c>
      <c r="AD106">
        <f t="shared" si="96"/>
        <v>1.1157941884232665</v>
      </c>
      <c r="AE106">
        <f t="shared" si="97"/>
        <v>0.37554449231975107</v>
      </c>
      <c r="AF106">
        <f t="shared" si="98"/>
        <v>12.611367225646973</v>
      </c>
      <c r="AG106" s="1">
        <v>2</v>
      </c>
      <c r="AH106">
        <f t="shared" si="99"/>
        <v>4.644859790802002</v>
      </c>
      <c r="AI106" s="1">
        <v>1</v>
      </c>
      <c r="AJ106">
        <f t="shared" si="100"/>
        <v>9.2897195816040039</v>
      </c>
      <c r="AK106" s="1">
        <v>14.303197860717773</v>
      </c>
      <c r="AL106" s="1">
        <v>12.611367225646973</v>
      </c>
      <c r="AM106" s="1">
        <v>14.708364486694336</v>
      </c>
      <c r="AN106" s="1">
        <v>400.38726806640625</v>
      </c>
      <c r="AO106" s="1">
        <v>396.14801025390625</v>
      </c>
      <c r="AP106" s="1">
        <v>10.196213722229004</v>
      </c>
      <c r="AQ106" s="1">
        <v>10.932820320129395</v>
      </c>
      <c r="AR106" s="1">
        <v>62.121807098388672</v>
      </c>
      <c r="AS106" s="1">
        <v>66.609687805175781</v>
      </c>
      <c r="AT106" s="1">
        <v>299.64309692382812</v>
      </c>
      <c r="AU106" s="1">
        <v>120.79920959472656</v>
      </c>
      <c r="AV106" s="1">
        <v>30.036100387573242</v>
      </c>
      <c r="AW106" s="1">
        <v>99.682365417480469</v>
      </c>
      <c r="AX106" s="1">
        <v>-1.8836939334869385</v>
      </c>
      <c r="AY106" s="1">
        <v>-0.11311522871255875</v>
      </c>
      <c r="AZ106" s="1">
        <v>1</v>
      </c>
      <c r="BA106" s="1">
        <v>-1.355140209197998</v>
      </c>
      <c r="BB106" s="1">
        <v>7.355140209197998</v>
      </c>
      <c r="BC106" s="1">
        <v>1</v>
      </c>
      <c r="BD106" s="1">
        <v>0</v>
      </c>
      <c r="BE106" s="1">
        <v>0.15999999642372131</v>
      </c>
      <c r="BF106" s="1">
        <v>111115</v>
      </c>
      <c r="BG106">
        <f t="shared" si="101"/>
        <v>1.4982154846191404</v>
      </c>
      <c r="BH106">
        <f t="shared" si="102"/>
        <v>1.1157941884232664E-3</v>
      </c>
      <c r="BI106">
        <f t="shared" si="103"/>
        <v>285.76136722564695</v>
      </c>
      <c r="BJ106">
        <f t="shared" si="104"/>
        <v>287.45319786071775</v>
      </c>
      <c r="BK106">
        <f t="shared" si="105"/>
        <v>19.327873103144611</v>
      </c>
      <c r="BL106">
        <f t="shared" si="106"/>
        <v>-5.1103542900972618E-2</v>
      </c>
      <c r="BM106">
        <f t="shared" si="107"/>
        <v>1.4653538825145451</v>
      </c>
      <c r="BN106">
        <f t="shared" si="108"/>
        <v>14.700231845196344</v>
      </c>
      <c r="BO106">
        <f t="shared" si="109"/>
        <v>3.7674115250669491</v>
      </c>
      <c r="BP106">
        <f t="shared" si="110"/>
        <v>13.457282543182373</v>
      </c>
      <c r="BQ106">
        <f t="shared" si="111"/>
        <v>1.5486647828635283</v>
      </c>
      <c r="BR106">
        <f t="shared" si="112"/>
        <v>0.29237410773299621</v>
      </c>
      <c r="BS106">
        <f t="shared" si="113"/>
        <v>1.0898093901947941</v>
      </c>
      <c r="BT106">
        <f t="shared" si="114"/>
        <v>0.45885539266873421</v>
      </c>
      <c r="BU106">
        <f t="shared" si="115"/>
        <v>0.1835643034731152</v>
      </c>
      <c r="BV106">
        <f t="shared" si="116"/>
        <v>36.050413235434796</v>
      </c>
      <c r="BW106">
        <f t="shared" si="117"/>
        <v>0.91292359816874713</v>
      </c>
      <c r="BX106">
        <f t="shared" si="118"/>
        <v>74.856091172372004</v>
      </c>
      <c r="BY106">
        <f t="shared" si="119"/>
        <v>395.28925906147896</v>
      </c>
      <c r="BZ106">
        <f t="shared" si="120"/>
        <v>1.1190469837172753E-2</v>
      </c>
      <c r="CA106">
        <f t="shared" si="121"/>
        <v>0</v>
      </c>
      <c r="CB106">
        <f t="shared" si="122"/>
        <v>105.68765266377416</v>
      </c>
      <c r="CC106">
        <f t="shared" si="123"/>
        <v>0</v>
      </c>
      <c r="CD106" t="e">
        <f t="shared" si="124"/>
        <v>#DIV/0!</v>
      </c>
      <c r="CE106" t="e">
        <f t="shared" si="125"/>
        <v>#DIV/0!</v>
      </c>
    </row>
    <row r="107" spans="1:83" x14ac:dyDescent="0.2">
      <c r="A107" s="1">
        <v>95</v>
      </c>
      <c r="B107" s="1" t="s">
        <v>194</v>
      </c>
      <c r="C107" s="1">
        <v>3639.5</v>
      </c>
      <c r="D107" s="1">
        <v>0</v>
      </c>
      <c r="E107">
        <f t="shared" si="84"/>
        <v>5.9999139921398363</v>
      </c>
      <c r="F107">
        <f t="shared" si="85"/>
        <v>0.30345002045101771</v>
      </c>
      <c r="G107">
        <f t="shared" si="86"/>
        <v>361.34651579119634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t="e">
        <f t="shared" si="87"/>
        <v>#DIV/0!</v>
      </c>
      <c r="P107" t="e">
        <f t="shared" si="88"/>
        <v>#DIV/0!</v>
      </c>
      <c r="Q107" t="e">
        <f t="shared" si="89"/>
        <v>#DIV/0!</v>
      </c>
      <c r="R107" s="1">
        <v>-1</v>
      </c>
      <c r="S107" s="1">
        <v>0.87</v>
      </c>
      <c r="T107" s="1">
        <v>0.92</v>
      </c>
      <c r="U107" s="1">
        <v>9.8070230484008789</v>
      </c>
      <c r="V107">
        <f t="shared" si="90"/>
        <v>0.87490351152420043</v>
      </c>
      <c r="W107">
        <f t="shared" si="91"/>
        <v>6.6260022484226938E-2</v>
      </c>
      <c r="X107" t="e">
        <f t="shared" si="92"/>
        <v>#DIV/0!</v>
      </c>
      <c r="Y107" t="e">
        <f t="shared" si="93"/>
        <v>#DIV/0!</v>
      </c>
      <c r="Z107" t="e">
        <f t="shared" si="94"/>
        <v>#DIV/0!</v>
      </c>
      <c r="AA107" s="1">
        <v>0</v>
      </c>
      <c r="AB107" s="1">
        <v>0.5</v>
      </c>
      <c r="AC107" t="e">
        <f t="shared" si="95"/>
        <v>#DIV/0!</v>
      </c>
      <c r="AD107">
        <f t="shared" si="96"/>
        <v>1.1200271640218411</v>
      </c>
      <c r="AE107">
        <f t="shared" si="97"/>
        <v>0.37507255759457325</v>
      </c>
      <c r="AF107">
        <f t="shared" si="98"/>
        <v>12.606464385986328</v>
      </c>
      <c r="AG107" s="1">
        <v>2</v>
      </c>
      <c r="AH107">
        <f t="shared" si="99"/>
        <v>4.644859790802002</v>
      </c>
      <c r="AI107" s="1">
        <v>1</v>
      </c>
      <c r="AJ107">
        <f t="shared" si="100"/>
        <v>9.2897195816040039</v>
      </c>
      <c r="AK107" s="1">
        <v>14.303955078125</v>
      </c>
      <c r="AL107" s="1">
        <v>12.606464385986328</v>
      </c>
      <c r="AM107" s="1">
        <v>14.708580017089844</v>
      </c>
      <c r="AN107" s="1">
        <v>400.46707153320312</v>
      </c>
      <c r="AO107" s="1">
        <v>396.16641235351562</v>
      </c>
      <c r="AP107" s="1">
        <v>10.193534851074219</v>
      </c>
      <c r="AQ107" s="1">
        <v>10.932899475097656</v>
      </c>
      <c r="AR107" s="1">
        <v>62.102043151855469</v>
      </c>
      <c r="AS107" s="1">
        <v>66.606475830078125</v>
      </c>
      <c r="AT107" s="1">
        <v>299.6578369140625</v>
      </c>
      <c r="AU107" s="1">
        <v>120.74828338623047</v>
      </c>
      <c r="AV107" s="1">
        <v>30.078191757202148</v>
      </c>
      <c r="AW107" s="1">
        <v>99.681716918945312</v>
      </c>
      <c r="AX107" s="1">
        <v>-1.8836939334869385</v>
      </c>
      <c r="AY107" s="1">
        <v>-0.11311522871255875</v>
      </c>
      <c r="AZ107" s="1">
        <v>1</v>
      </c>
      <c r="BA107" s="1">
        <v>-1.355140209197998</v>
      </c>
      <c r="BB107" s="1">
        <v>7.355140209197998</v>
      </c>
      <c r="BC107" s="1">
        <v>1</v>
      </c>
      <c r="BD107" s="1">
        <v>0</v>
      </c>
      <c r="BE107" s="1">
        <v>0.15999999642372131</v>
      </c>
      <c r="BF107" s="1">
        <v>111115</v>
      </c>
      <c r="BG107">
        <f t="shared" si="101"/>
        <v>1.4982891845703121</v>
      </c>
      <c r="BH107">
        <f t="shared" si="102"/>
        <v>1.120027164021841E-3</v>
      </c>
      <c r="BI107">
        <f t="shared" si="103"/>
        <v>285.75646438598631</v>
      </c>
      <c r="BJ107">
        <f t="shared" si="104"/>
        <v>287.45395507812498</v>
      </c>
      <c r="BK107">
        <f t="shared" si="105"/>
        <v>19.319724909967363</v>
      </c>
      <c r="BL107">
        <f t="shared" si="106"/>
        <v>-5.1657395081325531E-2</v>
      </c>
      <c r="BM107">
        <f t="shared" si="107"/>
        <v>1.4648827481745437</v>
      </c>
      <c r="BN107">
        <f t="shared" si="108"/>
        <v>14.695601093685926</v>
      </c>
      <c r="BO107">
        <f t="shared" si="109"/>
        <v>3.7627016185882702</v>
      </c>
      <c r="BP107">
        <f t="shared" si="110"/>
        <v>13.455209732055664</v>
      </c>
      <c r="BQ107">
        <f t="shared" si="111"/>
        <v>1.5484556536686758</v>
      </c>
      <c r="BR107">
        <f t="shared" si="112"/>
        <v>0.2938513248445106</v>
      </c>
      <c r="BS107">
        <f t="shared" si="113"/>
        <v>1.0898101905799704</v>
      </c>
      <c r="BT107">
        <f t="shared" si="114"/>
        <v>0.45864546308870535</v>
      </c>
      <c r="BU107">
        <f t="shared" si="115"/>
        <v>0.18449599667684463</v>
      </c>
      <c r="BV107">
        <f t="shared" si="116"/>
        <v>36.019641096745232</v>
      </c>
      <c r="BW107">
        <f t="shared" si="117"/>
        <v>0.91210790345535886</v>
      </c>
      <c r="BX107">
        <f t="shared" si="118"/>
        <v>74.883794375196629</v>
      </c>
      <c r="BY107">
        <f t="shared" si="119"/>
        <v>395.29449325862402</v>
      </c>
      <c r="BZ107">
        <f t="shared" si="120"/>
        <v>1.1366116485774305E-2</v>
      </c>
      <c r="CA107">
        <f t="shared" si="121"/>
        <v>0</v>
      </c>
      <c r="CB107">
        <f t="shared" si="122"/>
        <v>105.6430971451323</v>
      </c>
      <c r="CC107">
        <f t="shared" si="123"/>
        <v>0</v>
      </c>
      <c r="CD107" t="e">
        <f t="shared" si="124"/>
        <v>#DIV/0!</v>
      </c>
      <c r="CE107" t="e">
        <f t="shared" si="125"/>
        <v>#DIV/0!</v>
      </c>
    </row>
    <row r="108" spans="1:83" x14ac:dyDescent="0.2">
      <c r="A108" s="1">
        <v>96</v>
      </c>
      <c r="B108" s="1" t="s">
        <v>195</v>
      </c>
      <c r="C108" s="1">
        <v>3670</v>
      </c>
      <c r="D108" s="1">
        <v>0</v>
      </c>
      <c r="E108">
        <f t="shared" ref="E108:E133" si="126">(AN108-AO108*(1000-AP108)/(1000-AQ108))*BG108</f>
        <v>6.0265931082406592</v>
      </c>
      <c r="F108">
        <f t="shared" ref="F108:F133" si="127">IF(BR108&lt;&gt;0,1/(1/BR108-1/AJ108),0)</f>
        <v>0.3015456857333732</v>
      </c>
      <c r="G108">
        <f t="shared" ref="G108:G133" si="128">((BU108-BH108/2)*AO108-E108)/(BU108+BH108/2)</f>
        <v>360.949057772299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t="e">
        <f t="shared" ref="O108:O133" si="129">CA108/K108</f>
        <v>#DIV/0!</v>
      </c>
      <c r="P108" t="e">
        <f t="shared" ref="P108:P133" si="130">CC108/M108</f>
        <v>#DIV/0!</v>
      </c>
      <c r="Q108" t="e">
        <f t="shared" ref="Q108:Q133" si="131">(M108-N108)/M108</f>
        <v>#DIV/0!</v>
      </c>
      <c r="R108" s="1">
        <v>-1</v>
      </c>
      <c r="S108" s="1">
        <v>0.87</v>
      </c>
      <c r="T108" s="1">
        <v>0.92</v>
      </c>
      <c r="U108" s="1">
        <v>9.8070230484008789</v>
      </c>
      <c r="V108">
        <f t="shared" ref="V108:V133" si="132">(U108*T108+(100-U108)*S108)/100</f>
        <v>0.87490351152420043</v>
      </c>
      <c r="W108">
        <f t="shared" ref="W108:W133" si="133">(E108-R108)/CB108</f>
        <v>6.6516899876663163E-2</v>
      </c>
      <c r="X108" t="e">
        <f t="shared" ref="X108:X133" si="134">(M108-N108)/(M108-L108)</f>
        <v>#DIV/0!</v>
      </c>
      <c r="Y108" t="e">
        <f t="shared" ref="Y108:Y133" si="135">(K108-M108)/(K108-L108)</f>
        <v>#DIV/0!</v>
      </c>
      <c r="Z108" t="e">
        <f t="shared" ref="Z108:Z133" si="136">(K108-M108)/M108</f>
        <v>#DIV/0!</v>
      </c>
      <c r="AA108" s="1">
        <v>0</v>
      </c>
      <c r="AB108" s="1">
        <v>0.5</v>
      </c>
      <c r="AC108" t="e">
        <f t="shared" ref="AC108:AC133" si="137">Q108*AB108*V108*AA108</f>
        <v>#DIV/0!</v>
      </c>
      <c r="AD108">
        <f t="shared" ref="AD108:AD133" si="138">BH108*1000</f>
        <v>1.1158205391384739</v>
      </c>
      <c r="AE108">
        <f t="shared" ref="AE108:AE133" si="139">(BM108-BS108)</f>
        <v>0.37595418755015797</v>
      </c>
      <c r="AF108">
        <f t="shared" ref="AF108:AF133" si="140">(AL108+BL108*D108)</f>
        <v>12.612125396728516</v>
      </c>
      <c r="AG108" s="1">
        <v>2</v>
      </c>
      <c r="AH108">
        <f t="shared" ref="AH108:AH133" si="141">(AG108*BA108+BB108)</f>
        <v>4.644859790802002</v>
      </c>
      <c r="AI108" s="1">
        <v>1</v>
      </c>
      <c r="AJ108">
        <f t="shared" ref="AJ108:AJ133" si="142">AH108*(AI108+1)*(AI108+1)/(AI108*AI108+1)</f>
        <v>9.2897195816040039</v>
      </c>
      <c r="AK108" s="1">
        <v>14.302547454833984</v>
      </c>
      <c r="AL108" s="1">
        <v>12.612125396728516</v>
      </c>
      <c r="AM108" s="1">
        <v>14.708391189575195</v>
      </c>
      <c r="AN108" s="1">
        <v>400.43618774414062</v>
      </c>
      <c r="AO108" s="1">
        <v>396.11831665039062</v>
      </c>
      <c r="AP108" s="1">
        <v>10.192667007446289</v>
      </c>
      <c r="AQ108" s="1">
        <v>10.929351806640625</v>
      </c>
      <c r="AR108" s="1">
        <v>62.103321075439453</v>
      </c>
      <c r="AS108" s="1">
        <v>66.591896057128906</v>
      </c>
      <c r="AT108" s="1">
        <v>299.61941528320312</v>
      </c>
      <c r="AU108" s="1">
        <v>120.74040985107422</v>
      </c>
      <c r="AV108" s="1">
        <v>29.993680953979492</v>
      </c>
      <c r="AW108" s="1">
        <v>99.683181762695312</v>
      </c>
      <c r="AX108" s="1">
        <v>-1.8836939334869385</v>
      </c>
      <c r="AY108" s="1">
        <v>-0.11311522871255875</v>
      </c>
      <c r="AZ108" s="1">
        <v>1</v>
      </c>
      <c r="BA108" s="1">
        <v>-1.355140209197998</v>
      </c>
      <c r="BB108" s="1">
        <v>7.355140209197998</v>
      </c>
      <c r="BC108" s="1">
        <v>1</v>
      </c>
      <c r="BD108" s="1">
        <v>0</v>
      </c>
      <c r="BE108" s="1">
        <v>0.15999999642372131</v>
      </c>
      <c r="BF108" s="1">
        <v>111115</v>
      </c>
      <c r="BG108">
        <f t="shared" ref="BG108:BG133" si="143">AT108*0.000001/(AG108*0.0001)</f>
        <v>1.4980970764160155</v>
      </c>
      <c r="BH108">
        <f t="shared" ref="BH108:BH133" si="144">(AQ108-AP108)/(1000-AQ108)*BG108</f>
        <v>1.1158205391384739E-3</v>
      </c>
      <c r="BI108">
        <f t="shared" ref="BI108:BI133" si="145">(AL108+273.15)</f>
        <v>285.76212539672849</v>
      </c>
      <c r="BJ108">
        <f t="shared" ref="BJ108:BJ133" si="146">(AK108+273.15)</f>
        <v>287.45254745483396</v>
      </c>
      <c r="BK108">
        <f t="shared" ref="BK108:BK133" si="147">(AU108*BC108+AV108*BD108)*BE108</f>
        <v>19.318465144370521</v>
      </c>
      <c r="BL108">
        <f t="shared" ref="BL108:BL133" si="148">((BK108+0.00000010773*(BJ108^4-BI108^4))-BH108*44100)/(AH108*51.4+0.00000043092*BI108^3)</f>
        <v>-5.120340909839987E-2</v>
      </c>
      <c r="BM108">
        <f t="shared" ref="BM108:BM133" si="149">0.61365*EXP(17.502*AF108/(240.97+AF108))</f>
        <v>1.4654267502399578</v>
      </c>
      <c r="BN108">
        <f t="shared" ref="BN108:BN133" si="150">BM108*1000/AW108</f>
        <v>14.700842452325976</v>
      </c>
      <c r="BO108">
        <f t="shared" ref="BO108:BO133" si="151">(BN108-AQ108)</f>
        <v>3.7714906456853505</v>
      </c>
      <c r="BP108">
        <f t="shared" ref="BP108:BP133" si="152">IF(D108,AL108,(AK108+AL108)/2)</f>
        <v>13.45733642578125</v>
      </c>
      <c r="BQ108">
        <f t="shared" ref="BQ108:BQ133" si="153">0.61365*EXP(17.502*BP108/(240.97+BP108))</f>
        <v>1.5486702194953863</v>
      </c>
      <c r="BR108">
        <f t="shared" ref="BR108:BR133" si="154">IF(BO108&lt;&gt;0,(1000-(BN108+AQ108)/2)/BO108*BH108,0)</f>
        <v>0.29206520552039572</v>
      </c>
      <c r="BS108">
        <f t="shared" ref="BS108:BS133" si="155">AQ108*AW108/1000</f>
        <v>1.0894725626897999</v>
      </c>
      <c r="BT108">
        <f t="shared" ref="BT108:BT133" si="156">(BQ108-BS108)</f>
        <v>0.45919765680558644</v>
      </c>
      <c r="BU108">
        <f t="shared" ref="BU108:BU133" si="157">1/(1.6/F108+1.37/AJ108)</f>
        <v>0.18336948166980699</v>
      </c>
      <c r="BV108">
        <f t="shared" ref="BV108:BV133" si="158">G108*AW108*0.001</f>
        <v>35.980550532989689</v>
      </c>
      <c r="BW108">
        <f t="shared" ref="BW108:BW133" si="159">G108/AO108</f>
        <v>0.91121526725780877</v>
      </c>
      <c r="BX108">
        <f t="shared" ref="BX108:BX133" si="160">(1-BH108*AW108/BM108/F108)*100</f>
        <v>74.829084676865094</v>
      </c>
      <c r="BY108">
        <f t="shared" ref="BY108:BY133" si="161">(AO108-E108/(AJ108/1.35))</f>
        <v>395.24252049479554</v>
      </c>
      <c r="BZ108">
        <f t="shared" ref="BZ108:BZ133" si="162">E108*BX108/100/BY108</f>
        <v>1.1409816065462776E-2</v>
      </c>
      <c r="CA108">
        <f t="shared" ref="CA108:CA133" si="163">(K108-J108)</f>
        <v>0</v>
      </c>
      <c r="CB108">
        <f t="shared" ref="CB108:CB133" si="164">AU108*V108</f>
        <v>105.636208561576</v>
      </c>
      <c r="CC108">
        <f t="shared" ref="CC108:CC133" si="165">(M108-L108)</f>
        <v>0</v>
      </c>
      <c r="CD108" t="e">
        <f t="shared" ref="CD108:CD133" si="166">(M108-N108)/(M108-J108)</f>
        <v>#DIV/0!</v>
      </c>
      <c r="CE108" t="e">
        <f t="shared" ref="CE108:CE133" si="167">(K108-M108)/(K108-J108)</f>
        <v>#DIV/0!</v>
      </c>
    </row>
    <row r="109" spans="1:83" x14ac:dyDescent="0.2">
      <c r="A109" s="1">
        <v>97</v>
      </c>
      <c r="B109" s="1" t="s">
        <v>196</v>
      </c>
      <c r="C109" s="1">
        <v>3700</v>
      </c>
      <c r="D109" s="1">
        <v>0</v>
      </c>
      <c r="E109">
        <f t="shared" si="126"/>
        <v>6.0661433586225346</v>
      </c>
      <c r="F109">
        <f t="shared" si="127"/>
        <v>0.30372039424641384</v>
      </c>
      <c r="G109">
        <f t="shared" si="128"/>
        <v>360.98156880747393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t="e">
        <f t="shared" si="129"/>
        <v>#DIV/0!</v>
      </c>
      <c r="P109" t="e">
        <f t="shared" si="130"/>
        <v>#DIV/0!</v>
      </c>
      <c r="Q109" t="e">
        <f t="shared" si="131"/>
        <v>#DIV/0!</v>
      </c>
      <c r="R109" s="1">
        <v>-1</v>
      </c>
      <c r="S109" s="1">
        <v>0.87</v>
      </c>
      <c r="T109" s="1">
        <v>0.92</v>
      </c>
      <c r="U109" s="1">
        <v>9.8070230484008789</v>
      </c>
      <c r="V109">
        <f t="shared" si="132"/>
        <v>0.87490351152420043</v>
      </c>
      <c r="W109">
        <f t="shared" si="133"/>
        <v>6.6919217068850664E-2</v>
      </c>
      <c r="X109" t="e">
        <f t="shared" si="134"/>
        <v>#DIV/0!</v>
      </c>
      <c r="Y109" t="e">
        <f t="shared" si="135"/>
        <v>#DIV/0!</v>
      </c>
      <c r="Z109" t="e">
        <f t="shared" si="136"/>
        <v>#DIV/0!</v>
      </c>
      <c r="AA109" s="1">
        <v>0</v>
      </c>
      <c r="AB109" s="1">
        <v>0.5</v>
      </c>
      <c r="AC109" t="e">
        <f t="shared" si="137"/>
        <v>#DIV/0!</v>
      </c>
      <c r="AD109">
        <f t="shared" si="138"/>
        <v>1.1196260270818277</v>
      </c>
      <c r="AE109">
        <f t="shared" si="139"/>
        <v>0.37460379143341949</v>
      </c>
      <c r="AF109">
        <f t="shared" si="140"/>
        <v>12.598408699035645</v>
      </c>
      <c r="AG109" s="1">
        <v>2</v>
      </c>
      <c r="AH109">
        <f t="shared" si="141"/>
        <v>4.644859790802002</v>
      </c>
      <c r="AI109" s="1">
        <v>1</v>
      </c>
      <c r="AJ109">
        <f t="shared" si="142"/>
        <v>9.2897195816040039</v>
      </c>
      <c r="AK109" s="1">
        <v>14.298630714416504</v>
      </c>
      <c r="AL109" s="1">
        <v>12.598408699035645</v>
      </c>
      <c r="AM109" s="1">
        <v>14.707536697387695</v>
      </c>
      <c r="AN109" s="1">
        <v>400.47305297851562</v>
      </c>
      <c r="AO109" s="1">
        <v>396.1279296875</v>
      </c>
      <c r="AP109" s="1">
        <v>10.191052436828613</v>
      </c>
      <c r="AQ109" s="1">
        <v>10.930221557617188</v>
      </c>
      <c r="AR109" s="1">
        <v>62.106147766113281</v>
      </c>
      <c r="AS109" s="1">
        <v>66.61077880859375</v>
      </c>
      <c r="AT109" s="1">
        <v>299.63055419921875</v>
      </c>
      <c r="AU109" s="1">
        <v>120.69004058837891</v>
      </c>
      <c r="AV109" s="1">
        <v>29.94697380065918</v>
      </c>
      <c r="AW109" s="1">
        <v>99.678230285644531</v>
      </c>
      <c r="AX109" s="1">
        <v>-1.9562342166900635</v>
      </c>
      <c r="AY109" s="1">
        <v>-0.11061564832925797</v>
      </c>
      <c r="AZ109" s="1">
        <v>1</v>
      </c>
      <c r="BA109" s="1">
        <v>-1.355140209197998</v>
      </c>
      <c r="BB109" s="1">
        <v>7.355140209197998</v>
      </c>
      <c r="BC109" s="1">
        <v>1</v>
      </c>
      <c r="BD109" s="1">
        <v>0</v>
      </c>
      <c r="BE109" s="1">
        <v>0.15999999642372131</v>
      </c>
      <c r="BF109" s="1">
        <v>111115</v>
      </c>
      <c r="BG109">
        <f t="shared" si="143"/>
        <v>1.4981527709960936</v>
      </c>
      <c r="BH109">
        <f t="shared" si="144"/>
        <v>1.1196260270818278E-3</v>
      </c>
      <c r="BI109">
        <f t="shared" si="145"/>
        <v>285.74840869903562</v>
      </c>
      <c r="BJ109">
        <f t="shared" si="146"/>
        <v>287.44863071441648</v>
      </c>
      <c r="BK109">
        <f t="shared" si="147"/>
        <v>19.310406062519405</v>
      </c>
      <c r="BL109">
        <f t="shared" si="148"/>
        <v>-5.1517405840528011E-2</v>
      </c>
      <c r="BM109">
        <f t="shared" si="149"/>
        <v>1.4641089329267019</v>
      </c>
      <c r="BN109">
        <f t="shared" si="150"/>
        <v>14.688351997533005</v>
      </c>
      <c r="BO109">
        <f t="shared" si="151"/>
        <v>3.7581304399158171</v>
      </c>
      <c r="BP109">
        <f t="shared" si="152"/>
        <v>13.448519706726074</v>
      </c>
      <c r="BQ109">
        <f t="shared" si="153"/>
        <v>1.5477808558322754</v>
      </c>
      <c r="BR109">
        <f t="shared" si="154"/>
        <v>0.2941048571592576</v>
      </c>
      <c r="BS109">
        <f t="shared" si="155"/>
        <v>1.0895051414932824</v>
      </c>
      <c r="BT109">
        <f t="shared" si="156"/>
        <v>0.45827571433899306</v>
      </c>
      <c r="BU109">
        <f t="shared" si="157"/>
        <v>0.18465590593317335</v>
      </c>
      <c r="BV109">
        <f t="shared" si="158"/>
        <v>35.982003944464623</v>
      </c>
      <c r="BW109">
        <f t="shared" si="159"/>
        <v>0.91127522639528968</v>
      </c>
      <c r="BX109">
        <f t="shared" si="160"/>
        <v>74.902760270357447</v>
      </c>
      <c r="BY109">
        <f t="shared" si="161"/>
        <v>395.24638601309704</v>
      </c>
      <c r="BZ109">
        <f t="shared" si="162"/>
        <v>1.1495889597873983E-2</v>
      </c>
      <c r="CA109">
        <f t="shared" si="163"/>
        <v>0</v>
      </c>
      <c r="CB109">
        <f t="shared" si="164"/>
        <v>105.59214031677098</v>
      </c>
      <c r="CC109">
        <f t="shared" si="165"/>
        <v>0</v>
      </c>
      <c r="CD109" t="e">
        <f t="shared" si="166"/>
        <v>#DIV/0!</v>
      </c>
      <c r="CE109" t="e">
        <f t="shared" si="167"/>
        <v>#DIV/0!</v>
      </c>
    </row>
    <row r="110" spans="1:83" x14ac:dyDescent="0.2">
      <c r="A110" s="1">
        <v>98</v>
      </c>
      <c r="B110" s="1" t="s">
        <v>197</v>
      </c>
      <c r="C110" s="1">
        <v>3730.5</v>
      </c>
      <c r="D110" s="1">
        <v>0</v>
      </c>
      <c r="E110">
        <f t="shared" si="126"/>
        <v>5.820533112817472</v>
      </c>
      <c r="F110">
        <f t="shared" si="127"/>
        <v>0.30365556210360367</v>
      </c>
      <c r="G110">
        <f t="shared" si="128"/>
        <v>362.31598689960691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t="e">
        <f t="shared" si="129"/>
        <v>#DIV/0!</v>
      </c>
      <c r="P110" t="e">
        <f t="shared" si="130"/>
        <v>#DIV/0!</v>
      </c>
      <c r="Q110" t="e">
        <f t="shared" si="131"/>
        <v>#DIV/0!</v>
      </c>
      <c r="R110" s="1">
        <v>-1</v>
      </c>
      <c r="S110" s="1">
        <v>0.87</v>
      </c>
      <c r="T110" s="1">
        <v>0.92</v>
      </c>
      <c r="U110" s="1">
        <v>9.8070230484008789</v>
      </c>
      <c r="V110">
        <f t="shared" si="132"/>
        <v>0.87490351152420043</v>
      </c>
      <c r="W110">
        <f t="shared" si="133"/>
        <v>6.4596501025871861E-2</v>
      </c>
      <c r="X110" t="e">
        <f t="shared" si="134"/>
        <v>#DIV/0!</v>
      </c>
      <c r="Y110" t="e">
        <f t="shared" si="135"/>
        <v>#DIV/0!</v>
      </c>
      <c r="Z110" t="e">
        <f t="shared" si="136"/>
        <v>#DIV/0!</v>
      </c>
      <c r="AA110" s="1">
        <v>0</v>
      </c>
      <c r="AB110" s="1">
        <v>0.5</v>
      </c>
      <c r="AC110" t="e">
        <f t="shared" si="137"/>
        <v>#DIV/0!</v>
      </c>
      <c r="AD110">
        <f t="shared" si="138"/>
        <v>1.1190207883096042</v>
      </c>
      <c r="AE110">
        <f t="shared" si="139"/>
        <v>0.37448965699288705</v>
      </c>
      <c r="AF110">
        <f t="shared" si="140"/>
        <v>12.595233917236328</v>
      </c>
      <c r="AG110" s="1">
        <v>2</v>
      </c>
      <c r="AH110">
        <f t="shared" si="141"/>
        <v>4.644859790802002</v>
      </c>
      <c r="AI110" s="1">
        <v>1</v>
      </c>
      <c r="AJ110">
        <f t="shared" si="142"/>
        <v>9.2897195816040039</v>
      </c>
      <c r="AK110" s="1">
        <v>14.295819282531738</v>
      </c>
      <c r="AL110" s="1">
        <v>12.595233917236328</v>
      </c>
      <c r="AM110" s="1">
        <v>14.708130836486816</v>
      </c>
      <c r="AN110" s="1">
        <v>400.32345581054688</v>
      </c>
      <c r="AO110" s="1">
        <v>396.14212036132812</v>
      </c>
      <c r="AP110" s="1">
        <v>10.189194679260254</v>
      </c>
      <c r="AQ110" s="1">
        <v>10.928019523620605</v>
      </c>
      <c r="AR110" s="1">
        <v>62.107757568359375</v>
      </c>
      <c r="AS110" s="1">
        <v>66.611236572265625</v>
      </c>
      <c r="AT110" s="1">
        <v>299.60879516601562</v>
      </c>
      <c r="AU110" s="1">
        <v>120.68385314941406</v>
      </c>
      <c r="AV110" s="1">
        <v>30.038663864135742</v>
      </c>
      <c r="AW110" s="1">
        <v>99.680862426757812</v>
      </c>
      <c r="AX110" s="1">
        <v>-1.9562342166900635</v>
      </c>
      <c r="AY110" s="1">
        <v>-0.11061564832925797</v>
      </c>
      <c r="AZ110" s="1">
        <v>0.5</v>
      </c>
      <c r="BA110" s="1">
        <v>-1.355140209197998</v>
      </c>
      <c r="BB110" s="1">
        <v>7.355140209197998</v>
      </c>
      <c r="BC110" s="1">
        <v>1</v>
      </c>
      <c r="BD110" s="1">
        <v>0</v>
      </c>
      <c r="BE110" s="1">
        <v>0.15999999642372131</v>
      </c>
      <c r="BF110" s="1">
        <v>111115</v>
      </c>
      <c r="BG110">
        <f t="shared" si="143"/>
        <v>1.4980439758300779</v>
      </c>
      <c r="BH110">
        <f t="shared" si="144"/>
        <v>1.1190207883096041E-3</v>
      </c>
      <c r="BI110">
        <f t="shared" si="145"/>
        <v>285.74523391723631</v>
      </c>
      <c r="BJ110">
        <f t="shared" si="146"/>
        <v>287.44581928253172</v>
      </c>
      <c r="BK110">
        <f t="shared" si="147"/>
        <v>19.309416072307158</v>
      </c>
      <c r="BL110">
        <f t="shared" si="148"/>
        <v>-5.1401532342897405E-2</v>
      </c>
      <c r="BM110">
        <f t="shared" si="149"/>
        <v>1.463804067723836</v>
      </c>
      <c r="BN110">
        <f t="shared" si="150"/>
        <v>14.68490572901484</v>
      </c>
      <c r="BO110">
        <f t="shared" si="151"/>
        <v>3.7568862053942347</v>
      </c>
      <c r="BP110">
        <f t="shared" si="152"/>
        <v>13.445526599884033</v>
      </c>
      <c r="BQ110">
        <f t="shared" si="153"/>
        <v>1.5474790360743236</v>
      </c>
      <c r="BR110">
        <f t="shared" si="154"/>
        <v>0.29404406468843852</v>
      </c>
      <c r="BS110">
        <f t="shared" si="155"/>
        <v>1.0893144107309489</v>
      </c>
      <c r="BT110">
        <f t="shared" si="156"/>
        <v>0.45816462534337465</v>
      </c>
      <c r="BU110">
        <f t="shared" si="157"/>
        <v>0.1846175624662478</v>
      </c>
      <c r="BV110">
        <f t="shared" si="158"/>
        <v>36.115970045154704</v>
      </c>
      <c r="BW110">
        <f t="shared" si="159"/>
        <v>0.91461111625578262</v>
      </c>
      <c r="BX110">
        <f t="shared" si="160"/>
        <v>74.905083720476796</v>
      </c>
      <c r="BY110">
        <f t="shared" si="161"/>
        <v>395.29626924243496</v>
      </c>
      <c r="BZ110">
        <f t="shared" si="162"/>
        <v>1.1029386160131181E-2</v>
      </c>
      <c r="CA110">
        <f t="shared" si="163"/>
        <v>0</v>
      </c>
      <c r="CB110">
        <f t="shared" si="164"/>
        <v>105.58672690469329</v>
      </c>
      <c r="CC110">
        <f t="shared" si="165"/>
        <v>0</v>
      </c>
      <c r="CD110" t="e">
        <f t="shared" si="166"/>
        <v>#DIV/0!</v>
      </c>
      <c r="CE110" t="e">
        <f t="shared" si="167"/>
        <v>#DIV/0!</v>
      </c>
    </row>
    <row r="111" spans="1:83" x14ac:dyDescent="0.2">
      <c r="A111" s="1">
        <v>99</v>
      </c>
      <c r="B111" s="1" t="s">
        <v>198</v>
      </c>
      <c r="C111" s="1">
        <v>3761</v>
      </c>
      <c r="D111" s="1">
        <v>0</v>
      </c>
      <c r="E111">
        <f t="shared" si="126"/>
        <v>5.8947392258870845</v>
      </c>
      <c r="F111">
        <f t="shared" si="127"/>
        <v>0.30253586626703766</v>
      </c>
      <c r="G111">
        <f t="shared" si="128"/>
        <v>361.77967512002368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t="e">
        <f t="shared" si="129"/>
        <v>#DIV/0!</v>
      </c>
      <c r="P111" t="e">
        <f t="shared" si="130"/>
        <v>#DIV/0!</v>
      </c>
      <c r="Q111" t="e">
        <f t="shared" si="131"/>
        <v>#DIV/0!</v>
      </c>
      <c r="R111" s="1">
        <v>-1</v>
      </c>
      <c r="S111" s="1">
        <v>0.87</v>
      </c>
      <c r="T111" s="1">
        <v>0.92</v>
      </c>
      <c r="U111" s="1">
        <v>9.8070230484008789</v>
      </c>
      <c r="V111">
        <f t="shared" si="132"/>
        <v>0.87490351152420043</v>
      </c>
      <c r="W111">
        <f t="shared" si="133"/>
        <v>6.528920713973034E-2</v>
      </c>
      <c r="X111" t="e">
        <f t="shared" si="134"/>
        <v>#DIV/0!</v>
      </c>
      <c r="Y111" t="e">
        <f t="shared" si="135"/>
        <v>#DIV/0!</v>
      </c>
      <c r="Z111" t="e">
        <f t="shared" si="136"/>
        <v>#DIV/0!</v>
      </c>
      <c r="AA111" s="1">
        <v>0</v>
      </c>
      <c r="AB111" s="1">
        <v>0.5</v>
      </c>
      <c r="AC111" t="e">
        <f t="shared" si="137"/>
        <v>#DIV/0!</v>
      </c>
      <c r="AD111">
        <f t="shared" si="138"/>
        <v>1.114451892526112</v>
      </c>
      <c r="AE111">
        <f t="shared" si="139"/>
        <v>0.37429714307337347</v>
      </c>
      <c r="AF111">
        <f t="shared" si="140"/>
        <v>12.590413093566895</v>
      </c>
      <c r="AG111" s="1">
        <v>2</v>
      </c>
      <c r="AH111">
        <f t="shared" si="141"/>
        <v>4.644859790802002</v>
      </c>
      <c r="AI111" s="1">
        <v>1</v>
      </c>
      <c r="AJ111">
        <f t="shared" si="142"/>
        <v>9.2897195816040039</v>
      </c>
      <c r="AK111" s="1">
        <v>14.294478416442871</v>
      </c>
      <c r="AL111" s="1">
        <v>12.590413093566895</v>
      </c>
      <c r="AM111" s="1">
        <v>14.708813667297363</v>
      </c>
      <c r="AN111" s="1">
        <v>400.34872436523438</v>
      </c>
      <c r="AO111" s="1">
        <v>396.119873046875</v>
      </c>
      <c r="AP111" s="1">
        <v>10.189680099487305</v>
      </c>
      <c r="AQ111" s="1">
        <v>10.925352096557617</v>
      </c>
      <c r="AR111" s="1">
        <v>62.115863800048828</v>
      </c>
      <c r="AS111" s="1">
        <v>66.600486755371094</v>
      </c>
      <c r="AT111" s="1">
        <v>299.66510009765625</v>
      </c>
      <c r="AU111" s="1">
        <v>120.70250701904297</v>
      </c>
      <c r="AV111" s="1">
        <v>30.015605926513672</v>
      </c>
      <c r="AW111" s="1">
        <v>99.680458068847656</v>
      </c>
      <c r="AX111" s="1">
        <v>-1.9562342166900635</v>
      </c>
      <c r="AY111" s="1">
        <v>-0.11061564832925797</v>
      </c>
      <c r="AZ111" s="1">
        <v>0.75</v>
      </c>
      <c r="BA111" s="1">
        <v>-1.355140209197998</v>
      </c>
      <c r="BB111" s="1">
        <v>7.355140209197998</v>
      </c>
      <c r="BC111" s="1">
        <v>1</v>
      </c>
      <c r="BD111" s="1">
        <v>0</v>
      </c>
      <c r="BE111" s="1">
        <v>0.15999999642372131</v>
      </c>
      <c r="BF111" s="1">
        <v>111115</v>
      </c>
      <c r="BG111">
        <f t="shared" si="143"/>
        <v>1.4983255004882812</v>
      </c>
      <c r="BH111">
        <f t="shared" si="144"/>
        <v>1.1144518925261121E-3</v>
      </c>
      <c r="BI111">
        <f t="shared" si="145"/>
        <v>285.74041309356687</v>
      </c>
      <c r="BJ111">
        <f t="shared" si="146"/>
        <v>287.44447841644285</v>
      </c>
      <c r="BK111">
        <f t="shared" si="147"/>
        <v>19.312400691381072</v>
      </c>
      <c r="BL111">
        <f t="shared" si="148"/>
        <v>-5.0440152172303299E-2</v>
      </c>
      <c r="BM111">
        <f t="shared" si="149"/>
        <v>1.4633412446216818</v>
      </c>
      <c r="BN111">
        <f t="shared" si="150"/>
        <v>14.680322231374339</v>
      </c>
      <c r="BO111">
        <f t="shared" si="151"/>
        <v>3.7549701348167215</v>
      </c>
      <c r="BP111">
        <f t="shared" si="152"/>
        <v>13.442445755004883</v>
      </c>
      <c r="BQ111">
        <f t="shared" si="153"/>
        <v>1.5471684230168552</v>
      </c>
      <c r="BR111">
        <f t="shared" si="154"/>
        <v>0.29299400712083851</v>
      </c>
      <c r="BS111">
        <f t="shared" si="155"/>
        <v>1.0890441015483083</v>
      </c>
      <c r="BT111">
        <f t="shared" si="156"/>
        <v>0.45812432146854687</v>
      </c>
      <c r="BU111">
        <f t="shared" si="157"/>
        <v>0.18395527399821107</v>
      </c>
      <c r="BV111">
        <f t="shared" si="158"/>
        <v>36.062363735962847</v>
      </c>
      <c r="BW111">
        <f t="shared" si="159"/>
        <v>0.91330857080531358</v>
      </c>
      <c r="BX111">
        <f t="shared" si="160"/>
        <v>74.907214792571224</v>
      </c>
      <c r="BY111">
        <f t="shared" si="161"/>
        <v>395.26323815224305</v>
      </c>
      <c r="BZ111">
        <f t="shared" si="162"/>
        <v>1.1171251326176818E-2</v>
      </c>
      <c r="CA111">
        <f t="shared" si="163"/>
        <v>0</v>
      </c>
      <c r="CB111">
        <f t="shared" si="164"/>
        <v>105.60304724073514</v>
      </c>
      <c r="CC111">
        <f t="shared" si="165"/>
        <v>0</v>
      </c>
      <c r="CD111" t="e">
        <f t="shared" si="166"/>
        <v>#DIV/0!</v>
      </c>
      <c r="CE111" t="e">
        <f t="shared" si="167"/>
        <v>#DIV/0!</v>
      </c>
    </row>
    <row r="112" spans="1:83" x14ac:dyDescent="0.2">
      <c r="A112" s="1">
        <v>100</v>
      </c>
      <c r="B112" s="1" t="s">
        <v>199</v>
      </c>
      <c r="C112" s="1">
        <v>3791.5</v>
      </c>
      <c r="D112" s="1">
        <v>0</v>
      </c>
      <c r="E112">
        <f t="shared" si="126"/>
        <v>6.0326146207737983</v>
      </c>
      <c r="F112">
        <f t="shared" si="127"/>
        <v>0.304506047788972</v>
      </c>
      <c r="G112">
        <f t="shared" si="128"/>
        <v>361.17671401706144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t="e">
        <f t="shared" si="129"/>
        <v>#DIV/0!</v>
      </c>
      <c r="P112" t="e">
        <f t="shared" si="130"/>
        <v>#DIV/0!</v>
      </c>
      <c r="Q112" t="e">
        <f t="shared" si="131"/>
        <v>#DIV/0!</v>
      </c>
      <c r="R112" s="1">
        <v>-1</v>
      </c>
      <c r="S112" s="1">
        <v>0.87</v>
      </c>
      <c r="T112" s="1">
        <v>0.92</v>
      </c>
      <c r="U112" s="1">
        <v>9.8070230484008789</v>
      </c>
      <c r="V112">
        <f t="shared" si="132"/>
        <v>0.87490351152420043</v>
      </c>
      <c r="W112">
        <f t="shared" si="133"/>
        <v>6.6573254405102741E-2</v>
      </c>
      <c r="X112" t="e">
        <f t="shared" si="134"/>
        <v>#DIV/0!</v>
      </c>
      <c r="Y112" t="e">
        <f t="shared" si="135"/>
        <v>#DIV/0!</v>
      </c>
      <c r="Z112" t="e">
        <f t="shared" si="136"/>
        <v>#DIV/0!</v>
      </c>
      <c r="AA112" s="1">
        <v>0</v>
      </c>
      <c r="AB112" s="1">
        <v>0.5</v>
      </c>
      <c r="AC112" t="e">
        <f t="shared" si="137"/>
        <v>#DIV/0!</v>
      </c>
      <c r="AD112">
        <f t="shared" si="138"/>
        <v>1.1179429153346845</v>
      </c>
      <c r="AE112">
        <f t="shared" si="139"/>
        <v>0.3731264475982683</v>
      </c>
      <c r="AF112">
        <f t="shared" si="140"/>
        <v>12.578103065490723</v>
      </c>
      <c r="AG112" s="1">
        <v>2</v>
      </c>
      <c r="AH112">
        <f t="shared" si="141"/>
        <v>4.644859790802002</v>
      </c>
      <c r="AI112" s="1">
        <v>1</v>
      </c>
      <c r="AJ112">
        <f t="shared" si="142"/>
        <v>9.2897195816040039</v>
      </c>
      <c r="AK112" s="1">
        <v>14.292488098144531</v>
      </c>
      <c r="AL112" s="1">
        <v>12.578103065490723</v>
      </c>
      <c r="AM112" s="1">
        <v>14.707945823669434</v>
      </c>
      <c r="AN112" s="1">
        <v>400.37283325195312</v>
      </c>
      <c r="AO112" s="1">
        <v>396.0506591796875</v>
      </c>
      <c r="AP112" s="1">
        <v>10.186985969543457</v>
      </c>
      <c r="AQ112" s="1">
        <v>10.925036430358887</v>
      </c>
      <c r="AR112" s="1">
        <v>62.108634948730469</v>
      </c>
      <c r="AS112" s="1">
        <v>66.608421325683594</v>
      </c>
      <c r="AT112" s="1">
        <v>299.63516235351562</v>
      </c>
      <c r="AU112" s="1">
        <v>120.74158477783203</v>
      </c>
      <c r="AV112" s="1">
        <v>29.987228393554688</v>
      </c>
      <c r="AW112" s="1">
        <v>99.682373046875</v>
      </c>
      <c r="AX112" s="1">
        <v>-1.9562342166900635</v>
      </c>
      <c r="AY112" s="1">
        <v>-0.11061564832925797</v>
      </c>
      <c r="AZ112" s="1">
        <v>0.75</v>
      </c>
      <c r="BA112" s="1">
        <v>-1.355140209197998</v>
      </c>
      <c r="BB112" s="1">
        <v>7.355140209197998</v>
      </c>
      <c r="BC112" s="1">
        <v>1</v>
      </c>
      <c r="BD112" s="1">
        <v>0</v>
      </c>
      <c r="BE112" s="1">
        <v>0.15999999642372131</v>
      </c>
      <c r="BF112" s="1">
        <v>111115</v>
      </c>
      <c r="BG112">
        <f t="shared" si="143"/>
        <v>1.4981758117675779</v>
      </c>
      <c r="BH112">
        <f t="shared" si="144"/>
        <v>1.1179429153346844E-3</v>
      </c>
      <c r="BI112">
        <f t="shared" si="145"/>
        <v>285.7281030654907</v>
      </c>
      <c r="BJ112">
        <f t="shared" si="146"/>
        <v>287.44248809814451</v>
      </c>
      <c r="BK112">
        <f t="shared" si="147"/>
        <v>19.318653132647569</v>
      </c>
      <c r="BL112">
        <f t="shared" si="148"/>
        <v>-5.061855907469047E-2</v>
      </c>
      <c r="BM112">
        <f t="shared" si="149"/>
        <v>1.4621600046000025</v>
      </c>
      <c r="BN112">
        <f t="shared" si="150"/>
        <v>14.668190171520408</v>
      </c>
      <c r="BO112">
        <f t="shared" si="151"/>
        <v>3.743153741161521</v>
      </c>
      <c r="BP112">
        <f t="shared" si="152"/>
        <v>13.435295581817627</v>
      </c>
      <c r="BQ112">
        <f t="shared" si="153"/>
        <v>1.5464477485359736</v>
      </c>
      <c r="BR112">
        <f t="shared" si="154"/>
        <v>0.29484149155256356</v>
      </c>
      <c r="BS112">
        <f t="shared" si="155"/>
        <v>1.0890335570017342</v>
      </c>
      <c r="BT112">
        <f t="shared" si="156"/>
        <v>0.45741419153423934</v>
      </c>
      <c r="BU112">
        <f t="shared" si="157"/>
        <v>0.18512052706540008</v>
      </c>
      <c r="BV112">
        <f t="shared" si="158"/>
        <v>36.002951942493212</v>
      </c>
      <c r="BW112">
        <f t="shared" si="159"/>
        <v>0.91194574644855264</v>
      </c>
      <c r="BX112">
        <f t="shared" si="160"/>
        <v>74.970788187002739</v>
      </c>
      <c r="BY112">
        <f t="shared" si="161"/>
        <v>395.17398796625582</v>
      </c>
      <c r="BZ112">
        <f t="shared" si="162"/>
        <v>1.1444829030256615E-2</v>
      </c>
      <c r="CA112">
        <f t="shared" si="163"/>
        <v>0</v>
      </c>
      <c r="CB112">
        <f t="shared" si="164"/>
        <v>105.63723650912219</v>
      </c>
      <c r="CC112">
        <f t="shared" si="165"/>
        <v>0</v>
      </c>
      <c r="CD112" t="e">
        <f t="shared" si="166"/>
        <v>#DIV/0!</v>
      </c>
      <c r="CE112" t="e">
        <f t="shared" si="167"/>
        <v>#DIV/0!</v>
      </c>
    </row>
    <row r="113" spans="1:83" x14ac:dyDescent="0.2">
      <c r="A113" s="1">
        <v>101</v>
      </c>
      <c r="B113" s="1" t="s">
        <v>200</v>
      </c>
      <c r="C113" s="1">
        <v>3822</v>
      </c>
      <c r="D113" s="1">
        <v>0</v>
      </c>
      <c r="E113">
        <f t="shared" si="126"/>
        <v>6.0752137342771331</v>
      </c>
      <c r="F113">
        <f t="shared" si="127"/>
        <v>0.30457603921756893</v>
      </c>
      <c r="G113">
        <f t="shared" si="128"/>
        <v>360.96796276139241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t="e">
        <f t="shared" si="129"/>
        <v>#DIV/0!</v>
      </c>
      <c r="P113" t="e">
        <f t="shared" si="130"/>
        <v>#DIV/0!</v>
      </c>
      <c r="Q113" t="e">
        <f t="shared" si="131"/>
        <v>#DIV/0!</v>
      </c>
      <c r="R113" s="1">
        <v>-1</v>
      </c>
      <c r="S113" s="1">
        <v>0.87</v>
      </c>
      <c r="T113" s="1">
        <v>0.92</v>
      </c>
      <c r="U113" s="1">
        <v>9.8070230484008789</v>
      </c>
      <c r="V113">
        <f t="shared" si="132"/>
        <v>0.87490351152420043</v>
      </c>
      <c r="W113">
        <f t="shared" si="133"/>
        <v>6.7015627625581872E-2</v>
      </c>
      <c r="X113" t="e">
        <f t="shared" si="134"/>
        <v>#DIV/0!</v>
      </c>
      <c r="Y113" t="e">
        <f t="shared" si="135"/>
        <v>#DIV/0!</v>
      </c>
      <c r="Z113" t="e">
        <f t="shared" si="136"/>
        <v>#DIV/0!</v>
      </c>
      <c r="AA113" s="1">
        <v>0</v>
      </c>
      <c r="AB113" s="1">
        <v>0.5</v>
      </c>
      <c r="AC113" t="e">
        <f t="shared" si="137"/>
        <v>#DIV/0!</v>
      </c>
      <c r="AD113">
        <f t="shared" si="138"/>
        <v>1.1186189994774884</v>
      </c>
      <c r="AE113">
        <f t="shared" si="139"/>
        <v>0.37327102436754434</v>
      </c>
      <c r="AF113">
        <f t="shared" si="140"/>
        <v>12.576066970825195</v>
      </c>
      <c r="AG113" s="1">
        <v>2</v>
      </c>
      <c r="AH113">
        <f t="shared" si="141"/>
        <v>4.644859790802002</v>
      </c>
      <c r="AI113" s="1">
        <v>1</v>
      </c>
      <c r="AJ113">
        <f t="shared" si="142"/>
        <v>9.2897195816040039</v>
      </c>
      <c r="AK113" s="1">
        <v>14.28962516784668</v>
      </c>
      <c r="AL113" s="1">
        <v>12.576066970825195</v>
      </c>
      <c r="AM113" s="1">
        <v>14.708673477172852</v>
      </c>
      <c r="AN113" s="1">
        <v>400.4149169921875</v>
      </c>
      <c r="AO113" s="1">
        <v>396.06497192382812</v>
      </c>
      <c r="AP113" s="1">
        <v>10.183243751525879</v>
      </c>
      <c r="AQ113" s="1">
        <v>10.921598434448242</v>
      </c>
      <c r="AR113" s="1">
        <v>62.097476959228516</v>
      </c>
      <c r="AS113" s="1">
        <v>66.599967956542969</v>
      </c>
      <c r="AT113" s="1">
        <v>299.69387817382812</v>
      </c>
      <c r="AU113" s="1">
        <v>120.67111206054688</v>
      </c>
      <c r="AV113" s="1">
        <v>30.046630859375</v>
      </c>
      <c r="AW113" s="1">
        <v>99.682632446289062</v>
      </c>
      <c r="AX113" s="1">
        <v>-1.9562342166900635</v>
      </c>
      <c r="AY113" s="1">
        <v>-0.11061564832925797</v>
      </c>
      <c r="AZ113" s="1">
        <v>0.75</v>
      </c>
      <c r="BA113" s="1">
        <v>-1.355140209197998</v>
      </c>
      <c r="BB113" s="1">
        <v>7.355140209197998</v>
      </c>
      <c r="BC113" s="1">
        <v>1</v>
      </c>
      <c r="BD113" s="1">
        <v>0</v>
      </c>
      <c r="BE113" s="1">
        <v>0.15999999642372131</v>
      </c>
      <c r="BF113" s="1">
        <v>111115</v>
      </c>
      <c r="BG113">
        <f t="shared" si="143"/>
        <v>1.4984693908691404</v>
      </c>
      <c r="BH113">
        <f t="shared" si="144"/>
        <v>1.1186189994774884E-3</v>
      </c>
      <c r="BI113">
        <f t="shared" si="145"/>
        <v>285.72606697082517</v>
      </c>
      <c r="BJ113">
        <f t="shared" si="146"/>
        <v>287.43962516784666</v>
      </c>
      <c r="BK113">
        <f t="shared" si="147"/>
        <v>19.307377498133974</v>
      </c>
      <c r="BL113">
        <f t="shared" si="148"/>
        <v>-5.0819260906509352E-2</v>
      </c>
      <c r="BM113">
        <f t="shared" si="149"/>
        <v>1.4619647068346144</v>
      </c>
      <c r="BN113">
        <f t="shared" si="150"/>
        <v>14.666192805676047</v>
      </c>
      <c r="BO113">
        <f t="shared" si="151"/>
        <v>3.7445943712278051</v>
      </c>
      <c r="BP113">
        <f t="shared" si="152"/>
        <v>13.432846069335938</v>
      </c>
      <c r="BQ113">
        <f t="shared" si="153"/>
        <v>1.5462009271471546</v>
      </c>
      <c r="BR113">
        <f t="shared" si="154"/>
        <v>0.29490711016517035</v>
      </c>
      <c r="BS113">
        <f t="shared" si="155"/>
        <v>1.0886936824670701</v>
      </c>
      <c r="BT113">
        <f t="shared" si="156"/>
        <v>0.45750724468008452</v>
      </c>
      <c r="BU113">
        <f t="shared" si="157"/>
        <v>0.18516191554057362</v>
      </c>
      <c r="BV113">
        <f t="shared" si="158"/>
        <v>35.982236756829643</v>
      </c>
      <c r="BW113">
        <f t="shared" si="159"/>
        <v>0.91138572797297102</v>
      </c>
      <c r="BX113">
        <f t="shared" si="160"/>
        <v>74.957996800860755</v>
      </c>
      <c r="BY113">
        <f t="shared" si="161"/>
        <v>395.18211012490843</v>
      </c>
      <c r="BZ113">
        <f t="shared" si="162"/>
        <v>1.1523442989728282E-2</v>
      </c>
      <c r="CA113">
        <f t="shared" si="163"/>
        <v>0</v>
      </c>
      <c r="CB113">
        <f t="shared" si="164"/>
        <v>105.57557968130276</v>
      </c>
      <c r="CC113">
        <f t="shared" si="165"/>
        <v>0</v>
      </c>
      <c r="CD113" t="e">
        <f t="shared" si="166"/>
        <v>#DIV/0!</v>
      </c>
      <c r="CE113" t="e">
        <f t="shared" si="167"/>
        <v>#DIV/0!</v>
      </c>
    </row>
    <row r="114" spans="1:83" x14ac:dyDescent="0.2">
      <c r="A114" s="1">
        <v>102</v>
      </c>
      <c r="B114" s="1" t="s">
        <v>201</v>
      </c>
      <c r="C114" s="1">
        <v>3852.5</v>
      </c>
      <c r="D114" s="1">
        <v>0</v>
      </c>
      <c r="E114">
        <f t="shared" si="126"/>
        <v>6.0481710318756452</v>
      </c>
      <c r="F114">
        <f t="shared" si="127"/>
        <v>0.30312038820630499</v>
      </c>
      <c r="G114">
        <f t="shared" si="128"/>
        <v>360.95505502441148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t="e">
        <f t="shared" si="129"/>
        <v>#DIV/0!</v>
      </c>
      <c r="P114" t="e">
        <f t="shared" si="130"/>
        <v>#DIV/0!</v>
      </c>
      <c r="Q114" t="e">
        <f t="shared" si="131"/>
        <v>#DIV/0!</v>
      </c>
      <c r="R114" s="1">
        <v>-1</v>
      </c>
      <c r="S114" s="1">
        <v>0.87</v>
      </c>
      <c r="T114" s="1">
        <v>0.92</v>
      </c>
      <c r="U114" s="1">
        <v>9.8070230484008789</v>
      </c>
      <c r="V114">
        <f t="shared" si="132"/>
        <v>0.87490351152420043</v>
      </c>
      <c r="W114">
        <f t="shared" si="133"/>
        <v>6.6685867450745326E-2</v>
      </c>
      <c r="X114" t="e">
        <f t="shared" si="134"/>
        <v>#DIV/0!</v>
      </c>
      <c r="Y114" t="e">
        <f t="shared" si="135"/>
        <v>#DIV/0!</v>
      </c>
      <c r="Z114" t="e">
        <f t="shared" si="136"/>
        <v>#DIV/0!</v>
      </c>
      <c r="AA114" s="1">
        <v>0</v>
      </c>
      <c r="AB114" s="1">
        <v>0.5</v>
      </c>
      <c r="AC114" t="e">
        <f t="shared" si="137"/>
        <v>#DIV/0!</v>
      </c>
      <c r="AD114">
        <f t="shared" si="138"/>
        <v>1.1145136422508359</v>
      </c>
      <c r="AE114">
        <f t="shared" si="139"/>
        <v>0.37362350279715573</v>
      </c>
      <c r="AF114">
        <f t="shared" si="140"/>
        <v>12.573604583740234</v>
      </c>
      <c r="AG114" s="1">
        <v>2</v>
      </c>
      <c r="AH114">
        <f t="shared" si="141"/>
        <v>4.644859790802002</v>
      </c>
      <c r="AI114" s="1">
        <v>1</v>
      </c>
      <c r="AJ114">
        <f t="shared" si="142"/>
        <v>9.2897195816040039</v>
      </c>
      <c r="AK114" s="1">
        <v>14.288307189941406</v>
      </c>
      <c r="AL114" s="1">
        <v>12.573604583740234</v>
      </c>
      <c r="AM114" s="1">
        <v>14.707579612731934</v>
      </c>
      <c r="AN114" s="1">
        <v>400.39236450195312</v>
      </c>
      <c r="AO114" s="1">
        <v>396.060791015625</v>
      </c>
      <c r="AP114" s="1">
        <v>10.180157661437988</v>
      </c>
      <c r="AQ114" s="1">
        <v>10.915936470031738</v>
      </c>
      <c r="AR114" s="1">
        <v>62.082576751708984</v>
      </c>
      <c r="AS114" s="1">
        <v>66.56964111328125</v>
      </c>
      <c r="AT114" s="1">
        <v>299.64105224609375</v>
      </c>
      <c r="AU114" s="1">
        <v>120.8043212890625</v>
      </c>
      <c r="AV114" s="1">
        <v>29.934389114379883</v>
      </c>
      <c r="AW114" s="1">
        <v>99.680412292480469</v>
      </c>
      <c r="AX114" s="1">
        <v>-1.9562342166900635</v>
      </c>
      <c r="AY114" s="1">
        <v>-0.11061564832925797</v>
      </c>
      <c r="AZ114" s="1">
        <v>1</v>
      </c>
      <c r="BA114" s="1">
        <v>-1.355140209197998</v>
      </c>
      <c r="BB114" s="1">
        <v>7.355140209197998</v>
      </c>
      <c r="BC114" s="1">
        <v>1</v>
      </c>
      <c r="BD114" s="1">
        <v>0</v>
      </c>
      <c r="BE114" s="1">
        <v>0.15999999642372131</v>
      </c>
      <c r="BF114" s="1">
        <v>111115</v>
      </c>
      <c r="BG114">
        <f t="shared" si="143"/>
        <v>1.4982052612304686</v>
      </c>
      <c r="BH114">
        <f t="shared" si="144"/>
        <v>1.114513642250836E-3</v>
      </c>
      <c r="BI114">
        <f t="shared" si="145"/>
        <v>285.72360458374021</v>
      </c>
      <c r="BJ114">
        <f t="shared" si="146"/>
        <v>287.43830718994138</v>
      </c>
      <c r="BK114">
        <f t="shared" si="147"/>
        <v>19.328690974220081</v>
      </c>
      <c r="BL114">
        <f t="shared" si="148"/>
        <v>-4.9960691027843167E-2</v>
      </c>
      <c r="BM114">
        <f t="shared" si="149"/>
        <v>1.4617285506884432</v>
      </c>
      <c r="BN114">
        <f t="shared" si="150"/>
        <v>14.664150328747294</v>
      </c>
      <c r="BO114">
        <f t="shared" si="151"/>
        <v>3.7482138587155553</v>
      </c>
      <c r="BP114">
        <f t="shared" si="152"/>
        <v>13.43095588684082</v>
      </c>
      <c r="BQ114">
        <f t="shared" si="153"/>
        <v>1.5460104894712463</v>
      </c>
      <c r="BR114">
        <f t="shared" si="154"/>
        <v>0.29354220593332814</v>
      </c>
      <c r="BS114">
        <f t="shared" si="155"/>
        <v>1.0881050478912875</v>
      </c>
      <c r="BT114">
        <f t="shared" si="156"/>
        <v>0.45790544157995883</v>
      </c>
      <c r="BU114">
        <f t="shared" si="157"/>
        <v>0.18430102925062841</v>
      </c>
      <c r="BV114">
        <f t="shared" si="158"/>
        <v>35.980148703888311</v>
      </c>
      <c r="BW114">
        <f t="shared" si="159"/>
        <v>0.91136275847656789</v>
      </c>
      <c r="BX114">
        <f t="shared" si="160"/>
        <v>74.926593813249667</v>
      </c>
      <c r="BY114">
        <f t="shared" si="161"/>
        <v>395.18185911447256</v>
      </c>
      <c r="BZ114">
        <f t="shared" si="162"/>
        <v>1.1467349620599358E-2</v>
      </c>
      <c r="CA114">
        <f t="shared" si="163"/>
        <v>0</v>
      </c>
      <c r="CB114">
        <f t="shared" si="164"/>
        <v>105.6921249030985</v>
      </c>
      <c r="CC114">
        <f t="shared" si="165"/>
        <v>0</v>
      </c>
      <c r="CD114" t="e">
        <f t="shared" si="166"/>
        <v>#DIV/0!</v>
      </c>
      <c r="CE114" t="e">
        <f t="shared" si="167"/>
        <v>#DIV/0!</v>
      </c>
    </row>
    <row r="115" spans="1:83" x14ac:dyDescent="0.2">
      <c r="A115" s="1">
        <v>103</v>
      </c>
      <c r="B115" s="1" t="s">
        <v>202</v>
      </c>
      <c r="C115" s="1">
        <v>3883</v>
      </c>
      <c r="D115" s="1">
        <v>0</v>
      </c>
      <c r="E115">
        <f t="shared" si="126"/>
        <v>6.1340252793761039</v>
      </c>
      <c r="F115">
        <f t="shared" si="127"/>
        <v>0.3041600513459512</v>
      </c>
      <c r="G115">
        <f t="shared" si="128"/>
        <v>360.56692485243485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t="e">
        <f t="shared" si="129"/>
        <v>#DIV/0!</v>
      </c>
      <c r="P115" t="e">
        <f t="shared" si="130"/>
        <v>#DIV/0!</v>
      </c>
      <c r="Q115" t="e">
        <f t="shared" si="131"/>
        <v>#DIV/0!</v>
      </c>
      <c r="R115" s="1">
        <v>-1</v>
      </c>
      <c r="S115" s="1">
        <v>0.87</v>
      </c>
      <c r="T115" s="1">
        <v>0.92</v>
      </c>
      <c r="U115" s="1">
        <v>9.8070230484008789</v>
      </c>
      <c r="V115">
        <f t="shared" si="132"/>
        <v>0.87490351152420043</v>
      </c>
      <c r="W115">
        <f t="shared" si="133"/>
        <v>6.7593808352214069E-2</v>
      </c>
      <c r="X115" t="e">
        <f t="shared" si="134"/>
        <v>#DIV/0!</v>
      </c>
      <c r="Y115" t="e">
        <f t="shared" si="135"/>
        <v>#DIV/0!</v>
      </c>
      <c r="Z115" t="e">
        <f t="shared" si="136"/>
        <v>#DIV/0!</v>
      </c>
      <c r="AA115" s="1">
        <v>0</v>
      </c>
      <c r="AB115" s="1">
        <v>0.5</v>
      </c>
      <c r="AC115" t="e">
        <f t="shared" si="137"/>
        <v>#DIV/0!</v>
      </c>
      <c r="AD115">
        <f t="shared" si="138"/>
        <v>1.1182628936911048</v>
      </c>
      <c r="AE115">
        <f t="shared" si="139"/>
        <v>0.37363612924759448</v>
      </c>
      <c r="AF115">
        <f t="shared" si="140"/>
        <v>12.574986457824707</v>
      </c>
      <c r="AG115" s="1">
        <v>2</v>
      </c>
      <c r="AH115">
        <f t="shared" si="141"/>
        <v>4.644859790802002</v>
      </c>
      <c r="AI115" s="1">
        <v>1</v>
      </c>
      <c r="AJ115">
        <f t="shared" si="142"/>
        <v>9.2897195816040039</v>
      </c>
      <c r="AK115" s="1">
        <v>14.288108825683594</v>
      </c>
      <c r="AL115" s="1">
        <v>12.574986457824707</v>
      </c>
      <c r="AM115" s="1">
        <v>14.708836555480957</v>
      </c>
      <c r="AN115" s="1">
        <v>400.41650390625</v>
      </c>
      <c r="AO115" s="1">
        <v>396.026611328125</v>
      </c>
      <c r="AP115" s="1">
        <v>10.178960800170898</v>
      </c>
      <c r="AQ115" s="1">
        <v>10.917222023010254</v>
      </c>
      <c r="AR115" s="1">
        <v>62.075603485107422</v>
      </c>
      <c r="AS115" s="1">
        <v>66.577827453613281</v>
      </c>
      <c r="AT115" s="1">
        <v>299.63772583007812</v>
      </c>
      <c r="AU115" s="1">
        <v>120.63339996337891</v>
      </c>
      <c r="AV115" s="1">
        <v>30.074766159057617</v>
      </c>
      <c r="AW115" s="1">
        <v>99.679656982421875</v>
      </c>
      <c r="AX115" s="1">
        <v>-1.9562342166900635</v>
      </c>
      <c r="AY115" s="1">
        <v>-0.11061564832925797</v>
      </c>
      <c r="AZ115" s="1">
        <v>0.75</v>
      </c>
      <c r="BA115" s="1">
        <v>-1.355140209197998</v>
      </c>
      <c r="BB115" s="1">
        <v>7.355140209197998</v>
      </c>
      <c r="BC115" s="1">
        <v>1</v>
      </c>
      <c r="BD115" s="1">
        <v>0</v>
      </c>
      <c r="BE115" s="1">
        <v>0.15999999642372131</v>
      </c>
      <c r="BF115" s="1">
        <v>111115</v>
      </c>
      <c r="BG115">
        <f t="shared" si="143"/>
        <v>1.4981886291503905</v>
      </c>
      <c r="BH115">
        <f t="shared" si="144"/>
        <v>1.1182628936911047E-3</v>
      </c>
      <c r="BI115">
        <f t="shared" si="145"/>
        <v>285.72498645782468</v>
      </c>
      <c r="BJ115">
        <f t="shared" si="146"/>
        <v>287.43810882568357</v>
      </c>
      <c r="BK115">
        <f t="shared" si="147"/>
        <v>19.301343562721968</v>
      </c>
      <c r="BL115">
        <f t="shared" si="148"/>
        <v>-5.0799132785978578E-2</v>
      </c>
      <c r="BM115">
        <f t="shared" si="149"/>
        <v>1.4618610757021984</v>
      </c>
      <c r="BN115">
        <f t="shared" si="150"/>
        <v>14.665590953628502</v>
      </c>
      <c r="BO115">
        <f t="shared" si="151"/>
        <v>3.7483689306182484</v>
      </c>
      <c r="BP115">
        <f t="shared" si="152"/>
        <v>13.43154764175415</v>
      </c>
      <c r="BQ115">
        <f t="shared" si="153"/>
        <v>1.5460701071210567</v>
      </c>
      <c r="BR115">
        <f t="shared" si="154"/>
        <v>0.29451709767400425</v>
      </c>
      <c r="BS115">
        <f t="shared" si="155"/>
        <v>1.0882249464546039</v>
      </c>
      <c r="BT115">
        <f t="shared" si="156"/>
        <v>0.45784516066645287</v>
      </c>
      <c r="BU115">
        <f t="shared" si="157"/>
        <v>0.18491591916442929</v>
      </c>
      <c r="BV115">
        <f t="shared" si="158"/>
        <v>35.94118738849739</v>
      </c>
      <c r="BW115">
        <f t="shared" si="159"/>
        <v>0.91046135420856789</v>
      </c>
      <c r="BX115">
        <f t="shared" si="160"/>
        <v>74.930701943589355</v>
      </c>
      <c r="BY115">
        <f t="shared" si="161"/>
        <v>395.1352029218308</v>
      </c>
      <c r="BZ115">
        <f t="shared" si="162"/>
        <v>1.1632140505949828E-2</v>
      </c>
      <c r="CA115">
        <f t="shared" si="163"/>
        <v>0</v>
      </c>
      <c r="CB115">
        <f t="shared" si="164"/>
        <v>105.54258523506356</v>
      </c>
      <c r="CC115">
        <f t="shared" si="165"/>
        <v>0</v>
      </c>
      <c r="CD115" t="e">
        <f t="shared" si="166"/>
        <v>#DIV/0!</v>
      </c>
      <c r="CE115" t="e">
        <f t="shared" si="167"/>
        <v>#DIV/0!</v>
      </c>
    </row>
    <row r="116" spans="1:83" x14ac:dyDescent="0.2">
      <c r="A116" s="1">
        <v>104</v>
      </c>
      <c r="B116" s="1" t="s">
        <v>203</v>
      </c>
      <c r="C116" s="1">
        <v>3913.5</v>
      </c>
      <c r="D116" s="1">
        <v>0</v>
      </c>
      <c r="E116">
        <f t="shared" si="126"/>
        <v>6.1142514486985124</v>
      </c>
      <c r="F116">
        <f t="shared" si="127"/>
        <v>0.30146707606232265</v>
      </c>
      <c r="G116">
        <f t="shared" si="128"/>
        <v>360.41027044900113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t="e">
        <f t="shared" si="129"/>
        <v>#DIV/0!</v>
      </c>
      <c r="P116" t="e">
        <f t="shared" si="130"/>
        <v>#DIV/0!</v>
      </c>
      <c r="Q116" t="e">
        <f t="shared" si="131"/>
        <v>#DIV/0!</v>
      </c>
      <c r="R116" s="1">
        <v>-1</v>
      </c>
      <c r="S116" s="1">
        <v>0.87</v>
      </c>
      <c r="T116" s="1">
        <v>0.92</v>
      </c>
      <c r="U116" s="1">
        <v>9.8070230484008789</v>
      </c>
      <c r="V116">
        <f t="shared" si="132"/>
        <v>0.87490351152420043</v>
      </c>
      <c r="W116">
        <f t="shared" si="133"/>
        <v>6.7358452070133745E-2</v>
      </c>
      <c r="X116" t="e">
        <f t="shared" si="134"/>
        <v>#DIV/0!</v>
      </c>
      <c r="Y116" t="e">
        <f t="shared" si="135"/>
        <v>#DIV/0!</v>
      </c>
      <c r="Z116" t="e">
        <f t="shared" si="136"/>
        <v>#DIV/0!</v>
      </c>
      <c r="AA116" s="1">
        <v>0</v>
      </c>
      <c r="AB116" s="1">
        <v>0.5</v>
      </c>
      <c r="AC116" t="e">
        <f t="shared" si="137"/>
        <v>#DIV/0!</v>
      </c>
      <c r="AD116">
        <f t="shared" si="138"/>
        <v>1.1092025272675381</v>
      </c>
      <c r="AE116">
        <f t="shared" si="139"/>
        <v>0.37381538275749349</v>
      </c>
      <c r="AF116">
        <f t="shared" si="140"/>
        <v>12.575133323669434</v>
      </c>
      <c r="AG116" s="1">
        <v>2</v>
      </c>
      <c r="AH116">
        <f t="shared" si="141"/>
        <v>4.644859790802002</v>
      </c>
      <c r="AI116" s="1">
        <v>1</v>
      </c>
      <c r="AJ116">
        <f t="shared" si="142"/>
        <v>9.2897195816040039</v>
      </c>
      <c r="AK116" s="1">
        <v>14.290831565856934</v>
      </c>
      <c r="AL116" s="1">
        <v>12.575133323669434</v>
      </c>
      <c r="AM116" s="1">
        <v>14.708386421203613</v>
      </c>
      <c r="AN116" s="1">
        <v>400.4251708984375</v>
      </c>
      <c r="AO116" s="1">
        <v>396.05111694335938</v>
      </c>
      <c r="AP116" s="1">
        <v>10.183311462402344</v>
      </c>
      <c r="AQ116" s="1">
        <v>10.915548324584961</v>
      </c>
      <c r="AR116" s="1">
        <v>62.091285705566406</v>
      </c>
      <c r="AS116" s="1">
        <v>66.555999755859375</v>
      </c>
      <c r="AT116" s="1">
        <v>299.65576171875</v>
      </c>
      <c r="AU116" s="1">
        <v>120.71936798095703</v>
      </c>
      <c r="AV116" s="1">
        <v>29.986383438110352</v>
      </c>
      <c r="AW116" s="1">
        <v>99.6798095703125</v>
      </c>
      <c r="AX116" s="1">
        <v>-1.9562342166900635</v>
      </c>
      <c r="AY116" s="1">
        <v>-0.11061564832925797</v>
      </c>
      <c r="AZ116" s="1">
        <v>0.5</v>
      </c>
      <c r="BA116" s="1">
        <v>-1.355140209197998</v>
      </c>
      <c r="BB116" s="1">
        <v>7.355140209197998</v>
      </c>
      <c r="BC116" s="1">
        <v>1</v>
      </c>
      <c r="BD116" s="1">
        <v>0</v>
      </c>
      <c r="BE116" s="1">
        <v>0.15999999642372131</v>
      </c>
      <c r="BF116" s="1">
        <v>111115</v>
      </c>
      <c r="BG116">
        <f t="shared" si="143"/>
        <v>1.49827880859375</v>
      </c>
      <c r="BH116">
        <f t="shared" si="144"/>
        <v>1.1092025272675381E-3</v>
      </c>
      <c r="BI116">
        <f t="shared" si="145"/>
        <v>285.72513332366941</v>
      </c>
      <c r="BJ116">
        <f t="shared" si="146"/>
        <v>287.44083156585691</v>
      </c>
      <c r="BK116">
        <f t="shared" si="147"/>
        <v>19.315098445227022</v>
      </c>
      <c r="BL116">
        <f t="shared" si="148"/>
        <v>-4.9031810398017961E-2</v>
      </c>
      <c r="BM116">
        <f t="shared" si="149"/>
        <v>1.4618751611076661</v>
      </c>
      <c r="BN116">
        <f t="shared" si="150"/>
        <v>14.665709810335095</v>
      </c>
      <c r="BO116">
        <f t="shared" si="151"/>
        <v>3.7501614857501337</v>
      </c>
      <c r="BP116">
        <f t="shared" si="152"/>
        <v>13.432982444763184</v>
      </c>
      <c r="BQ116">
        <f t="shared" si="153"/>
        <v>1.546214667898369</v>
      </c>
      <c r="BR116">
        <f t="shared" si="154"/>
        <v>0.29199146045881202</v>
      </c>
      <c r="BS116">
        <f t="shared" si="155"/>
        <v>1.0880597783501726</v>
      </c>
      <c r="BT116">
        <f t="shared" si="156"/>
        <v>0.45815488954819639</v>
      </c>
      <c r="BU116">
        <f t="shared" si="157"/>
        <v>0.18332297160985578</v>
      </c>
      <c r="BV116">
        <f t="shared" si="158"/>
        <v>35.925627125541261</v>
      </c>
      <c r="BW116">
        <f t="shared" si="159"/>
        <v>0.91000947865157678</v>
      </c>
      <c r="BX116">
        <f t="shared" si="160"/>
        <v>74.911894094458106</v>
      </c>
      <c r="BY116">
        <f t="shared" si="161"/>
        <v>395.16258210834792</v>
      </c>
      <c r="BZ116">
        <f t="shared" si="162"/>
        <v>1.1590929347308614E-2</v>
      </c>
      <c r="CA116">
        <f t="shared" si="163"/>
        <v>0</v>
      </c>
      <c r="CB116">
        <f t="shared" si="164"/>
        <v>105.61779895552144</v>
      </c>
      <c r="CC116">
        <f t="shared" si="165"/>
        <v>0</v>
      </c>
      <c r="CD116" t="e">
        <f t="shared" si="166"/>
        <v>#DIV/0!</v>
      </c>
      <c r="CE116" t="e">
        <f t="shared" si="167"/>
        <v>#DIV/0!</v>
      </c>
    </row>
    <row r="117" spans="1:83" x14ac:dyDescent="0.2">
      <c r="A117" s="1">
        <v>105</v>
      </c>
      <c r="B117" s="1" t="s">
        <v>204</v>
      </c>
      <c r="C117" s="1">
        <v>3944</v>
      </c>
      <c r="D117" s="1">
        <v>0</v>
      </c>
      <c r="E117">
        <f t="shared" si="126"/>
        <v>5.9461607378002252</v>
      </c>
      <c r="F117">
        <f t="shared" si="127"/>
        <v>0.30347989551902432</v>
      </c>
      <c r="G117">
        <f t="shared" si="128"/>
        <v>361.54197102999711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t="e">
        <f t="shared" si="129"/>
        <v>#DIV/0!</v>
      </c>
      <c r="P117" t="e">
        <f t="shared" si="130"/>
        <v>#DIV/0!</v>
      </c>
      <c r="Q117" t="e">
        <f t="shared" si="131"/>
        <v>#DIV/0!</v>
      </c>
      <c r="R117" s="1">
        <v>-1</v>
      </c>
      <c r="S117" s="1">
        <v>0.87</v>
      </c>
      <c r="T117" s="1">
        <v>0.92</v>
      </c>
      <c r="U117" s="1">
        <v>9.8070230484008789</v>
      </c>
      <c r="V117">
        <f t="shared" si="132"/>
        <v>0.87490351152420043</v>
      </c>
      <c r="W117">
        <f t="shared" si="133"/>
        <v>6.5752889859440194E-2</v>
      </c>
      <c r="X117" t="e">
        <f t="shared" si="134"/>
        <v>#DIV/0!</v>
      </c>
      <c r="Y117" t="e">
        <f t="shared" si="135"/>
        <v>#DIV/0!</v>
      </c>
      <c r="Z117" t="e">
        <f t="shared" si="136"/>
        <v>#DIV/0!</v>
      </c>
      <c r="AA117" s="1">
        <v>0</v>
      </c>
      <c r="AB117" s="1">
        <v>0.5</v>
      </c>
      <c r="AC117" t="e">
        <f t="shared" si="137"/>
        <v>#DIV/0!</v>
      </c>
      <c r="AD117">
        <f t="shared" si="138"/>
        <v>1.1152119723703828</v>
      </c>
      <c r="AE117">
        <f t="shared" si="139"/>
        <v>0.37342768125101355</v>
      </c>
      <c r="AF117">
        <f t="shared" si="140"/>
        <v>12.574731826782227</v>
      </c>
      <c r="AG117" s="1">
        <v>2</v>
      </c>
      <c r="AH117">
        <f t="shared" si="141"/>
        <v>4.644859790802002</v>
      </c>
      <c r="AI117" s="1">
        <v>1</v>
      </c>
      <c r="AJ117">
        <f t="shared" si="142"/>
        <v>9.2897195816040039</v>
      </c>
      <c r="AK117" s="1">
        <v>14.292274475097656</v>
      </c>
      <c r="AL117" s="1">
        <v>12.574731826782227</v>
      </c>
      <c r="AM117" s="1">
        <v>14.708429336547852</v>
      </c>
      <c r="AN117" s="1">
        <v>400.32144165039062</v>
      </c>
      <c r="AO117" s="1">
        <v>396.05758666992188</v>
      </c>
      <c r="AP117" s="1">
        <v>10.182723045349121</v>
      </c>
      <c r="AQ117" s="1">
        <v>10.91899299621582</v>
      </c>
      <c r="AR117" s="1">
        <v>62.082229614257812</v>
      </c>
      <c r="AS117" s="1">
        <v>66.571136474609375</v>
      </c>
      <c r="AT117" s="1">
        <v>299.62786865234375</v>
      </c>
      <c r="AU117" s="1">
        <v>120.74518585205078</v>
      </c>
      <c r="AV117" s="1">
        <v>29.947158813476562</v>
      </c>
      <c r="AW117" s="1">
        <v>99.680343627929688</v>
      </c>
      <c r="AX117" s="1">
        <v>-1.9562342166900635</v>
      </c>
      <c r="AY117" s="1">
        <v>-0.11061564832925797</v>
      </c>
      <c r="AZ117" s="1">
        <v>1</v>
      </c>
      <c r="BA117" s="1">
        <v>-1.355140209197998</v>
      </c>
      <c r="BB117" s="1">
        <v>7.355140209197998</v>
      </c>
      <c r="BC117" s="1">
        <v>1</v>
      </c>
      <c r="BD117" s="1">
        <v>0</v>
      </c>
      <c r="BE117" s="1">
        <v>0.15999999642372131</v>
      </c>
      <c r="BF117" s="1">
        <v>111115</v>
      </c>
      <c r="BG117">
        <f t="shared" si="143"/>
        <v>1.4981393432617187</v>
      </c>
      <c r="BH117">
        <f t="shared" si="144"/>
        <v>1.1152119723703828E-3</v>
      </c>
      <c r="BI117">
        <f t="shared" si="145"/>
        <v>285.7247318267822</v>
      </c>
      <c r="BJ117">
        <f t="shared" si="146"/>
        <v>287.44227447509763</v>
      </c>
      <c r="BK117">
        <f t="shared" si="147"/>
        <v>19.31922930450969</v>
      </c>
      <c r="BL117">
        <f t="shared" si="148"/>
        <v>-5.0004831708893159E-2</v>
      </c>
      <c r="BM117">
        <f t="shared" si="149"/>
        <v>1.4618366551847641</v>
      </c>
      <c r="BN117">
        <f t="shared" si="150"/>
        <v>14.665244941783772</v>
      </c>
      <c r="BO117">
        <f t="shared" si="151"/>
        <v>3.7462519455679519</v>
      </c>
      <c r="BP117">
        <f t="shared" si="152"/>
        <v>13.433503150939941</v>
      </c>
      <c r="BQ117">
        <f t="shared" si="153"/>
        <v>1.5462671335725404</v>
      </c>
      <c r="BR117">
        <f t="shared" si="154"/>
        <v>0.29387933970822633</v>
      </c>
      <c r="BS117">
        <f t="shared" si="155"/>
        <v>1.0884089739337506</v>
      </c>
      <c r="BT117">
        <f t="shared" si="156"/>
        <v>0.45785815963878984</v>
      </c>
      <c r="BU117">
        <f t="shared" si="157"/>
        <v>0.18451366629944399</v>
      </c>
      <c r="BV117">
        <f t="shared" si="158"/>
        <v>36.038627908189113</v>
      </c>
      <c r="BW117">
        <f t="shared" si="159"/>
        <v>0.91285202757979134</v>
      </c>
      <c r="BX117">
        <f t="shared" si="160"/>
        <v>74.94247477489084</v>
      </c>
      <c r="BY117">
        <f t="shared" si="161"/>
        <v>395.19347910181762</v>
      </c>
      <c r="BZ117">
        <f t="shared" si="162"/>
        <v>1.1275995801166299E-2</v>
      </c>
      <c r="CA117">
        <f t="shared" si="163"/>
        <v>0</v>
      </c>
      <c r="CB117">
        <f t="shared" si="164"/>
        <v>105.64038710160143</v>
      </c>
      <c r="CC117">
        <f t="shared" si="165"/>
        <v>0</v>
      </c>
      <c r="CD117" t="e">
        <f t="shared" si="166"/>
        <v>#DIV/0!</v>
      </c>
      <c r="CE117" t="e">
        <f t="shared" si="167"/>
        <v>#DIV/0!</v>
      </c>
    </row>
    <row r="118" spans="1:83" x14ac:dyDescent="0.2">
      <c r="A118" s="1">
        <v>106</v>
      </c>
      <c r="B118" s="1" t="s">
        <v>205</v>
      </c>
      <c r="C118" s="1">
        <v>3991</v>
      </c>
      <c r="D118" s="1">
        <v>0</v>
      </c>
      <c r="E118">
        <f t="shared" si="126"/>
        <v>6.019117150037987</v>
      </c>
      <c r="F118">
        <f t="shared" si="127"/>
        <v>0.30185253622955766</v>
      </c>
      <c r="G118">
        <f t="shared" si="128"/>
        <v>360.91237076382606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t="e">
        <f t="shared" si="129"/>
        <v>#DIV/0!</v>
      </c>
      <c r="P118" t="e">
        <f t="shared" si="130"/>
        <v>#DIV/0!</v>
      </c>
      <c r="Q118" t="e">
        <f t="shared" si="131"/>
        <v>#DIV/0!</v>
      </c>
      <c r="R118" s="1">
        <v>-1</v>
      </c>
      <c r="S118" s="1">
        <v>0.87</v>
      </c>
      <c r="T118" s="1">
        <v>0.92</v>
      </c>
      <c r="U118" s="1">
        <v>9.8070230484008789</v>
      </c>
      <c r="V118">
        <f t="shared" si="132"/>
        <v>0.87490351152420043</v>
      </c>
      <c r="W118">
        <f t="shared" si="133"/>
        <v>6.6497745061366798E-2</v>
      </c>
      <c r="X118" t="e">
        <f t="shared" si="134"/>
        <v>#DIV/0!</v>
      </c>
      <c r="Y118" t="e">
        <f t="shared" si="135"/>
        <v>#DIV/0!</v>
      </c>
      <c r="Z118" t="e">
        <f t="shared" si="136"/>
        <v>#DIV/0!</v>
      </c>
      <c r="AA118" s="1">
        <v>0</v>
      </c>
      <c r="AB118" s="1">
        <v>0.5</v>
      </c>
      <c r="AC118" t="e">
        <f t="shared" si="137"/>
        <v>#DIV/0!</v>
      </c>
      <c r="AD118">
        <f t="shared" si="138"/>
        <v>1.1166393265558607</v>
      </c>
      <c r="AE118">
        <f t="shared" si="139"/>
        <v>0.37585549415877484</v>
      </c>
      <c r="AF118">
        <f t="shared" si="140"/>
        <v>12.598892211914062</v>
      </c>
      <c r="AG118" s="1">
        <v>2</v>
      </c>
      <c r="AH118">
        <f t="shared" si="141"/>
        <v>4.644859790802002</v>
      </c>
      <c r="AI118" s="1">
        <v>1</v>
      </c>
      <c r="AJ118">
        <f t="shared" si="142"/>
        <v>9.2897195816040039</v>
      </c>
      <c r="AK118" s="1">
        <v>14.296725273132324</v>
      </c>
      <c r="AL118" s="1">
        <v>12.598892211914062</v>
      </c>
      <c r="AM118" s="1">
        <v>14.709128379821777</v>
      </c>
      <c r="AN118" s="1">
        <v>400.32046508789062</v>
      </c>
      <c r="AO118" s="1">
        <v>396.00735473632812</v>
      </c>
      <c r="AP118" s="1">
        <v>10.18058967590332</v>
      </c>
      <c r="AQ118" s="1">
        <v>10.917840003967285</v>
      </c>
      <c r="AR118" s="1">
        <v>62.051681518554688</v>
      </c>
      <c r="AS118" s="1">
        <v>66.545295715332031</v>
      </c>
      <c r="AT118" s="1">
        <v>299.61276245117188</v>
      </c>
      <c r="AU118" s="1">
        <v>120.64669036865234</v>
      </c>
      <c r="AV118" s="1">
        <v>30.001338958740234</v>
      </c>
      <c r="AW118" s="1">
        <v>99.680877685546875</v>
      </c>
      <c r="AX118" s="1">
        <v>-2.0387537479400635</v>
      </c>
      <c r="AY118" s="1">
        <v>-0.11027518659830093</v>
      </c>
      <c r="AZ118" s="1">
        <v>1</v>
      </c>
      <c r="BA118" s="1">
        <v>-1.355140209197998</v>
      </c>
      <c r="BB118" s="1">
        <v>7.355140209197998</v>
      </c>
      <c r="BC118" s="1">
        <v>1</v>
      </c>
      <c r="BD118" s="1">
        <v>0</v>
      </c>
      <c r="BE118" s="1">
        <v>0.15999999642372131</v>
      </c>
      <c r="BF118" s="1">
        <v>111115</v>
      </c>
      <c r="BG118">
        <f t="shared" si="143"/>
        <v>1.4980638122558592</v>
      </c>
      <c r="BH118">
        <f t="shared" si="144"/>
        <v>1.1166393265558607E-3</v>
      </c>
      <c r="BI118">
        <f t="shared" si="145"/>
        <v>285.74889221191404</v>
      </c>
      <c r="BJ118">
        <f t="shared" si="146"/>
        <v>287.4467252731323</v>
      </c>
      <c r="BK118">
        <f t="shared" si="147"/>
        <v>19.303470027518188</v>
      </c>
      <c r="BL118">
        <f t="shared" si="148"/>
        <v>-5.1113799802777089E-2</v>
      </c>
      <c r="BM118">
        <f t="shared" si="149"/>
        <v>1.4641553681846085</v>
      </c>
      <c r="BN118">
        <f t="shared" si="150"/>
        <v>14.688427732382438</v>
      </c>
      <c r="BO118">
        <f t="shared" si="151"/>
        <v>3.770587728415153</v>
      </c>
      <c r="BP118">
        <f t="shared" si="152"/>
        <v>13.447808742523193</v>
      </c>
      <c r="BQ118">
        <f t="shared" si="153"/>
        <v>1.5477091587348482</v>
      </c>
      <c r="BR118">
        <f t="shared" si="154"/>
        <v>0.29235305559084079</v>
      </c>
      <c r="BS118">
        <f t="shared" si="155"/>
        <v>1.0882998740258336</v>
      </c>
      <c r="BT118">
        <f t="shared" si="156"/>
        <v>0.45940928470901454</v>
      </c>
      <c r="BU118">
        <f t="shared" si="157"/>
        <v>0.18355102601998424</v>
      </c>
      <c r="BV118">
        <f t="shared" si="158"/>
        <v>35.97606188530969</v>
      </c>
      <c r="BW118">
        <f t="shared" si="159"/>
        <v>0.91137794903867575</v>
      </c>
      <c r="BX118">
        <f t="shared" si="160"/>
        <v>74.814952229013059</v>
      </c>
      <c r="BY118">
        <f t="shared" si="161"/>
        <v>395.13264500142475</v>
      </c>
      <c r="BZ118">
        <f t="shared" si="162"/>
        <v>1.1396678248118464E-2</v>
      </c>
      <c r="CA118">
        <f t="shared" si="163"/>
        <v>0</v>
      </c>
      <c r="CB118">
        <f t="shared" si="164"/>
        <v>105.55421305730687</v>
      </c>
      <c r="CC118">
        <f t="shared" si="165"/>
        <v>0</v>
      </c>
      <c r="CD118" t="e">
        <f t="shared" si="166"/>
        <v>#DIV/0!</v>
      </c>
      <c r="CE118" t="e">
        <f t="shared" si="167"/>
        <v>#DIV/0!</v>
      </c>
    </row>
    <row r="119" spans="1:83" x14ac:dyDescent="0.2">
      <c r="A119" s="1">
        <v>107</v>
      </c>
      <c r="B119" s="1" t="s">
        <v>206</v>
      </c>
      <c r="C119" s="1">
        <v>4021.5</v>
      </c>
      <c r="D119" s="1">
        <v>0</v>
      </c>
      <c r="E119">
        <f t="shared" si="126"/>
        <v>6.2153415782996593</v>
      </c>
      <c r="F119">
        <f t="shared" si="127"/>
        <v>0.30605319456071267</v>
      </c>
      <c r="G119">
        <f t="shared" si="128"/>
        <v>360.30325342153941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t="e">
        <f t="shared" si="129"/>
        <v>#DIV/0!</v>
      </c>
      <c r="P119" t="e">
        <f t="shared" si="130"/>
        <v>#DIV/0!</v>
      </c>
      <c r="Q119" t="e">
        <f t="shared" si="131"/>
        <v>#DIV/0!</v>
      </c>
      <c r="R119" s="1">
        <v>-1</v>
      </c>
      <c r="S119" s="1">
        <v>0.87</v>
      </c>
      <c r="T119" s="1">
        <v>0.92</v>
      </c>
      <c r="U119" s="1">
        <v>9.8070230484008789</v>
      </c>
      <c r="V119">
        <f t="shared" si="132"/>
        <v>0.87490351152420043</v>
      </c>
      <c r="W119">
        <f t="shared" si="133"/>
        <v>6.8360891348183808E-2</v>
      </c>
      <c r="X119" t="e">
        <f t="shared" si="134"/>
        <v>#DIV/0!</v>
      </c>
      <c r="Y119" t="e">
        <f t="shared" si="135"/>
        <v>#DIV/0!</v>
      </c>
      <c r="Z119" t="e">
        <f t="shared" si="136"/>
        <v>#DIV/0!</v>
      </c>
      <c r="AA119" s="1">
        <v>0</v>
      </c>
      <c r="AB119" s="1">
        <v>0.5</v>
      </c>
      <c r="AC119" t="e">
        <f t="shared" si="137"/>
        <v>#DIV/0!</v>
      </c>
      <c r="AD119">
        <f t="shared" si="138"/>
        <v>1.1278937824435169</v>
      </c>
      <c r="AE119">
        <f t="shared" si="139"/>
        <v>0.37459321760393172</v>
      </c>
      <c r="AF119">
        <f t="shared" si="140"/>
        <v>12.592170715332031</v>
      </c>
      <c r="AG119" s="1">
        <v>2</v>
      </c>
      <c r="AH119">
        <f t="shared" si="141"/>
        <v>4.644859790802002</v>
      </c>
      <c r="AI119" s="1">
        <v>1</v>
      </c>
      <c r="AJ119">
        <f t="shared" si="142"/>
        <v>9.2897195816040039</v>
      </c>
      <c r="AK119" s="1">
        <v>14.296032905578613</v>
      </c>
      <c r="AL119" s="1">
        <v>12.592170715332031</v>
      </c>
      <c r="AM119" s="1">
        <v>14.708568572998047</v>
      </c>
      <c r="AN119" s="1">
        <v>400.4521484375</v>
      </c>
      <c r="AO119" s="1">
        <v>396.00540161132812</v>
      </c>
      <c r="AP119" s="1">
        <v>10.179515838623047</v>
      </c>
      <c r="AQ119" s="1">
        <v>10.924138069152832</v>
      </c>
      <c r="AR119" s="1">
        <v>62.047298431396484</v>
      </c>
      <c r="AS119" s="1">
        <v>66.58599853515625</v>
      </c>
      <c r="AT119" s="1">
        <v>299.63449096679688</v>
      </c>
      <c r="AU119" s="1">
        <v>120.63935852050781</v>
      </c>
      <c r="AV119" s="1">
        <v>30.003959655761719</v>
      </c>
      <c r="AW119" s="1">
        <v>99.679878234863281</v>
      </c>
      <c r="AX119" s="1">
        <v>-2.0387537479400635</v>
      </c>
      <c r="AY119" s="1">
        <v>-0.11027518659830093</v>
      </c>
      <c r="AZ119" s="1">
        <v>0.75</v>
      </c>
      <c r="BA119" s="1">
        <v>-1.355140209197998</v>
      </c>
      <c r="BB119" s="1">
        <v>7.355140209197998</v>
      </c>
      <c r="BC119" s="1">
        <v>1</v>
      </c>
      <c r="BD119" s="1">
        <v>0</v>
      </c>
      <c r="BE119" s="1">
        <v>0.15999999642372131</v>
      </c>
      <c r="BF119" s="1">
        <v>111115</v>
      </c>
      <c r="BG119">
        <f t="shared" si="143"/>
        <v>1.4981724548339841</v>
      </c>
      <c r="BH119">
        <f t="shared" si="144"/>
        <v>1.1278937824435169E-3</v>
      </c>
      <c r="BI119">
        <f t="shared" si="145"/>
        <v>285.74217071533201</v>
      </c>
      <c r="BJ119">
        <f t="shared" si="146"/>
        <v>287.44603290557859</v>
      </c>
      <c r="BK119">
        <f t="shared" si="147"/>
        <v>19.302296931841283</v>
      </c>
      <c r="BL119">
        <f t="shared" si="148"/>
        <v>-5.2870394384773083E-2</v>
      </c>
      <c r="BM119">
        <f t="shared" si="149"/>
        <v>1.4635099701579204</v>
      </c>
      <c r="BN119">
        <f t="shared" si="150"/>
        <v>14.68210030021941</v>
      </c>
      <c r="BO119">
        <f t="shared" si="151"/>
        <v>3.7579622310665783</v>
      </c>
      <c r="BP119">
        <f t="shared" si="152"/>
        <v>13.444101810455322</v>
      </c>
      <c r="BQ119">
        <f t="shared" si="153"/>
        <v>1.5473353809360124</v>
      </c>
      <c r="BR119">
        <f t="shared" si="154"/>
        <v>0.29629175480116732</v>
      </c>
      <c r="BS119">
        <f t="shared" si="155"/>
        <v>1.0889167525539887</v>
      </c>
      <c r="BT119">
        <f t="shared" si="156"/>
        <v>0.45841862838202374</v>
      </c>
      <c r="BU119">
        <f t="shared" si="157"/>
        <v>0.18603529002798766</v>
      </c>
      <c r="BV119">
        <f t="shared" si="158"/>
        <v>35.914984428684136</v>
      </c>
      <c r="BW119">
        <f t="shared" si="159"/>
        <v>0.90984428988968769</v>
      </c>
      <c r="BX119">
        <f t="shared" si="160"/>
        <v>74.899458021854116</v>
      </c>
      <c r="BY119">
        <f t="shared" si="161"/>
        <v>395.10217616334796</v>
      </c>
      <c r="BZ119">
        <f t="shared" si="162"/>
        <v>1.1782413353321459E-2</v>
      </c>
      <c r="CA119">
        <f t="shared" si="163"/>
        <v>0</v>
      </c>
      <c r="CB119">
        <f t="shared" si="164"/>
        <v>105.54779839761926</v>
      </c>
      <c r="CC119">
        <f t="shared" si="165"/>
        <v>0</v>
      </c>
      <c r="CD119" t="e">
        <f t="shared" si="166"/>
        <v>#DIV/0!</v>
      </c>
      <c r="CE119" t="e">
        <f t="shared" si="167"/>
        <v>#DIV/0!</v>
      </c>
    </row>
    <row r="120" spans="1:83" x14ac:dyDescent="0.2">
      <c r="A120" s="1">
        <v>108</v>
      </c>
      <c r="B120" s="1" t="s">
        <v>207</v>
      </c>
      <c r="C120" s="1">
        <v>4052</v>
      </c>
      <c r="D120" s="1">
        <v>0</v>
      </c>
      <c r="E120">
        <f t="shared" si="126"/>
        <v>6.1203395313681783</v>
      </c>
      <c r="F120">
        <f t="shared" si="127"/>
        <v>0.30509118793519086</v>
      </c>
      <c r="G120">
        <f t="shared" si="128"/>
        <v>360.68500657333578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t="e">
        <f t="shared" si="129"/>
        <v>#DIV/0!</v>
      </c>
      <c r="P120" t="e">
        <f t="shared" si="130"/>
        <v>#DIV/0!</v>
      </c>
      <c r="Q120" t="e">
        <f t="shared" si="131"/>
        <v>#DIV/0!</v>
      </c>
      <c r="R120" s="1">
        <v>-1</v>
      </c>
      <c r="S120" s="1">
        <v>0.87</v>
      </c>
      <c r="T120" s="1">
        <v>0.92</v>
      </c>
      <c r="U120" s="1">
        <v>9.8070230484008789</v>
      </c>
      <c r="V120">
        <f t="shared" si="132"/>
        <v>0.87490351152420043</v>
      </c>
      <c r="W120">
        <f t="shared" si="133"/>
        <v>6.7488953875290122E-2</v>
      </c>
      <c r="X120" t="e">
        <f t="shared" si="134"/>
        <v>#DIV/0!</v>
      </c>
      <c r="Y120" t="e">
        <f t="shared" si="135"/>
        <v>#DIV/0!</v>
      </c>
      <c r="Z120" t="e">
        <f t="shared" si="136"/>
        <v>#DIV/0!</v>
      </c>
      <c r="AA120" s="1">
        <v>0</v>
      </c>
      <c r="AB120" s="1">
        <v>0.5</v>
      </c>
      <c r="AC120" t="e">
        <f t="shared" si="137"/>
        <v>#DIV/0!</v>
      </c>
      <c r="AD120">
        <f t="shared" si="138"/>
        <v>1.1282345171027883</v>
      </c>
      <c r="AE120">
        <f t="shared" si="139"/>
        <v>0.37586066351667213</v>
      </c>
      <c r="AF120">
        <f t="shared" si="140"/>
        <v>12.60602855682373</v>
      </c>
      <c r="AG120" s="1">
        <v>2</v>
      </c>
      <c r="AH120">
        <f t="shared" si="141"/>
        <v>4.644859790802002</v>
      </c>
      <c r="AI120" s="1">
        <v>1</v>
      </c>
      <c r="AJ120">
        <f t="shared" si="142"/>
        <v>9.2897195816040039</v>
      </c>
      <c r="AK120" s="1">
        <v>14.299770355224609</v>
      </c>
      <c r="AL120" s="1">
        <v>12.60602855682373</v>
      </c>
      <c r="AM120" s="1">
        <v>14.708522796630859</v>
      </c>
      <c r="AN120" s="1">
        <v>400.36956787109375</v>
      </c>
      <c r="AO120" s="1">
        <v>395.9862060546875</v>
      </c>
      <c r="AP120" s="1">
        <v>10.179559707641602</v>
      </c>
      <c r="AQ120" s="1">
        <v>10.924398422241211</v>
      </c>
      <c r="AR120" s="1">
        <v>62.034694671630859</v>
      </c>
      <c r="AS120" s="1">
        <v>66.573768615722656</v>
      </c>
      <c r="AT120" s="1">
        <v>299.6378173828125</v>
      </c>
      <c r="AU120" s="1">
        <v>120.58904266357422</v>
      </c>
      <c r="AV120" s="1">
        <v>30.029525756835938</v>
      </c>
      <c r="AW120" s="1">
        <v>99.683311462402344</v>
      </c>
      <c r="AX120" s="1">
        <v>-2.0387537479400635</v>
      </c>
      <c r="AY120" s="1">
        <v>-0.11027518659830093</v>
      </c>
      <c r="AZ120" s="1">
        <v>0.75</v>
      </c>
      <c r="BA120" s="1">
        <v>-1.355140209197998</v>
      </c>
      <c r="BB120" s="1">
        <v>7.355140209197998</v>
      </c>
      <c r="BC120" s="1">
        <v>1</v>
      </c>
      <c r="BD120" s="1">
        <v>0</v>
      </c>
      <c r="BE120" s="1">
        <v>0.15999999642372131</v>
      </c>
      <c r="BF120" s="1">
        <v>111115</v>
      </c>
      <c r="BG120">
        <f t="shared" si="143"/>
        <v>1.4981890869140624</v>
      </c>
      <c r="BH120">
        <f t="shared" si="144"/>
        <v>1.1282345171027884E-3</v>
      </c>
      <c r="BI120">
        <f t="shared" si="145"/>
        <v>285.75602855682371</v>
      </c>
      <c r="BJ120">
        <f t="shared" si="146"/>
        <v>287.44977035522459</v>
      </c>
      <c r="BK120">
        <f t="shared" si="147"/>
        <v>19.294246394911852</v>
      </c>
      <c r="BL120">
        <f t="shared" si="148"/>
        <v>-5.3369101453441169E-2</v>
      </c>
      <c r="BM120">
        <f t="shared" si="149"/>
        <v>1.4648408739803196</v>
      </c>
      <c r="BN120">
        <f t="shared" si="150"/>
        <v>14.694945949230581</v>
      </c>
      <c r="BO120">
        <f t="shared" si="151"/>
        <v>3.77054752698937</v>
      </c>
      <c r="BP120">
        <f t="shared" si="152"/>
        <v>13.45289945602417</v>
      </c>
      <c r="BQ120">
        <f t="shared" si="153"/>
        <v>1.5482225955276663</v>
      </c>
      <c r="BR120">
        <f t="shared" si="154"/>
        <v>0.2953900447660926</v>
      </c>
      <c r="BS120">
        <f t="shared" si="155"/>
        <v>1.0889802104636475</v>
      </c>
      <c r="BT120">
        <f t="shared" si="156"/>
        <v>0.45924238506401882</v>
      </c>
      <c r="BU120">
        <f t="shared" si="157"/>
        <v>0.18546652571732883</v>
      </c>
      <c r="BV120">
        <f t="shared" si="158"/>
        <v>35.954275850068463</v>
      </c>
      <c r="BW120">
        <f t="shared" si="159"/>
        <v>0.91085245157131445</v>
      </c>
      <c r="BX120">
        <f t="shared" si="160"/>
        <v>74.834722403553684</v>
      </c>
      <c r="BY120">
        <f t="shared" si="161"/>
        <v>395.0967864877386</v>
      </c>
      <c r="BZ120">
        <f t="shared" si="162"/>
        <v>1.1592448369853989E-2</v>
      </c>
      <c r="CA120">
        <f t="shared" si="163"/>
        <v>0</v>
      </c>
      <c r="CB120">
        <f t="shared" si="164"/>
        <v>105.50377687770271</v>
      </c>
      <c r="CC120">
        <f t="shared" si="165"/>
        <v>0</v>
      </c>
      <c r="CD120" t="e">
        <f t="shared" si="166"/>
        <v>#DIV/0!</v>
      </c>
      <c r="CE120" t="e">
        <f t="shared" si="167"/>
        <v>#DIV/0!</v>
      </c>
    </row>
    <row r="121" spans="1:83" x14ac:dyDescent="0.2">
      <c r="A121" s="1">
        <v>109</v>
      </c>
      <c r="B121" s="1" t="s">
        <v>208</v>
      </c>
      <c r="C121" s="1">
        <v>4082.5</v>
      </c>
      <c r="D121" s="1">
        <v>0</v>
      </c>
      <c r="E121">
        <f t="shared" si="126"/>
        <v>6.0510043445450608</v>
      </c>
      <c r="F121">
        <f t="shared" si="127"/>
        <v>0.30367047738854858</v>
      </c>
      <c r="G121">
        <f t="shared" si="128"/>
        <v>360.88921789045327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t="e">
        <f t="shared" si="129"/>
        <v>#DIV/0!</v>
      </c>
      <c r="P121" t="e">
        <f t="shared" si="130"/>
        <v>#DIV/0!</v>
      </c>
      <c r="Q121" t="e">
        <f t="shared" si="131"/>
        <v>#DIV/0!</v>
      </c>
      <c r="R121" s="1">
        <v>-1</v>
      </c>
      <c r="S121" s="1">
        <v>0.87</v>
      </c>
      <c r="T121" s="1">
        <v>0.92</v>
      </c>
      <c r="U121" s="1">
        <v>9.8070230484008789</v>
      </c>
      <c r="V121">
        <f t="shared" si="132"/>
        <v>0.87490351152420043</v>
      </c>
      <c r="W121">
        <f t="shared" si="133"/>
        <v>6.6817056388568455E-2</v>
      </c>
      <c r="X121" t="e">
        <f t="shared" si="134"/>
        <v>#DIV/0!</v>
      </c>
      <c r="Y121" t="e">
        <f t="shared" si="135"/>
        <v>#DIV/0!</v>
      </c>
      <c r="Z121" t="e">
        <f t="shared" si="136"/>
        <v>#DIV/0!</v>
      </c>
      <c r="AA121" s="1">
        <v>0</v>
      </c>
      <c r="AB121" s="1">
        <v>0.5</v>
      </c>
      <c r="AC121" t="e">
        <f t="shared" si="137"/>
        <v>#DIV/0!</v>
      </c>
      <c r="AD121">
        <f t="shared" si="138"/>
        <v>1.1218961215961551</v>
      </c>
      <c r="AE121">
        <f t="shared" si="139"/>
        <v>0.37543940518503094</v>
      </c>
      <c r="AF121">
        <f t="shared" si="140"/>
        <v>12.601383209228516</v>
      </c>
      <c r="AG121" s="1">
        <v>2</v>
      </c>
      <c r="AH121">
        <f t="shared" si="141"/>
        <v>4.644859790802002</v>
      </c>
      <c r="AI121" s="1">
        <v>1</v>
      </c>
      <c r="AJ121">
        <f t="shared" si="142"/>
        <v>9.2897195816040039</v>
      </c>
      <c r="AK121" s="1">
        <v>14.301416397094727</v>
      </c>
      <c r="AL121" s="1">
        <v>12.601383209228516</v>
      </c>
      <c r="AM121" s="1">
        <v>14.708024024963379</v>
      </c>
      <c r="AN121" s="1">
        <v>400.29898071289062</v>
      </c>
      <c r="AO121" s="1">
        <v>395.96307373046875</v>
      </c>
      <c r="AP121" s="1">
        <v>10.183506965637207</v>
      </c>
      <c r="AQ121" s="1">
        <v>10.924249649047852</v>
      </c>
      <c r="AR121" s="1">
        <v>62.051555633544922</v>
      </c>
      <c r="AS121" s="1">
        <v>66.565155029296875</v>
      </c>
      <c r="AT121" s="1">
        <v>299.60208129882812</v>
      </c>
      <c r="AU121" s="1">
        <v>120.6156005859375</v>
      </c>
      <c r="AV121" s="1">
        <v>30.049667358398438</v>
      </c>
      <c r="AW121" s="1">
        <v>99.682380676269531</v>
      </c>
      <c r="AX121" s="1">
        <v>-2.0387537479400635</v>
      </c>
      <c r="AY121" s="1">
        <v>-0.11027518659830093</v>
      </c>
      <c r="AZ121" s="1">
        <v>0.5</v>
      </c>
      <c r="BA121" s="1">
        <v>-1.355140209197998</v>
      </c>
      <c r="BB121" s="1">
        <v>7.355140209197998</v>
      </c>
      <c r="BC121" s="1">
        <v>1</v>
      </c>
      <c r="BD121" s="1">
        <v>0</v>
      </c>
      <c r="BE121" s="1">
        <v>0.15999999642372131</v>
      </c>
      <c r="BF121" s="1">
        <v>111115</v>
      </c>
      <c r="BG121">
        <f t="shared" si="143"/>
        <v>1.4980104064941406</v>
      </c>
      <c r="BH121">
        <f t="shared" si="144"/>
        <v>1.1218961215961551E-3</v>
      </c>
      <c r="BI121">
        <f t="shared" si="145"/>
        <v>285.75138320922849</v>
      </c>
      <c r="BJ121">
        <f t="shared" si="146"/>
        <v>287.4514163970947</v>
      </c>
      <c r="BK121">
        <f t="shared" si="147"/>
        <v>19.298495662394998</v>
      </c>
      <c r="BL121">
        <f t="shared" si="148"/>
        <v>-5.1973197177996484E-2</v>
      </c>
      <c r="BM121">
        <f t="shared" si="149"/>
        <v>1.4643946173040228</v>
      </c>
      <c r="BN121">
        <f t="shared" si="150"/>
        <v>14.690606377668885</v>
      </c>
      <c r="BO121">
        <f t="shared" si="151"/>
        <v>3.7663567286210338</v>
      </c>
      <c r="BP121">
        <f t="shared" si="152"/>
        <v>13.451399803161621</v>
      </c>
      <c r="BQ121">
        <f t="shared" si="153"/>
        <v>1.5480713286832364</v>
      </c>
      <c r="BR121">
        <f t="shared" si="154"/>
        <v>0.29405805067908225</v>
      </c>
      <c r="BS121">
        <f t="shared" si="155"/>
        <v>1.0889552121189918</v>
      </c>
      <c r="BT121">
        <f t="shared" si="156"/>
        <v>0.45911611656424456</v>
      </c>
      <c r="BU121">
        <f t="shared" si="157"/>
        <v>0.18462638380501317</v>
      </c>
      <c r="BV121">
        <f t="shared" si="158"/>
        <v>35.974296399717346</v>
      </c>
      <c r="BW121">
        <f t="shared" si="159"/>
        <v>0.91142139717833848</v>
      </c>
      <c r="BX121">
        <f t="shared" si="160"/>
        <v>74.851600423322566</v>
      </c>
      <c r="BY121">
        <f t="shared" si="161"/>
        <v>395.08373008684441</v>
      </c>
      <c r="BZ121">
        <f t="shared" si="162"/>
        <v>1.1464085328396503E-2</v>
      </c>
      <c r="CA121">
        <f t="shared" si="163"/>
        <v>0</v>
      </c>
      <c r="CB121">
        <f t="shared" si="164"/>
        <v>105.52701249723712</v>
      </c>
      <c r="CC121">
        <f t="shared" si="165"/>
        <v>0</v>
      </c>
      <c r="CD121" t="e">
        <f t="shared" si="166"/>
        <v>#DIV/0!</v>
      </c>
      <c r="CE121" t="e">
        <f t="shared" si="167"/>
        <v>#DIV/0!</v>
      </c>
    </row>
    <row r="122" spans="1:83" x14ac:dyDescent="0.2">
      <c r="A122" s="1">
        <v>110</v>
      </c>
      <c r="B122" s="1" t="s">
        <v>209</v>
      </c>
      <c r="C122" s="1">
        <v>4113</v>
      </c>
      <c r="D122" s="1">
        <v>0</v>
      </c>
      <c r="E122">
        <f t="shared" si="126"/>
        <v>6.0081795411943801</v>
      </c>
      <c r="F122">
        <f t="shared" si="127"/>
        <v>0.30430808585537761</v>
      </c>
      <c r="G122">
        <f t="shared" si="128"/>
        <v>361.18192614370162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t="e">
        <f t="shared" si="129"/>
        <v>#DIV/0!</v>
      </c>
      <c r="P122" t="e">
        <f t="shared" si="130"/>
        <v>#DIV/0!</v>
      </c>
      <c r="Q122" t="e">
        <f t="shared" si="131"/>
        <v>#DIV/0!</v>
      </c>
      <c r="R122" s="1">
        <v>-1</v>
      </c>
      <c r="S122" s="1">
        <v>0.87</v>
      </c>
      <c r="T122" s="1">
        <v>0.92</v>
      </c>
      <c r="U122" s="1">
        <v>9.8070230484008789</v>
      </c>
      <c r="V122">
        <f t="shared" si="132"/>
        <v>0.87490351152420043</v>
      </c>
      <c r="W122">
        <f t="shared" si="133"/>
        <v>6.6375042949626067E-2</v>
      </c>
      <c r="X122" t="e">
        <f t="shared" si="134"/>
        <v>#DIV/0!</v>
      </c>
      <c r="Y122" t="e">
        <f t="shared" si="135"/>
        <v>#DIV/0!</v>
      </c>
      <c r="Z122" t="e">
        <f t="shared" si="136"/>
        <v>#DIV/0!</v>
      </c>
      <c r="AA122" s="1">
        <v>0</v>
      </c>
      <c r="AB122" s="1">
        <v>0.5</v>
      </c>
      <c r="AC122" t="e">
        <f t="shared" si="137"/>
        <v>#DIV/0!</v>
      </c>
      <c r="AD122">
        <f t="shared" si="138"/>
        <v>1.125272588291534</v>
      </c>
      <c r="AE122">
        <f t="shared" si="139"/>
        <v>0.3758161005999261</v>
      </c>
      <c r="AF122">
        <f t="shared" si="140"/>
        <v>12.610568046569824</v>
      </c>
      <c r="AG122" s="1">
        <v>2</v>
      </c>
      <c r="AH122">
        <f t="shared" si="141"/>
        <v>4.644859790802002</v>
      </c>
      <c r="AI122" s="1">
        <v>1</v>
      </c>
      <c r="AJ122">
        <f t="shared" si="142"/>
        <v>9.2897195816040039</v>
      </c>
      <c r="AK122" s="1">
        <v>14.304896354675293</v>
      </c>
      <c r="AL122" s="1">
        <v>12.610568046569824</v>
      </c>
      <c r="AM122" s="1">
        <v>14.708388328552246</v>
      </c>
      <c r="AN122" s="1">
        <v>400.26858520507812</v>
      </c>
      <c r="AO122" s="1">
        <v>395.96060180664062</v>
      </c>
      <c r="AP122" s="1">
        <v>10.186007499694824</v>
      </c>
      <c r="AQ122" s="1">
        <v>10.928936958312988</v>
      </c>
      <c r="AR122" s="1">
        <v>62.055007934570312</v>
      </c>
      <c r="AS122" s="1">
        <v>66.581069946289062</v>
      </c>
      <c r="AT122" s="1">
        <v>299.61782836914062</v>
      </c>
      <c r="AU122" s="1">
        <v>120.68137359619141</v>
      </c>
      <c r="AV122" s="1">
        <v>30.060596466064453</v>
      </c>
      <c r="AW122" s="1">
        <v>99.685905456542969</v>
      </c>
      <c r="AX122" s="1">
        <v>-2.0387537479400635</v>
      </c>
      <c r="AY122" s="1">
        <v>-0.11027518659830093</v>
      </c>
      <c r="AZ122" s="1">
        <v>0.75</v>
      </c>
      <c r="BA122" s="1">
        <v>-1.355140209197998</v>
      </c>
      <c r="BB122" s="1">
        <v>7.355140209197998</v>
      </c>
      <c r="BC122" s="1">
        <v>1</v>
      </c>
      <c r="BD122" s="1">
        <v>0</v>
      </c>
      <c r="BE122" s="1">
        <v>0.15999999642372131</v>
      </c>
      <c r="BF122" s="1">
        <v>111115</v>
      </c>
      <c r="BG122">
        <f t="shared" si="143"/>
        <v>1.498089141845703</v>
      </c>
      <c r="BH122">
        <f t="shared" si="144"/>
        <v>1.1252725882915341E-3</v>
      </c>
      <c r="BI122">
        <f t="shared" si="145"/>
        <v>285.7605680465698</v>
      </c>
      <c r="BJ122">
        <f t="shared" si="146"/>
        <v>287.45489635467527</v>
      </c>
      <c r="BK122">
        <f t="shared" si="147"/>
        <v>19.309019343800401</v>
      </c>
      <c r="BL122">
        <f t="shared" si="148"/>
        <v>-5.2757210684586858E-2</v>
      </c>
      <c r="BM122">
        <f t="shared" si="149"/>
        <v>1.4652770769668328</v>
      </c>
      <c r="BN122">
        <f t="shared" si="150"/>
        <v>14.69893933606898</v>
      </c>
      <c r="BO122">
        <f t="shared" si="151"/>
        <v>3.7700023777559917</v>
      </c>
      <c r="BP122">
        <f t="shared" si="152"/>
        <v>13.457732200622559</v>
      </c>
      <c r="BQ122">
        <f t="shared" si="153"/>
        <v>1.5487101527924205</v>
      </c>
      <c r="BR122">
        <f t="shared" si="154"/>
        <v>0.29465589239432977</v>
      </c>
      <c r="BS122">
        <f t="shared" si="155"/>
        <v>1.0894609763669068</v>
      </c>
      <c r="BT122">
        <f t="shared" si="156"/>
        <v>0.45924917642551377</v>
      </c>
      <c r="BU122">
        <f t="shared" si="157"/>
        <v>0.18500346216796648</v>
      </c>
      <c r="BV122">
        <f t="shared" si="158"/>
        <v>36.004747342173125</v>
      </c>
      <c r="BW122">
        <f t="shared" si="159"/>
        <v>0.91216632285066968</v>
      </c>
      <c r="BX122">
        <f t="shared" si="160"/>
        <v>74.843034756068676</v>
      </c>
      <c r="BY122">
        <f t="shared" si="161"/>
        <v>395.08748154618905</v>
      </c>
      <c r="BZ122">
        <f t="shared" si="162"/>
        <v>1.1381539816511283E-2</v>
      </c>
      <c r="CA122">
        <f t="shared" si="163"/>
        <v>0</v>
      </c>
      <c r="CB122">
        <f t="shared" si="164"/>
        <v>105.58455753487179</v>
      </c>
      <c r="CC122">
        <f t="shared" si="165"/>
        <v>0</v>
      </c>
      <c r="CD122" t="e">
        <f t="shared" si="166"/>
        <v>#DIV/0!</v>
      </c>
      <c r="CE122" t="e">
        <f t="shared" si="167"/>
        <v>#DIV/0!</v>
      </c>
    </row>
    <row r="123" spans="1:83" x14ac:dyDescent="0.2">
      <c r="A123" s="1">
        <v>111</v>
      </c>
      <c r="B123" s="1" t="s">
        <v>210</v>
      </c>
      <c r="C123" s="1">
        <v>4143.5</v>
      </c>
      <c r="D123" s="1">
        <v>0</v>
      </c>
      <c r="E123">
        <f t="shared" si="126"/>
        <v>6.1383455971980512</v>
      </c>
      <c r="F123">
        <f t="shared" si="127"/>
        <v>0.3047440509061306</v>
      </c>
      <c r="G123">
        <f t="shared" si="128"/>
        <v>360.55611891854068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t="e">
        <f t="shared" si="129"/>
        <v>#DIV/0!</v>
      </c>
      <c r="P123" t="e">
        <f t="shared" si="130"/>
        <v>#DIV/0!</v>
      </c>
      <c r="Q123" t="e">
        <f t="shared" si="131"/>
        <v>#DIV/0!</v>
      </c>
      <c r="R123" s="1">
        <v>-1</v>
      </c>
      <c r="S123" s="1">
        <v>0.87</v>
      </c>
      <c r="T123" s="1">
        <v>0.92</v>
      </c>
      <c r="U123" s="1">
        <v>9.8070230484008789</v>
      </c>
      <c r="V123">
        <f t="shared" si="132"/>
        <v>0.87490351152420043</v>
      </c>
      <c r="W123">
        <f t="shared" si="133"/>
        <v>6.7622725005104925E-2</v>
      </c>
      <c r="X123" t="e">
        <f t="shared" si="134"/>
        <v>#DIV/0!</v>
      </c>
      <c r="Y123" t="e">
        <f t="shared" si="135"/>
        <v>#DIV/0!</v>
      </c>
      <c r="Z123" t="e">
        <f t="shared" si="136"/>
        <v>#DIV/0!</v>
      </c>
      <c r="AA123" s="1">
        <v>0</v>
      </c>
      <c r="AB123" s="1">
        <v>0.5</v>
      </c>
      <c r="AC123" t="e">
        <f t="shared" si="137"/>
        <v>#DIV/0!</v>
      </c>
      <c r="AD123">
        <f t="shared" si="138"/>
        <v>1.1288619535688564</v>
      </c>
      <c r="AE123">
        <f t="shared" si="139"/>
        <v>0.37646400582996464</v>
      </c>
      <c r="AF123">
        <f t="shared" si="140"/>
        <v>12.616269111633301</v>
      </c>
      <c r="AG123" s="1">
        <v>2</v>
      </c>
      <c r="AH123">
        <f t="shared" si="141"/>
        <v>4.644859790802002</v>
      </c>
      <c r="AI123" s="1">
        <v>1</v>
      </c>
      <c r="AJ123">
        <f t="shared" si="142"/>
        <v>9.2897195816040039</v>
      </c>
      <c r="AK123" s="1">
        <v>14.306011199951172</v>
      </c>
      <c r="AL123" s="1">
        <v>12.616269111633301</v>
      </c>
      <c r="AM123" s="1">
        <v>14.70759391784668</v>
      </c>
      <c r="AN123" s="1">
        <v>400.38983154296875</v>
      </c>
      <c r="AO123" s="1">
        <v>395.99453735351562</v>
      </c>
      <c r="AP123" s="1">
        <v>10.183524131774902</v>
      </c>
      <c r="AQ123" s="1">
        <v>10.928730010986328</v>
      </c>
      <c r="AR123" s="1">
        <v>62.030891418457031</v>
      </c>
      <c r="AS123" s="1">
        <v>66.570159912109375</v>
      </c>
      <c r="AT123" s="1">
        <v>299.65542602539062</v>
      </c>
      <c r="AU123" s="1">
        <v>120.65483856201172</v>
      </c>
      <c r="AV123" s="1">
        <v>30.036554336547852</v>
      </c>
      <c r="AW123" s="1">
        <v>99.67864990234375</v>
      </c>
      <c r="AX123" s="1">
        <v>-2.0387537479400635</v>
      </c>
      <c r="AY123" s="1">
        <v>-0.11027518659830093</v>
      </c>
      <c r="AZ123" s="1">
        <v>0.5</v>
      </c>
      <c r="BA123" s="1">
        <v>-1.355140209197998</v>
      </c>
      <c r="BB123" s="1">
        <v>7.355140209197998</v>
      </c>
      <c r="BC123" s="1">
        <v>1</v>
      </c>
      <c r="BD123" s="1">
        <v>0</v>
      </c>
      <c r="BE123" s="1">
        <v>0.15999999642372131</v>
      </c>
      <c r="BF123" s="1">
        <v>111115</v>
      </c>
      <c r="BG123">
        <f t="shared" si="143"/>
        <v>1.4982771301269528</v>
      </c>
      <c r="BH123">
        <f t="shared" si="144"/>
        <v>1.1288619535688564E-3</v>
      </c>
      <c r="BI123">
        <f t="shared" si="145"/>
        <v>285.76626911163328</v>
      </c>
      <c r="BJ123">
        <f t="shared" si="146"/>
        <v>287.45601119995115</v>
      </c>
      <c r="BK123">
        <f t="shared" si="147"/>
        <v>19.304773738426547</v>
      </c>
      <c r="BL123">
        <f t="shared" si="148"/>
        <v>-5.359491590071358E-2</v>
      </c>
      <c r="BM123">
        <f t="shared" si="149"/>
        <v>1.4658250584723083</v>
      </c>
      <c r="BN123">
        <f t="shared" si="150"/>
        <v>14.705506745009016</v>
      </c>
      <c r="BO123">
        <f t="shared" si="151"/>
        <v>3.7767767340226879</v>
      </c>
      <c r="BP123">
        <f t="shared" si="152"/>
        <v>13.461140155792236</v>
      </c>
      <c r="BQ123">
        <f t="shared" si="153"/>
        <v>1.5490540496272167</v>
      </c>
      <c r="BR123">
        <f t="shared" si="154"/>
        <v>0.29506462117250809</v>
      </c>
      <c r="BS123">
        <f t="shared" si="155"/>
        <v>1.0893610526423436</v>
      </c>
      <c r="BT123">
        <f t="shared" si="156"/>
        <v>0.45969299698487309</v>
      </c>
      <c r="BU123">
        <f t="shared" si="157"/>
        <v>0.18526126483751604</v>
      </c>
      <c r="BV123">
        <f t="shared" si="158"/>
        <v>35.939747147829038</v>
      </c>
      <c r="BW123">
        <f t="shared" si="159"/>
        <v>0.91050780985057367</v>
      </c>
      <c r="BX123">
        <f t="shared" si="160"/>
        <v>74.810148619979856</v>
      </c>
      <c r="BY123">
        <f t="shared" si="161"/>
        <v>395.10250111028745</v>
      </c>
      <c r="BZ123">
        <f t="shared" si="162"/>
        <v>1.1622567437987513E-2</v>
      </c>
      <c r="CA123">
        <f t="shared" si="163"/>
        <v>0</v>
      </c>
      <c r="CB123">
        <f t="shared" si="164"/>
        <v>105.56134194028957</v>
      </c>
      <c r="CC123">
        <f t="shared" si="165"/>
        <v>0</v>
      </c>
      <c r="CD123" t="e">
        <f t="shared" si="166"/>
        <v>#DIV/0!</v>
      </c>
      <c r="CE123" t="e">
        <f t="shared" si="167"/>
        <v>#DIV/0!</v>
      </c>
    </row>
    <row r="124" spans="1:83" x14ac:dyDescent="0.2">
      <c r="A124" s="1">
        <v>112</v>
      </c>
      <c r="B124" s="1" t="s">
        <v>211</v>
      </c>
      <c r="C124" s="1">
        <v>4174</v>
      </c>
      <c r="D124" s="1">
        <v>0</v>
      </c>
      <c r="E124">
        <f t="shared" si="126"/>
        <v>6.2871625383321295</v>
      </c>
      <c r="F124">
        <f t="shared" si="127"/>
        <v>0.30435994982030762</v>
      </c>
      <c r="G124">
        <f t="shared" si="128"/>
        <v>359.64204537101432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t="e">
        <f t="shared" si="129"/>
        <v>#DIV/0!</v>
      </c>
      <c r="P124" t="e">
        <f t="shared" si="130"/>
        <v>#DIV/0!</v>
      </c>
      <c r="Q124" t="e">
        <f t="shared" si="131"/>
        <v>#DIV/0!</v>
      </c>
      <c r="R124" s="1">
        <v>-1</v>
      </c>
      <c r="S124" s="1">
        <v>0.87</v>
      </c>
      <c r="T124" s="1">
        <v>0.92</v>
      </c>
      <c r="U124" s="1">
        <v>9.8070230484008789</v>
      </c>
      <c r="V124">
        <f t="shared" si="132"/>
        <v>0.87490351152420043</v>
      </c>
      <c r="W124">
        <f t="shared" si="133"/>
        <v>6.9055574312194667E-2</v>
      </c>
      <c r="X124" t="e">
        <f t="shared" si="134"/>
        <v>#DIV/0!</v>
      </c>
      <c r="Y124" t="e">
        <f t="shared" si="135"/>
        <v>#DIV/0!</v>
      </c>
      <c r="Z124" t="e">
        <f t="shared" si="136"/>
        <v>#DIV/0!</v>
      </c>
      <c r="AA124" s="1">
        <v>0</v>
      </c>
      <c r="AB124" s="1">
        <v>0.5</v>
      </c>
      <c r="AC124" t="e">
        <f t="shared" si="137"/>
        <v>#DIV/0!</v>
      </c>
      <c r="AD124">
        <f t="shared" si="138"/>
        <v>1.1302175411225115</v>
      </c>
      <c r="AE124">
        <f t="shared" si="139"/>
        <v>0.37737969552693373</v>
      </c>
      <c r="AF124">
        <f t="shared" si="140"/>
        <v>12.628132820129395</v>
      </c>
      <c r="AG124" s="1">
        <v>2</v>
      </c>
      <c r="AH124">
        <f t="shared" si="141"/>
        <v>4.644859790802002</v>
      </c>
      <c r="AI124" s="1">
        <v>1</v>
      </c>
      <c r="AJ124">
        <f t="shared" si="142"/>
        <v>9.2897195816040039</v>
      </c>
      <c r="AK124" s="1">
        <v>14.307689666748047</v>
      </c>
      <c r="AL124" s="1">
        <v>12.628132820129395</v>
      </c>
      <c r="AM124" s="1">
        <v>14.708732604980469</v>
      </c>
      <c r="AN124" s="1">
        <v>400.42266845703125</v>
      </c>
      <c r="AO124" s="1">
        <v>395.92800903320312</v>
      </c>
      <c r="AP124" s="1">
        <v>10.184772491455078</v>
      </c>
      <c r="AQ124" s="1">
        <v>10.930827140808105</v>
      </c>
      <c r="AR124" s="1">
        <v>62.032676696777344</v>
      </c>
      <c r="AS124" s="1">
        <v>66.576690673828125</v>
      </c>
      <c r="AT124" s="1">
        <v>299.67330932617188</v>
      </c>
      <c r="AU124" s="1">
        <v>120.61450958251953</v>
      </c>
      <c r="AV124" s="1">
        <v>30.037511825561523</v>
      </c>
      <c r="AW124" s="1">
        <v>99.680130004882812</v>
      </c>
      <c r="AX124" s="1">
        <v>-2.0387537479400635</v>
      </c>
      <c r="AY124" s="1">
        <v>-0.11027518659830093</v>
      </c>
      <c r="AZ124" s="1">
        <v>1</v>
      </c>
      <c r="BA124" s="1">
        <v>-1.355140209197998</v>
      </c>
      <c r="BB124" s="1">
        <v>7.355140209197998</v>
      </c>
      <c r="BC124" s="1">
        <v>1</v>
      </c>
      <c r="BD124" s="1">
        <v>0</v>
      </c>
      <c r="BE124" s="1">
        <v>0.15999999642372131</v>
      </c>
      <c r="BF124" s="1">
        <v>111115</v>
      </c>
      <c r="BG124">
        <f t="shared" si="143"/>
        <v>1.4983665466308591</v>
      </c>
      <c r="BH124">
        <f t="shared" si="144"/>
        <v>1.1302175411225116E-3</v>
      </c>
      <c r="BI124">
        <f t="shared" si="145"/>
        <v>285.77813282012937</v>
      </c>
      <c r="BJ124">
        <f t="shared" si="146"/>
        <v>287.45768966674802</v>
      </c>
      <c r="BK124">
        <f t="shared" si="147"/>
        <v>19.298321101852025</v>
      </c>
      <c r="BL124">
        <f t="shared" si="148"/>
        <v>-5.4271341476902692E-2</v>
      </c>
      <c r="BM124">
        <f t="shared" si="149"/>
        <v>1.4669659659835872</v>
      </c>
      <c r="BN124">
        <f t="shared" si="150"/>
        <v>14.716734076407487</v>
      </c>
      <c r="BO124">
        <f t="shared" si="151"/>
        <v>3.7859069355993817</v>
      </c>
      <c r="BP124">
        <f t="shared" si="152"/>
        <v>13.467911243438721</v>
      </c>
      <c r="BQ124">
        <f t="shared" si="153"/>
        <v>1.5497375194907723</v>
      </c>
      <c r="BR124">
        <f t="shared" si="154"/>
        <v>0.29470451818132604</v>
      </c>
      <c r="BS124">
        <f t="shared" si="155"/>
        <v>1.0895862704566535</v>
      </c>
      <c r="BT124">
        <f t="shared" si="156"/>
        <v>0.46015124903411886</v>
      </c>
      <c r="BU124">
        <f t="shared" si="157"/>
        <v>0.18503413235365612</v>
      </c>
      <c r="BV124">
        <f t="shared" si="158"/>
        <v>35.849165837804669</v>
      </c>
      <c r="BW124">
        <f t="shared" si="159"/>
        <v>0.90835211747005806</v>
      </c>
      <c r="BX124">
        <f t="shared" si="160"/>
        <v>74.767336442673994</v>
      </c>
      <c r="BY124">
        <f t="shared" si="161"/>
        <v>395.01434642453233</v>
      </c>
      <c r="BZ124">
        <f t="shared" si="162"/>
        <v>1.1900185424355531E-2</v>
      </c>
      <c r="CA124">
        <f t="shared" si="163"/>
        <v>0</v>
      </c>
      <c r="CB124">
        <f t="shared" si="164"/>
        <v>105.52605797451567</v>
      </c>
      <c r="CC124">
        <f t="shared" si="165"/>
        <v>0</v>
      </c>
      <c r="CD124" t="e">
        <f t="shared" si="166"/>
        <v>#DIV/0!</v>
      </c>
      <c r="CE124" t="e">
        <f t="shared" si="167"/>
        <v>#DIV/0!</v>
      </c>
    </row>
    <row r="125" spans="1:83" x14ac:dyDescent="0.2">
      <c r="A125" s="1">
        <v>113</v>
      </c>
      <c r="B125" s="1" t="s">
        <v>212</v>
      </c>
      <c r="C125" s="1">
        <v>4204.5</v>
      </c>
      <c r="D125" s="1">
        <v>0</v>
      </c>
      <c r="E125">
        <f t="shared" si="126"/>
        <v>6.1048909773841133</v>
      </c>
      <c r="F125">
        <f t="shared" si="127"/>
        <v>0.3050499135532041</v>
      </c>
      <c r="G125">
        <f t="shared" si="128"/>
        <v>360.72256529548577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t="e">
        <f t="shared" si="129"/>
        <v>#DIV/0!</v>
      </c>
      <c r="P125" t="e">
        <f t="shared" si="130"/>
        <v>#DIV/0!</v>
      </c>
      <c r="Q125" t="e">
        <f t="shared" si="131"/>
        <v>#DIV/0!</v>
      </c>
      <c r="R125" s="1">
        <v>-1</v>
      </c>
      <c r="S125" s="1">
        <v>0.87</v>
      </c>
      <c r="T125" s="1">
        <v>0.92</v>
      </c>
      <c r="U125" s="1">
        <v>9.8070230484008789</v>
      </c>
      <c r="V125">
        <f t="shared" si="132"/>
        <v>0.87490351152420043</v>
      </c>
      <c r="W125">
        <f t="shared" si="133"/>
        <v>6.7317641789603561E-2</v>
      </c>
      <c r="X125" t="e">
        <f t="shared" si="134"/>
        <v>#DIV/0!</v>
      </c>
      <c r="Y125" t="e">
        <f t="shared" si="135"/>
        <v>#DIV/0!</v>
      </c>
      <c r="Z125" t="e">
        <f t="shared" si="136"/>
        <v>#DIV/0!</v>
      </c>
      <c r="AA125" s="1">
        <v>0</v>
      </c>
      <c r="AB125" s="1">
        <v>0.5</v>
      </c>
      <c r="AC125" t="e">
        <f t="shared" si="137"/>
        <v>#DIV/0!</v>
      </c>
      <c r="AD125">
        <f t="shared" si="138"/>
        <v>1.133874305485485</v>
      </c>
      <c r="AE125">
        <f t="shared" si="139"/>
        <v>0.37775474907593742</v>
      </c>
      <c r="AF125">
        <f t="shared" si="140"/>
        <v>12.634367942810059</v>
      </c>
      <c r="AG125" s="1">
        <v>2</v>
      </c>
      <c r="AH125">
        <f t="shared" si="141"/>
        <v>4.644859790802002</v>
      </c>
      <c r="AI125" s="1">
        <v>1</v>
      </c>
      <c r="AJ125">
        <f t="shared" si="142"/>
        <v>9.2897195816040039</v>
      </c>
      <c r="AK125" s="1">
        <v>14.310285568237305</v>
      </c>
      <c r="AL125" s="1">
        <v>12.634367942810059</v>
      </c>
      <c r="AM125" s="1">
        <v>14.70843505859375</v>
      </c>
      <c r="AN125" s="1">
        <v>400.33135986328125</v>
      </c>
      <c r="AO125" s="1">
        <v>395.95663452148438</v>
      </c>
      <c r="AP125" s="1">
        <v>10.184926986694336</v>
      </c>
      <c r="AQ125" s="1">
        <v>10.933517456054688</v>
      </c>
      <c r="AR125" s="1">
        <v>62.020729064941406</v>
      </c>
      <c r="AS125" s="1">
        <v>66.579238891601562</v>
      </c>
      <c r="AT125" s="1">
        <v>299.6236572265625</v>
      </c>
      <c r="AU125" s="1">
        <v>120.63362121582031</v>
      </c>
      <c r="AV125" s="1">
        <v>29.984495162963867</v>
      </c>
      <c r="AW125" s="1">
        <v>99.676170349121094</v>
      </c>
      <c r="AX125" s="1">
        <v>-2.0387537479400635</v>
      </c>
      <c r="AY125" s="1">
        <v>-0.11027518659830093</v>
      </c>
      <c r="AZ125" s="1">
        <v>1</v>
      </c>
      <c r="BA125" s="1">
        <v>-1.355140209197998</v>
      </c>
      <c r="BB125" s="1">
        <v>7.355140209197998</v>
      </c>
      <c r="BC125" s="1">
        <v>1</v>
      </c>
      <c r="BD125" s="1">
        <v>0</v>
      </c>
      <c r="BE125" s="1">
        <v>0.15999999642372131</v>
      </c>
      <c r="BF125" s="1">
        <v>111115</v>
      </c>
      <c r="BG125">
        <f t="shared" si="143"/>
        <v>1.4981182861328124</v>
      </c>
      <c r="BH125">
        <f t="shared" si="144"/>
        <v>1.133874305485485E-3</v>
      </c>
      <c r="BI125">
        <f t="shared" si="145"/>
        <v>285.78436794281004</v>
      </c>
      <c r="BJ125">
        <f t="shared" si="146"/>
        <v>287.46028556823728</v>
      </c>
      <c r="BK125">
        <f t="shared" si="147"/>
        <v>19.301378963111802</v>
      </c>
      <c r="BL125">
        <f t="shared" si="148"/>
        <v>-5.5052315510619655E-2</v>
      </c>
      <c r="BM125">
        <f t="shared" si="149"/>
        <v>1.4675658975407335</v>
      </c>
      <c r="BN125">
        <f t="shared" si="150"/>
        <v>14.723337507856749</v>
      </c>
      <c r="BO125">
        <f t="shared" si="151"/>
        <v>3.7898200518020619</v>
      </c>
      <c r="BP125">
        <f t="shared" si="152"/>
        <v>13.472326755523682</v>
      </c>
      <c r="BQ125">
        <f t="shared" si="153"/>
        <v>1.5501833616832816</v>
      </c>
      <c r="BR125">
        <f t="shared" si="154"/>
        <v>0.29535135333184753</v>
      </c>
      <c r="BS125">
        <f t="shared" si="155"/>
        <v>1.0898111484647961</v>
      </c>
      <c r="BT125">
        <f t="shared" si="156"/>
        <v>0.46037221321848554</v>
      </c>
      <c r="BU125">
        <f t="shared" si="157"/>
        <v>0.18544212099256388</v>
      </c>
      <c r="BV125">
        <f t="shared" si="158"/>
        <v>35.955443867164796</v>
      </c>
      <c r="BW125">
        <f t="shared" si="159"/>
        <v>0.91101533310944727</v>
      </c>
      <c r="BX125">
        <f t="shared" si="160"/>
        <v>74.754281228911992</v>
      </c>
      <c r="BY125">
        <f t="shared" si="161"/>
        <v>395.06945996825146</v>
      </c>
      <c r="BZ125">
        <f t="shared" si="162"/>
        <v>1.1551556959930384E-2</v>
      </c>
      <c r="CA125">
        <f t="shared" si="163"/>
        <v>0</v>
      </c>
      <c r="CB125">
        <f t="shared" si="164"/>
        <v>105.54277880960147</v>
      </c>
      <c r="CC125">
        <f t="shared" si="165"/>
        <v>0</v>
      </c>
      <c r="CD125" t="e">
        <f t="shared" si="166"/>
        <v>#DIV/0!</v>
      </c>
      <c r="CE125" t="e">
        <f t="shared" si="167"/>
        <v>#DIV/0!</v>
      </c>
    </row>
    <row r="126" spans="1:83" x14ac:dyDescent="0.2">
      <c r="A126" s="1">
        <v>114</v>
      </c>
      <c r="B126" s="1" t="s">
        <v>213</v>
      </c>
      <c r="C126" s="1">
        <v>4235</v>
      </c>
      <c r="D126" s="1">
        <v>0</v>
      </c>
      <c r="E126">
        <f t="shared" si="126"/>
        <v>6.4173745102310429</v>
      </c>
      <c r="F126">
        <f t="shared" si="127"/>
        <v>0.30547326602745156</v>
      </c>
      <c r="G126">
        <f t="shared" si="128"/>
        <v>359.07488921161928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t="e">
        <f t="shared" si="129"/>
        <v>#DIV/0!</v>
      </c>
      <c r="P126" t="e">
        <f t="shared" si="130"/>
        <v>#DIV/0!</v>
      </c>
      <c r="Q126" t="e">
        <f t="shared" si="131"/>
        <v>#DIV/0!</v>
      </c>
      <c r="R126" s="1">
        <v>-1</v>
      </c>
      <c r="S126" s="1">
        <v>0.87</v>
      </c>
      <c r="T126" s="1">
        <v>0.92</v>
      </c>
      <c r="U126" s="1">
        <v>9.8070230484008789</v>
      </c>
      <c r="V126">
        <f t="shared" si="132"/>
        <v>0.87490351152420043</v>
      </c>
      <c r="W126">
        <f t="shared" si="133"/>
        <v>7.0272183984701378E-2</v>
      </c>
      <c r="X126" t="e">
        <f t="shared" si="134"/>
        <v>#DIV/0!</v>
      </c>
      <c r="Y126" t="e">
        <f t="shared" si="135"/>
        <v>#DIV/0!</v>
      </c>
      <c r="Z126" t="e">
        <f t="shared" si="136"/>
        <v>#DIV/0!</v>
      </c>
      <c r="AA126" s="1">
        <v>0</v>
      </c>
      <c r="AB126" s="1">
        <v>0.5</v>
      </c>
      <c r="AC126" t="e">
        <f t="shared" si="137"/>
        <v>#DIV/0!</v>
      </c>
      <c r="AD126">
        <f t="shared" si="138"/>
        <v>1.1364620017639571</v>
      </c>
      <c r="AE126">
        <f t="shared" si="139"/>
        <v>0.37811662608554064</v>
      </c>
      <c r="AF126">
        <f t="shared" si="140"/>
        <v>12.63992977142334</v>
      </c>
      <c r="AG126" s="1">
        <v>2</v>
      </c>
      <c r="AH126">
        <f t="shared" si="141"/>
        <v>4.644859790802002</v>
      </c>
      <c r="AI126" s="1">
        <v>1</v>
      </c>
      <c r="AJ126">
        <f t="shared" si="142"/>
        <v>9.2897195816040039</v>
      </c>
      <c r="AK126" s="1">
        <v>14.310703277587891</v>
      </c>
      <c r="AL126" s="1">
        <v>12.63992977142334</v>
      </c>
      <c r="AM126" s="1">
        <v>14.708844184875488</v>
      </c>
      <c r="AN126" s="1">
        <v>400.52789306640625</v>
      </c>
      <c r="AO126" s="1">
        <v>395.9444580078125</v>
      </c>
      <c r="AP126" s="1">
        <v>10.184787750244141</v>
      </c>
      <c r="AQ126" s="1">
        <v>10.934995651245117</v>
      </c>
      <c r="AR126" s="1">
        <v>62.019695281982422</v>
      </c>
      <c r="AS126" s="1">
        <v>66.588043212890625</v>
      </c>
      <c r="AT126" s="1">
        <v>299.6595458984375</v>
      </c>
      <c r="AU126" s="1">
        <v>120.64424133300781</v>
      </c>
      <c r="AV126" s="1">
        <v>30.084749221801758</v>
      </c>
      <c r="AW126" s="1">
        <v>99.678558349609375</v>
      </c>
      <c r="AX126" s="1">
        <v>-2.0387537479400635</v>
      </c>
      <c r="AY126" s="1">
        <v>-0.11027518659830093</v>
      </c>
      <c r="AZ126" s="1">
        <v>1</v>
      </c>
      <c r="BA126" s="1">
        <v>-1.355140209197998</v>
      </c>
      <c r="BB126" s="1">
        <v>7.355140209197998</v>
      </c>
      <c r="BC126" s="1">
        <v>1</v>
      </c>
      <c r="BD126" s="1">
        <v>0</v>
      </c>
      <c r="BE126" s="1">
        <v>0.15999999642372131</v>
      </c>
      <c r="BF126" s="1">
        <v>111115</v>
      </c>
      <c r="BG126">
        <f t="shared" si="143"/>
        <v>1.4982977294921873</v>
      </c>
      <c r="BH126">
        <f t="shared" si="144"/>
        <v>1.136462001763957E-3</v>
      </c>
      <c r="BI126">
        <f t="shared" si="145"/>
        <v>285.78992977142332</v>
      </c>
      <c r="BJ126">
        <f t="shared" si="146"/>
        <v>287.46070327758787</v>
      </c>
      <c r="BK126">
        <f t="shared" si="147"/>
        <v>19.303078181823821</v>
      </c>
      <c r="BL126">
        <f t="shared" si="148"/>
        <v>-5.5711679827063772E-2</v>
      </c>
      <c r="BM126">
        <f t="shared" si="149"/>
        <v>1.4681012281609018</v>
      </c>
      <c r="BN126">
        <f t="shared" si="150"/>
        <v>14.728355350121847</v>
      </c>
      <c r="BO126">
        <f t="shared" si="151"/>
        <v>3.7933596988767295</v>
      </c>
      <c r="BP126">
        <f t="shared" si="152"/>
        <v>13.475316524505615</v>
      </c>
      <c r="BQ126">
        <f t="shared" si="153"/>
        <v>1.5504853080674696</v>
      </c>
      <c r="BR126">
        <f t="shared" si="154"/>
        <v>0.29574819663705237</v>
      </c>
      <c r="BS126">
        <f t="shared" si="155"/>
        <v>1.0899846020753612</v>
      </c>
      <c r="BT126">
        <f t="shared" si="156"/>
        <v>0.46050070599210846</v>
      </c>
      <c r="BU126">
        <f t="shared" si="157"/>
        <v>0.18569243235341815</v>
      </c>
      <c r="BV126">
        <f t="shared" si="158"/>
        <v>35.792067296159914</v>
      </c>
      <c r="BW126">
        <f t="shared" si="159"/>
        <v>0.90688196778482066</v>
      </c>
      <c r="BX126">
        <f t="shared" si="160"/>
        <v>74.740342514869624</v>
      </c>
      <c r="BY126">
        <f t="shared" si="161"/>
        <v>395.0118727437785</v>
      </c>
      <c r="BZ126">
        <f t="shared" si="162"/>
        <v>1.2142338041873861E-2</v>
      </c>
      <c r="CA126">
        <f t="shared" si="163"/>
        <v>0</v>
      </c>
      <c r="CB126">
        <f t="shared" si="164"/>
        <v>105.55207038742162</v>
      </c>
      <c r="CC126">
        <f t="shared" si="165"/>
        <v>0</v>
      </c>
      <c r="CD126" t="e">
        <f t="shared" si="166"/>
        <v>#DIV/0!</v>
      </c>
      <c r="CE126" t="e">
        <f t="shared" si="167"/>
        <v>#DIV/0!</v>
      </c>
    </row>
    <row r="127" spans="1:83" x14ac:dyDescent="0.2">
      <c r="A127" s="1">
        <v>115</v>
      </c>
      <c r="B127" s="1" t="s">
        <v>214</v>
      </c>
      <c r="C127" s="1">
        <v>4265.5</v>
      </c>
      <c r="D127" s="1">
        <v>0</v>
      </c>
      <c r="E127">
        <f t="shared" si="126"/>
        <v>6.290835121555693</v>
      </c>
      <c r="F127">
        <f t="shared" si="127"/>
        <v>0.30459224629830639</v>
      </c>
      <c r="G127">
        <f t="shared" si="128"/>
        <v>359.61147404805718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t="e">
        <f t="shared" si="129"/>
        <v>#DIV/0!</v>
      </c>
      <c r="P127" t="e">
        <f t="shared" si="130"/>
        <v>#DIV/0!</v>
      </c>
      <c r="Q127" t="e">
        <f t="shared" si="131"/>
        <v>#DIV/0!</v>
      </c>
      <c r="R127" s="1">
        <v>-1</v>
      </c>
      <c r="S127" s="1">
        <v>0.87</v>
      </c>
      <c r="T127" s="1">
        <v>0.92</v>
      </c>
      <c r="U127" s="1">
        <v>9.8070230484008789</v>
      </c>
      <c r="V127">
        <f t="shared" si="132"/>
        <v>0.87490351152420043</v>
      </c>
      <c r="W127">
        <f t="shared" si="133"/>
        <v>6.9137144213961846E-2</v>
      </c>
      <c r="X127" t="e">
        <f t="shared" si="134"/>
        <v>#DIV/0!</v>
      </c>
      <c r="Y127" t="e">
        <f t="shared" si="135"/>
        <v>#DIV/0!</v>
      </c>
      <c r="Z127" t="e">
        <f t="shared" si="136"/>
        <v>#DIV/0!</v>
      </c>
      <c r="AA127" s="1">
        <v>0</v>
      </c>
      <c r="AB127" s="1">
        <v>0.5</v>
      </c>
      <c r="AC127" t="e">
        <f t="shared" si="137"/>
        <v>#DIV/0!</v>
      </c>
      <c r="AD127">
        <f t="shared" si="138"/>
        <v>1.1360303028629208</v>
      </c>
      <c r="AE127">
        <f t="shared" si="139"/>
        <v>0.37902327027129856</v>
      </c>
      <c r="AF127">
        <f t="shared" si="140"/>
        <v>12.649679183959961</v>
      </c>
      <c r="AG127" s="1">
        <v>2</v>
      </c>
      <c r="AH127">
        <f t="shared" si="141"/>
        <v>4.644859790802002</v>
      </c>
      <c r="AI127" s="1">
        <v>1</v>
      </c>
      <c r="AJ127">
        <f t="shared" si="142"/>
        <v>9.2897195816040039</v>
      </c>
      <c r="AK127" s="1">
        <v>14.31239128112793</v>
      </c>
      <c r="AL127" s="1">
        <v>12.649679183959961</v>
      </c>
      <c r="AM127" s="1">
        <v>14.707993507385254</v>
      </c>
      <c r="AN127" s="1">
        <v>400.40097045898438</v>
      </c>
      <c r="AO127" s="1">
        <v>395.90203857421875</v>
      </c>
      <c r="AP127" s="1">
        <v>10.185559272766113</v>
      </c>
      <c r="AQ127" s="1">
        <v>10.935498237609863</v>
      </c>
      <c r="AR127" s="1">
        <v>62.016590118408203</v>
      </c>
      <c r="AS127" s="1">
        <v>66.582733154296875</v>
      </c>
      <c r="AT127" s="1">
        <v>299.65298461914062</v>
      </c>
      <c r="AU127" s="1">
        <v>120.53292083740234</v>
      </c>
      <c r="AV127" s="1">
        <v>29.926748275756836</v>
      </c>
      <c r="AW127" s="1">
        <v>99.676918029785156</v>
      </c>
      <c r="AX127" s="1">
        <v>-2.0387537479400635</v>
      </c>
      <c r="AY127" s="1">
        <v>-0.11027518659830093</v>
      </c>
      <c r="AZ127" s="1">
        <v>0.75</v>
      </c>
      <c r="BA127" s="1">
        <v>-1.355140209197998</v>
      </c>
      <c r="BB127" s="1">
        <v>7.355140209197998</v>
      </c>
      <c r="BC127" s="1">
        <v>1</v>
      </c>
      <c r="BD127" s="1">
        <v>0</v>
      </c>
      <c r="BE127" s="1">
        <v>0.15999999642372131</v>
      </c>
      <c r="BF127" s="1">
        <v>111115</v>
      </c>
      <c r="BG127">
        <f t="shared" si="143"/>
        <v>1.4982649230957028</v>
      </c>
      <c r="BH127">
        <f t="shared" si="144"/>
        <v>1.1360303028629208E-3</v>
      </c>
      <c r="BI127">
        <f t="shared" si="145"/>
        <v>285.79967918395994</v>
      </c>
      <c r="BJ127">
        <f t="shared" si="146"/>
        <v>287.46239128112791</v>
      </c>
      <c r="BK127">
        <f t="shared" si="147"/>
        <v>19.285266902925059</v>
      </c>
      <c r="BL127">
        <f t="shared" si="148"/>
        <v>-5.6031238009087853E-2</v>
      </c>
      <c r="BM127">
        <f t="shared" si="149"/>
        <v>1.469040031716397</v>
      </c>
      <c r="BN127">
        <f t="shared" si="150"/>
        <v>14.738016190241986</v>
      </c>
      <c r="BO127">
        <f t="shared" si="151"/>
        <v>3.8025179526321224</v>
      </c>
      <c r="BP127">
        <f t="shared" si="152"/>
        <v>13.481035232543945</v>
      </c>
      <c r="BQ127">
        <f t="shared" si="153"/>
        <v>1.5510630028536709</v>
      </c>
      <c r="BR127">
        <f t="shared" si="154"/>
        <v>0.29492230454852558</v>
      </c>
      <c r="BS127">
        <f t="shared" si="155"/>
        <v>1.0900167614450984</v>
      </c>
      <c r="BT127">
        <f t="shared" si="156"/>
        <v>0.46104624140857253</v>
      </c>
      <c r="BU127">
        <f t="shared" si="157"/>
        <v>0.18517149930230384</v>
      </c>
      <c r="BV127">
        <f t="shared" si="158"/>
        <v>35.844963421258406</v>
      </c>
      <c r="BW127">
        <f t="shared" si="159"/>
        <v>0.90833448431622998</v>
      </c>
      <c r="BX127">
        <f t="shared" si="160"/>
        <v>74.693502414869627</v>
      </c>
      <c r="BY127">
        <f t="shared" si="161"/>
        <v>394.98784225865745</v>
      </c>
      <c r="BZ127">
        <f t="shared" si="162"/>
        <v>1.1896176491320038E-2</v>
      </c>
      <c r="CA127">
        <f t="shared" si="163"/>
        <v>0</v>
      </c>
      <c r="CB127">
        <f t="shared" si="164"/>
        <v>105.45467569491178</v>
      </c>
      <c r="CC127">
        <f t="shared" si="165"/>
        <v>0</v>
      </c>
      <c r="CD127" t="e">
        <f t="shared" si="166"/>
        <v>#DIV/0!</v>
      </c>
      <c r="CE127" t="e">
        <f t="shared" si="167"/>
        <v>#DIV/0!</v>
      </c>
    </row>
    <row r="128" spans="1:83" x14ac:dyDescent="0.2">
      <c r="A128" s="1">
        <v>116</v>
      </c>
      <c r="B128" s="1" t="s">
        <v>215</v>
      </c>
      <c r="C128" s="1">
        <v>4295</v>
      </c>
      <c r="D128" s="1">
        <v>0</v>
      </c>
      <c r="E128">
        <f t="shared" si="126"/>
        <v>6.1356123560572211</v>
      </c>
      <c r="F128">
        <f t="shared" si="127"/>
        <v>0.30551155653758422</v>
      </c>
      <c r="G128">
        <f t="shared" si="128"/>
        <v>360.61457667211096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t="e">
        <f t="shared" si="129"/>
        <v>#DIV/0!</v>
      </c>
      <c r="P128" t="e">
        <f t="shared" si="130"/>
        <v>#DIV/0!</v>
      </c>
      <c r="Q128" t="e">
        <f t="shared" si="131"/>
        <v>#DIV/0!</v>
      </c>
      <c r="R128" s="1">
        <v>-1</v>
      </c>
      <c r="S128" s="1">
        <v>0.87</v>
      </c>
      <c r="T128" s="1">
        <v>0.92</v>
      </c>
      <c r="U128" s="1">
        <v>9.8070230484008789</v>
      </c>
      <c r="V128">
        <f t="shared" si="132"/>
        <v>0.87490351152420043</v>
      </c>
      <c r="W128">
        <f t="shared" si="133"/>
        <v>6.7643493804025914E-2</v>
      </c>
      <c r="X128" t="e">
        <f t="shared" si="134"/>
        <v>#DIV/0!</v>
      </c>
      <c r="Y128" t="e">
        <f t="shared" si="135"/>
        <v>#DIV/0!</v>
      </c>
      <c r="Z128" t="e">
        <f t="shared" si="136"/>
        <v>#DIV/0!</v>
      </c>
      <c r="AA128" s="1">
        <v>0</v>
      </c>
      <c r="AB128" s="1">
        <v>0.5</v>
      </c>
      <c r="AC128" t="e">
        <f t="shared" si="137"/>
        <v>#DIV/0!</v>
      </c>
      <c r="AD128">
        <f t="shared" si="138"/>
        <v>1.1379244056930586</v>
      </c>
      <c r="AE128">
        <f t="shared" si="139"/>
        <v>0.37857255911052512</v>
      </c>
      <c r="AF128">
        <f t="shared" si="140"/>
        <v>12.648900032043457</v>
      </c>
      <c r="AG128" s="1">
        <v>2</v>
      </c>
      <c r="AH128">
        <f t="shared" si="141"/>
        <v>4.644859790802002</v>
      </c>
      <c r="AI128" s="1">
        <v>1</v>
      </c>
      <c r="AJ128">
        <f t="shared" si="142"/>
        <v>9.2897195816040039</v>
      </c>
      <c r="AK128" s="1">
        <v>14.312768936157227</v>
      </c>
      <c r="AL128" s="1">
        <v>12.648900032043457</v>
      </c>
      <c r="AM128" s="1">
        <v>14.708073616027832</v>
      </c>
      <c r="AN128" s="1">
        <v>400.36480712890625</v>
      </c>
      <c r="AO128" s="1">
        <v>395.97024536132812</v>
      </c>
      <c r="AP128" s="1">
        <v>10.187619209289551</v>
      </c>
      <c r="AQ128" s="1">
        <v>10.938580513000488</v>
      </c>
      <c r="AR128" s="1">
        <v>62.031513214111328</v>
      </c>
      <c r="AS128" s="1">
        <v>66.604057312011719</v>
      </c>
      <c r="AT128" s="1">
        <v>299.7430419921875</v>
      </c>
      <c r="AU128" s="1">
        <v>120.57160949707031</v>
      </c>
      <c r="AV128" s="1">
        <v>30.05341911315918</v>
      </c>
      <c r="AW128" s="1">
        <v>99.683174133300781</v>
      </c>
      <c r="AX128" s="1">
        <v>-2.0251429080963135</v>
      </c>
      <c r="AY128" s="1">
        <v>-0.10844317823648453</v>
      </c>
      <c r="AZ128" s="1">
        <v>0.5</v>
      </c>
      <c r="BA128" s="1">
        <v>-1.355140209197998</v>
      </c>
      <c r="BB128" s="1">
        <v>7.355140209197998</v>
      </c>
      <c r="BC128" s="1">
        <v>1</v>
      </c>
      <c r="BD128" s="1">
        <v>0</v>
      </c>
      <c r="BE128" s="1">
        <v>0.15999999642372131</v>
      </c>
      <c r="BF128" s="1">
        <v>111115</v>
      </c>
      <c r="BG128">
        <f t="shared" si="143"/>
        <v>1.4987152099609373</v>
      </c>
      <c r="BH128">
        <f t="shared" si="144"/>
        <v>1.1379244056930586E-3</v>
      </c>
      <c r="BI128">
        <f t="shared" si="145"/>
        <v>285.79890003204343</v>
      </c>
      <c r="BJ128">
        <f t="shared" si="146"/>
        <v>287.4627689361572</v>
      </c>
      <c r="BK128">
        <f t="shared" si="147"/>
        <v>19.291457088333573</v>
      </c>
      <c r="BL128">
        <f t="shared" si="148"/>
        <v>-5.6295061308782042E-2</v>
      </c>
      <c r="BM128">
        <f t="shared" si="149"/>
        <v>1.4689649851590834</v>
      </c>
      <c r="BN128">
        <f t="shared" si="150"/>
        <v>14.73633838339375</v>
      </c>
      <c r="BO128">
        <f t="shared" si="151"/>
        <v>3.7977578703932622</v>
      </c>
      <c r="BP128">
        <f t="shared" si="152"/>
        <v>13.480834484100342</v>
      </c>
      <c r="BQ128">
        <f t="shared" si="153"/>
        <v>1.5510427203603465</v>
      </c>
      <c r="BR128">
        <f t="shared" si="154"/>
        <v>0.29578408777375254</v>
      </c>
      <c r="BS128">
        <f t="shared" si="155"/>
        <v>1.0903924260485582</v>
      </c>
      <c r="BT128">
        <f t="shared" si="156"/>
        <v>0.46065029431178828</v>
      </c>
      <c r="BU128">
        <f t="shared" si="157"/>
        <v>0.18571507106140936</v>
      </c>
      <c r="BV128">
        <f t="shared" si="158"/>
        <v>35.947205641412587</v>
      </c>
      <c r="BW128">
        <f t="shared" si="159"/>
        <v>0.91071129938827944</v>
      </c>
      <c r="BX128">
        <f t="shared" si="160"/>
        <v>74.724707875797748</v>
      </c>
      <c r="BY128">
        <f t="shared" si="161"/>
        <v>395.07860631798394</v>
      </c>
      <c r="BZ128">
        <f t="shared" si="162"/>
        <v>1.1604825814751817E-2</v>
      </c>
      <c r="CA128">
        <f t="shared" si="163"/>
        <v>0</v>
      </c>
      <c r="CB128">
        <f t="shared" si="164"/>
        <v>105.48852453911145</v>
      </c>
      <c r="CC128">
        <f t="shared" si="165"/>
        <v>0</v>
      </c>
      <c r="CD128" t="e">
        <f t="shared" si="166"/>
        <v>#DIV/0!</v>
      </c>
      <c r="CE128" t="e">
        <f t="shared" si="167"/>
        <v>#DIV/0!</v>
      </c>
    </row>
    <row r="129" spans="1:83" x14ac:dyDescent="0.2">
      <c r="A129" s="1">
        <v>117</v>
      </c>
      <c r="B129" s="1" t="s">
        <v>216</v>
      </c>
      <c r="C129" s="1">
        <v>4325.5</v>
      </c>
      <c r="D129" s="1">
        <v>0</v>
      </c>
      <c r="E129">
        <f t="shared" si="126"/>
        <v>6.1725942680806467</v>
      </c>
      <c r="F129">
        <f t="shared" si="127"/>
        <v>0.30255690151445491</v>
      </c>
      <c r="G129">
        <f t="shared" si="128"/>
        <v>360.16634306201274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t="e">
        <f t="shared" si="129"/>
        <v>#DIV/0!</v>
      </c>
      <c r="P129" t="e">
        <f t="shared" si="130"/>
        <v>#DIV/0!</v>
      </c>
      <c r="Q129" t="e">
        <f t="shared" si="131"/>
        <v>#DIV/0!</v>
      </c>
      <c r="R129" s="1">
        <v>-1</v>
      </c>
      <c r="S129" s="1">
        <v>0.87</v>
      </c>
      <c r="T129" s="1">
        <v>0.92</v>
      </c>
      <c r="U129" s="1">
        <v>9.8070230484008789</v>
      </c>
      <c r="V129">
        <f t="shared" si="132"/>
        <v>0.87490351152420043</v>
      </c>
      <c r="W129">
        <f t="shared" si="133"/>
        <v>6.8006382932359749E-2</v>
      </c>
      <c r="X129" t="e">
        <f t="shared" si="134"/>
        <v>#DIV/0!</v>
      </c>
      <c r="Y129" t="e">
        <f t="shared" si="135"/>
        <v>#DIV/0!</v>
      </c>
      <c r="Z129" t="e">
        <f t="shared" si="136"/>
        <v>#DIV/0!</v>
      </c>
      <c r="AA129" s="1">
        <v>0</v>
      </c>
      <c r="AB129" s="1">
        <v>0.5</v>
      </c>
      <c r="AC129" t="e">
        <f t="shared" si="137"/>
        <v>#DIV/0!</v>
      </c>
      <c r="AD129">
        <f t="shared" si="138"/>
        <v>1.1291196503729257</v>
      </c>
      <c r="AE129">
        <f t="shared" si="139"/>
        <v>0.3791842122032314</v>
      </c>
      <c r="AF129">
        <f t="shared" si="140"/>
        <v>12.651458740234375</v>
      </c>
      <c r="AG129" s="1">
        <v>2</v>
      </c>
      <c r="AH129">
        <f t="shared" si="141"/>
        <v>4.644859790802002</v>
      </c>
      <c r="AI129" s="1">
        <v>1</v>
      </c>
      <c r="AJ129">
        <f t="shared" si="142"/>
        <v>9.2897195816040039</v>
      </c>
      <c r="AK129" s="1">
        <v>14.244586944580078</v>
      </c>
      <c r="AL129" s="1">
        <v>12.651458740234375</v>
      </c>
      <c r="AM129" s="1">
        <v>14.451107025146484</v>
      </c>
      <c r="AN129" s="1">
        <v>400.4578857421875</v>
      </c>
      <c r="AO129" s="1">
        <v>396.03958129882812</v>
      </c>
      <c r="AP129" s="1">
        <v>10.189848899841309</v>
      </c>
      <c r="AQ129" s="1">
        <v>10.93522834777832</v>
      </c>
      <c r="AR129" s="1">
        <v>62.317760467529297</v>
      </c>
      <c r="AS129" s="1">
        <v>66.876258850097656</v>
      </c>
      <c r="AT129" s="1">
        <v>299.65206909179688</v>
      </c>
      <c r="AU129" s="1">
        <v>120.54978179931641</v>
      </c>
      <c r="AV129" s="1">
        <v>29.994415283203125</v>
      </c>
      <c r="AW129" s="1">
        <v>99.680335998535156</v>
      </c>
      <c r="AX129" s="1">
        <v>-2.0251429080963135</v>
      </c>
      <c r="AY129" s="1">
        <v>-0.10844317823648453</v>
      </c>
      <c r="AZ129" s="1">
        <v>0.5</v>
      </c>
      <c r="BA129" s="1">
        <v>-1.355140209197998</v>
      </c>
      <c r="BB129" s="1">
        <v>7.355140209197998</v>
      </c>
      <c r="BC129" s="1">
        <v>1</v>
      </c>
      <c r="BD129" s="1">
        <v>0</v>
      </c>
      <c r="BE129" s="1">
        <v>0.15999999642372131</v>
      </c>
      <c r="BF129" s="1">
        <v>111115</v>
      </c>
      <c r="BG129">
        <f t="shared" si="143"/>
        <v>1.4982603454589842</v>
      </c>
      <c r="BH129">
        <f t="shared" si="144"/>
        <v>1.1291196503729257E-3</v>
      </c>
      <c r="BI129">
        <f t="shared" si="145"/>
        <v>285.80145874023435</v>
      </c>
      <c r="BJ129">
        <f t="shared" si="146"/>
        <v>287.39458694458006</v>
      </c>
      <c r="BK129">
        <f t="shared" si="147"/>
        <v>19.28796465677101</v>
      </c>
      <c r="BL129">
        <f t="shared" si="148"/>
        <v>-5.7655994749067463E-2</v>
      </c>
      <c r="BM129">
        <f t="shared" si="149"/>
        <v>1.4692114481304808</v>
      </c>
      <c r="BN129">
        <f t="shared" si="150"/>
        <v>14.739230495291181</v>
      </c>
      <c r="BO129">
        <f t="shared" si="151"/>
        <v>3.8040021475128611</v>
      </c>
      <c r="BP129">
        <f t="shared" si="152"/>
        <v>13.448022842407227</v>
      </c>
      <c r="BQ129">
        <f t="shared" si="153"/>
        <v>1.5477307493039483</v>
      </c>
      <c r="BR129">
        <f t="shared" si="154"/>
        <v>0.29301373636329076</v>
      </c>
      <c r="BS129">
        <f t="shared" si="155"/>
        <v>1.0900272359272494</v>
      </c>
      <c r="BT129">
        <f t="shared" si="156"/>
        <v>0.4577035133766989</v>
      </c>
      <c r="BU129">
        <f t="shared" si="157"/>
        <v>0.18396771735454687</v>
      </c>
      <c r="BV129">
        <f t="shared" si="158"/>
        <v>35.901502091785112</v>
      </c>
      <c r="BW129">
        <f t="shared" si="159"/>
        <v>0.90942006826901589</v>
      </c>
      <c r="BX129">
        <f t="shared" si="160"/>
        <v>74.68032707751793</v>
      </c>
      <c r="BY129">
        <f t="shared" si="161"/>
        <v>395.14256797256905</v>
      </c>
      <c r="BZ129">
        <f t="shared" si="162"/>
        <v>1.1665950373867992E-2</v>
      </c>
      <c r="CA129">
        <f t="shared" si="163"/>
        <v>0</v>
      </c>
      <c r="CB129">
        <f t="shared" si="164"/>
        <v>105.46942740969807</v>
      </c>
      <c r="CC129">
        <f t="shared" si="165"/>
        <v>0</v>
      </c>
      <c r="CD129" t="e">
        <f t="shared" si="166"/>
        <v>#DIV/0!</v>
      </c>
      <c r="CE129" t="e">
        <f t="shared" si="167"/>
        <v>#DIV/0!</v>
      </c>
    </row>
    <row r="130" spans="1:83" x14ac:dyDescent="0.2">
      <c r="A130" s="1">
        <v>118</v>
      </c>
      <c r="B130" s="1" t="s">
        <v>217</v>
      </c>
      <c r="C130" s="1">
        <v>4356</v>
      </c>
      <c r="D130" s="1">
        <v>0</v>
      </c>
      <c r="E130">
        <f t="shared" si="126"/>
        <v>6.0650504307920814</v>
      </c>
      <c r="F130">
        <f t="shared" si="127"/>
        <v>0.30121953073149449</v>
      </c>
      <c r="G130">
        <f t="shared" si="128"/>
        <v>360.55200256841874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t="e">
        <f t="shared" si="129"/>
        <v>#DIV/0!</v>
      </c>
      <c r="P130" t="e">
        <f t="shared" si="130"/>
        <v>#DIV/0!</v>
      </c>
      <c r="Q130" t="e">
        <f t="shared" si="131"/>
        <v>#DIV/0!</v>
      </c>
      <c r="R130" s="1">
        <v>-1</v>
      </c>
      <c r="S130" s="1">
        <v>0.87</v>
      </c>
      <c r="T130" s="1">
        <v>0.92</v>
      </c>
      <c r="U130" s="1">
        <v>9.8070230484008789</v>
      </c>
      <c r="V130">
        <f t="shared" si="132"/>
        <v>0.87490351152420043</v>
      </c>
      <c r="W130">
        <f t="shared" si="133"/>
        <v>6.6991073046151969E-2</v>
      </c>
      <c r="X130" t="e">
        <f t="shared" si="134"/>
        <v>#DIV/0!</v>
      </c>
      <c r="Y130" t="e">
        <f t="shared" si="135"/>
        <v>#DIV/0!</v>
      </c>
      <c r="Z130" t="e">
        <f t="shared" si="136"/>
        <v>#DIV/0!</v>
      </c>
      <c r="AA130" s="1">
        <v>0</v>
      </c>
      <c r="AB130" s="1">
        <v>0.5</v>
      </c>
      <c r="AC130" t="e">
        <f t="shared" si="137"/>
        <v>#DIV/0!</v>
      </c>
      <c r="AD130">
        <f t="shared" si="138"/>
        <v>1.1228166947520901</v>
      </c>
      <c r="AE130">
        <f t="shared" si="139"/>
        <v>0.3786833907566598</v>
      </c>
      <c r="AF130">
        <f t="shared" si="140"/>
        <v>12.64316463470459</v>
      </c>
      <c r="AG130" s="1">
        <v>2</v>
      </c>
      <c r="AH130">
        <f t="shared" si="141"/>
        <v>4.644859790802002</v>
      </c>
      <c r="AI130" s="1">
        <v>1</v>
      </c>
      <c r="AJ130">
        <f t="shared" si="142"/>
        <v>9.2897195816040039</v>
      </c>
      <c r="AK130" s="1">
        <v>14.193334579467773</v>
      </c>
      <c r="AL130" s="1">
        <v>12.64316463470459</v>
      </c>
      <c r="AM130" s="1">
        <v>14.508452415466309</v>
      </c>
      <c r="AN130" s="1">
        <v>400.3260498046875</v>
      </c>
      <c r="AO130" s="1">
        <v>395.9810791015625</v>
      </c>
      <c r="AP130" s="1">
        <v>10.191207885742188</v>
      </c>
      <c r="AQ130" s="1">
        <v>10.932455062866211</v>
      </c>
      <c r="AR130" s="1">
        <v>62.532058715820312</v>
      </c>
      <c r="AS130" s="1">
        <v>67.080268859863281</v>
      </c>
      <c r="AT130" s="1">
        <v>299.641357421875</v>
      </c>
      <c r="AU130" s="1">
        <v>120.54193878173828</v>
      </c>
      <c r="AV130" s="1">
        <v>30.008298873901367</v>
      </c>
      <c r="AW130" s="1">
        <v>99.678367614746094</v>
      </c>
      <c r="AX130" s="1">
        <v>-2.0251429080963135</v>
      </c>
      <c r="AY130" s="1">
        <v>-0.10844317823648453</v>
      </c>
      <c r="AZ130" s="1">
        <v>0.75</v>
      </c>
      <c r="BA130" s="1">
        <v>-1.355140209197998</v>
      </c>
      <c r="BB130" s="1">
        <v>7.355140209197998</v>
      </c>
      <c r="BC130" s="1">
        <v>1</v>
      </c>
      <c r="BD130" s="1">
        <v>0</v>
      </c>
      <c r="BE130" s="1">
        <v>0.15999999642372131</v>
      </c>
      <c r="BF130" s="1">
        <v>111115</v>
      </c>
      <c r="BG130">
        <f t="shared" si="143"/>
        <v>1.4982067871093749</v>
      </c>
      <c r="BH130">
        <f t="shared" si="144"/>
        <v>1.1228166947520901E-3</v>
      </c>
      <c r="BI130">
        <f t="shared" si="145"/>
        <v>285.79316463470457</v>
      </c>
      <c r="BJ130">
        <f t="shared" si="146"/>
        <v>287.34333457946775</v>
      </c>
      <c r="BK130">
        <f t="shared" si="147"/>
        <v>19.286709773986559</v>
      </c>
      <c r="BL130">
        <f t="shared" si="148"/>
        <v>-5.8315269936649018E-2</v>
      </c>
      <c r="BM130">
        <f t="shared" si="149"/>
        <v>1.46841266544473</v>
      </c>
      <c r="BN130">
        <f t="shared" si="150"/>
        <v>14.731507954866405</v>
      </c>
      <c r="BO130">
        <f t="shared" si="151"/>
        <v>3.7990528920001942</v>
      </c>
      <c r="BP130">
        <f t="shared" si="152"/>
        <v>13.418249607086182</v>
      </c>
      <c r="BQ130">
        <f t="shared" si="153"/>
        <v>1.5447308550154013</v>
      </c>
      <c r="BR130">
        <f t="shared" si="154"/>
        <v>0.29175922610111643</v>
      </c>
      <c r="BS130">
        <f t="shared" si="155"/>
        <v>1.0897292746880702</v>
      </c>
      <c r="BT130">
        <f t="shared" si="156"/>
        <v>0.45500158032733107</v>
      </c>
      <c r="BU130">
        <f t="shared" si="157"/>
        <v>0.18317650509000943</v>
      </c>
      <c r="BV130">
        <f t="shared" si="158"/>
        <v>35.939235056247725</v>
      </c>
      <c r="BW130">
        <f t="shared" si="159"/>
        <v>0.9105283600581916</v>
      </c>
      <c r="BX130">
        <f t="shared" si="160"/>
        <v>74.696620495689274</v>
      </c>
      <c r="BY130">
        <f t="shared" si="161"/>
        <v>395.0996942535437</v>
      </c>
      <c r="BZ130">
        <f t="shared" si="162"/>
        <v>1.1466441936180504E-2</v>
      </c>
      <c r="CA130">
        <f t="shared" si="163"/>
        <v>0</v>
      </c>
      <c r="CB130">
        <f t="shared" si="164"/>
        <v>105.46256552607802</v>
      </c>
      <c r="CC130">
        <f t="shared" si="165"/>
        <v>0</v>
      </c>
      <c r="CD130" t="e">
        <f t="shared" si="166"/>
        <v>#DIV/0!</v>
      </c>
      <c r="CE130" t="e">
        <f t="shared" si="167"/>
        <v>#DIV/0!</v>
      </c>
    </row>
    <row r="131" spans="1:83" x14ac:dyDescent="0.2">
      <c r="A131" s="1">
        <v>119</v>
      </c>
      <c r="B131" s="1" t="s">
        <v>218</v>
      </c>
      <c r="C131" s="1">
        <v>4386.5</v>
      </c>
      <c r="D131" s="1">
        <v>0</v>
      </c>
      <c r="E131">
        <f t="shared" si="126"/>
        <v>6.133303423099342</v>
      </c>
      <c r="F131">
        <f t="shared" si="127"/>
        <v>0.30281931633282794</v>
      </c>
      <c r="G131">
        <f t="shared" si="128"/>
        <v>360.38797248200791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t="e">
        <f t="shared" si="129"/>
        <v>#DIV/0!</v>
      </c>
      <c r="P131" t="e">
        <f t="shared" si="130"/>
        <v>#DIV/0!</v>
      </c>
      <c r="Q131" t="e">
        <f t="shared" si="131"/>
        <v>#DIV/0!</v>
      </c>
      <c r="R131" s="1">
        <v>-1</v>
      </c>
      <c r="S131" s="1">
        <v>0.87</v>
      </c>
      <c r="T131" s="1">
        <v>0.92</v>
      </c>
      <c r="U131" s="1">
        <v>9.8070230484008789</v>
      </c>
      <c r="V131">
        <f t="shared" si="132"/>
        <v>0.87490351152420043</v>
      </c>
      <c r="W131">
        <f t="shared" si="133"/>
        <v>6.7665355724765647E-2</v>
      </c>
      <c r="X131" t="e">
        <f t="shared" si="134"/>
        <v>#DIV/0!</v>
      </c>
      <c r="Y131" t="e">
        <f t="shared" si="135"/>
        <v>#DIV/0!</v>
      </c>
      <c r="Z131" t="e">
        <f t="shared" si="136"/>
        <v>#DIV/0!</v>
      </c>
      <c r="AA131" s="1">
        <v>0</v>
      </c>
      <c r="AB131" s="1">
        <v>0.5</v>
      </c>
      <c r="AC131" t="e">
        <f t="shared" si="137"/>
        <v>#DIV/0!</v>
      </c>
      <c r="AD131">
        <f t="shared" si="138"/>
        <v>1.124040088432559</v>
      </c>
      <c r="AE131">
        <f t="shared" si="139"/>
        <v>0.37714610049826902</v>
      </c>
      <c r="AF131">
        <f t="shared" si="140"/>
        <v>12.630452156066895</v>
      </c>
      <c r="AG131" s="1">
        <v>2</v>
      </c>
      <c r="AH131">
        <f t="shared" si="141"/>
        <v>4.644859790802002</v>
      </c>
      <c r="AI131" s="1">
        <v>1</v>
      </c>
      <c r="AJ131">
        <f t="shared" si="142"/>
        <v>9.2897195816040039</v>
      </c>
      <c r="AK131" s="1">
        <v>14.185244560241699</v>
      </c>
      <c r="AL131" s="1">
        <v>12.630452156066895</v>
      </c>
      <c r="AM131" s="1">
        <v>14.510433197021484</v>
      </c>
      <c r="AN131" s="1">
        <v>400.39822387695312</v>
      </c>
      <c r="AO131" s="1">
        <v>396.00772094726562</v>
      </c>
      <c r="AP131" s="1">
        <v>10.193949699401855</v>
      </c>
      <c r="AQ131" s="1">
        <v>10.935939788818359</v>
      </c>
      <c r="AR131" s="1">
        <v>62.579742431640625</v>
      </c>
      <c r="AS131" s="1">
        <v>67.134750366210938</v>
      </c>
      <c r="AT131" s="1">
        <v>299.66644287109375</v>
      </c>
      <c r="AU131" s="1">
        <v>120.49365234375</v>
      </c>
      <c r="AV131" s="1">
        <v>30.055173873901367</v>
      </c>
      <c r="AW131" s="1">
        <v>99.67529296875</v>
      </c>
      <c r="AX131" s="1">
        <v>-2.0251429080963135</v>
      </c>
      <c r="AY131" s="1">
        <v>-0.10844317823648453</v>
      </c>
      <c r="AZ131" s="1">
        <v>1</v>
      </c>
      <c r="BA131" s="1">
        <v>-1.355140209197998</v>
      </c>
      <c r="BB131" s="1">
        <v>7.355140209197998</v>
      </c>
      <c r="BC131" s="1">
        <v>1</v>
      </c>
      <c r="BD131" s="1">
        <v>0</v>
      </c>
      <c r="BE131" s="1">
        <v>0.15999999642372131</v>
      </c>
      <c r="BF131" s="1">
        <v>111115</v>
      </c>
      <c r="BG131">
        <f t="shared" si="143"/>
        <v>1.4983322143554685</v>
      </c>
      <c r="BH131">
        <f t="shared" si="144"/>
        <v>1.124040088432559E-3</v>
      </c>
      <c r="BI131">
        <f t="shared" si="145"/>
        <v>285.78045215606687</v>
      </c>
      <c r="BJ131">
        <f t="shared" si="146"/>
        <v>287.33524456024168</v>
      </c>
      <c r="BK131">
        <f t="shared" si="147"/>
        <v>19.278983944081119</v>
      </c>
      <c r="BL131">
        <f t="shared" si="148"/>
        <v>-5.8381969805652502E-2</v>
      </c>
      <c r="BM131">
        <f t="shared" si="149"/>
        <v>1.4671891028373489</v>
      </c>
      <c r="BN131">
        <f t="shared" si="150"/>
        <v>14.719686886672498</v>
      </c>
      <c r="BO131">
        <f t="shared" si="151"/>
        <v>3.783747097854139</v>
      </c>
      <c r="BP131">
        <f t="shared" si="152"/>
        <v>13.407848358154297</v>
      </c>
      <c r="BQ131">
        <f t="shared" si="153"/>
        <v>1.5436840508585192</v>
      </c>
      <c r="BR131">
        <f t="shared" si="154"/>
        <v>0.29325985149041756</v>
      </c>
      <c r="BS131">
        <f t="shared" si="155"/>
        <v>1.0900430023390799</v>
      </c>
      <c r="BT131">
        <f t="shared" si="156"/>
        <v>0.45364104851943932</v>
      </c>
      <c r="BU131">
        <f t="shared" si="157"/>
        <v>0.18412294434258322</v>
      </c>
      <c r="BV131">
        <f t="shared" si="158"/>
        <v>35.921776739557949</v>
      </c>
      <c r="BW131">
        <f t="shared" si="159"/>
        <v>0.9100528939686986</v>
      </c>
      <c r="BX131">
        <f t="shared" si="160"/>
        <v>74.782637938684942</v>
      </c>
      <c r="BY131">
        <f t="shared" si="161"/>
        <v>395.1164174425204</v>
      </c>
      <c r="BZ131">
        <f t="shared" si="162"/>
        <v>1.1608340960027544E-2</v>
      </c>
      <c r="CA131">
        <f t="shared" si="163"/>
        <v>0</v>
      </c>
      <c r="CB131">
        <f t="shared" si="164"/>
        <v>105.42031955192307</v>
      </c>
      <c r="CC131">
        <f t="shared" si="165"/>
        <v>0</v>
      </c>
      <c r="CD131" t="e">
        <f t="shared" si="166"/>
        <v>#DIV/0!</v>
      </c>
      <c r="CE131" t="e">
        <f t="shared" si="167"/>
        <v>#DIV/0!</v>
      </c>
    </row>
    <row r="132" spans="1:83" x14ac:dyDescent="0.2">
      <c r="A132" s="1">
        <v>120</v>
      </c>
      <c r="B132" s="1" t="s">
        <v>219</v>
      </c>
      <c r="C132" s="1">
        <v>4417</v>
      </c>
      <c r="D132" s="1">
        <v>0</v>
      </c>
      <c r="E132">
        <f t="shared" si="126"/>
        <v>6.2060218430678589</v>
      </c>
      <c r="F132">
        <f t="shared" si="127"/>
        <v>0.30170445745728169</v>
      </c>
      <c r="G132">
        <f t="shared" si="128"/>
        <v>359.83411882548643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t="e">
        <f t="shared" si="129"/>
        <v>#DIV/0!</v>
      </c>
      <c r="P132" t="e">
        <f t="shared" si="130"/>
        <v>#DIV/0!</v>
      </c>
      <c r="Q132" t="e">
        <f t="shared" si="131"/>
        <v>#DIV/0!</v>
      </c>
      <c r="R132" s="1">
        <v>-1</v>
      </c>
      <c r="S132" s="1">
        <v>0.87</v>
      </c>
      <c r="T132" s="1">
        <v>0.92</v>
      </c>
      <c r="U132" s="1">
        <v>9.8070230484008789</v>
      </c>
      <c r="V132">
        <f t="shared" si="132"/>
        <v>0.87490351152420043</v>
      </c>
      <c r="W132">
        <f t="shared" si="133"/>
        <v>6.8352973861438793E-2</v>
      </c>
      <c r="X132" t="e">
        <f t="shared" si="134"/>
        <v>#DIV/0!</v>
      </c>
      <c r="Y132" t="e">
        <f t="shared" si="135"/>
        <v>#DIV/0!</v>
      </c>
      <c r="Z132" t="e">
        <f t="shared" si="136"/>
        <v>#DIV/0!</v>
      </c>
      <c r="AA132" s="1">
        <v>0</v>
      </c>
      <c r="AB132" s="1">
        <v>0.5</v>
      </c>
      <c r="AC132" t="e">
        <f t="shared" si="137"/>
        <v>#DIV/0!</v>
      </c>
      <c r="AD132">
        <f t="shared" si="138"/>
        <v>1.1229980277644722</v>
      </c>
      <c r="AE132">
        <f t="shared" si="139"/>
        <v>0.3781528611515701</v>
      </c>
      <c r="AF132">
        <f t="shared" si="140"/>
        <v>12.643183708190918</v>
      </c>
      <c r="AG132" s="1">
        <v>2</v>
      </c>
      <c r="AH132">
        <f t="shared" si="141"/>
        <v>4.644859790802002</v>
      </c>
      <c r="AI132" s="1">
        <v>1</v>
      </c>
      <c r="AJ132">
        <f t="shared" si="142"/>
        <v>9.2897195816040039</v>
      </c>
      <c r="AK132" s="1">
        <v>14.181047439575195</v>
      </c>
      <c r="AL132" s="1">
        <v>12.643183708190918</v>
      </c>
      <c r="AM132" s="1">
        <v>14.511567115783691</v>
      </c>
      <c r="AN132" s="1">
        <v>400.4130859375</v>
      </c>
      <c r="AO132" s="1">
        <v>395.97433471679688</v>
      </c>
      <c r="AP132" s="1">
        <v>10.196521759033203</v>
      </c>
      <c r="AQ132" s="1">
        <v>10.937825202941895</v>
      </c>
      <c r="AR132" s="1">
        <v>62.614315032958984</v>
      </c>
      <c r="AS132" s="1">
        <v>67.166473388671875</v>
      </c>
      <c r="AT132" s="1">
        <v>299.66537475585938</v>
      </c>
      <c r="AU132" s="1">
        <v>120.49748992919922</v>
      </c>
      <c r="AV132" s="1">
        <v>30.058870315551758</v>
      </c>
      <c r="AW132" s="1">
        <v>99.6781005859375</v>
      </c>
      <c r="AX132" s="1">
        <v>-2.0251429080963135</v>
      </c>
      <c r="AY132" s="1">
        <v>-0.10844317823648453</v>
      </c>
      <c r="AZ132" s="1">
        <v>1</v>
      </c>
      <c r="BA132" s="1">
        <v>-1.355140209197998</v>
      </c>
      <c r="BB132" s="1">
        <v>7.355140209197998</v>
      </c>
      <c r="BC132" s="1">
        <v>1</v>
      </c>
      <c r="BD132" s="1">
        <v>0</v>
      </c>
      <c r="BE132" s="1">
        <v>0.15999999642372131</v>
      </c>
      <c r="BF132" s="1">
        <v>111115</v>
      </c>
      <c r="BG132">
        <f t="shared" si="143"/>
        <v>1.498326873779297</v>
      </c>
      <c r="BH132">
        <f t="shared" si="144"/>
        <v>1.1229980277644722E-3</v>
      </c>
      <c r="BI132">
        <f t="shared" si="145"/>
        <v>285.7931837081909</v>
      </c>
      <c r="BJ132">
        <f t="shared" si="146"/>
        <v>287.33104743957517</v>
      </c>
      <c r="BK132">
        <f t="shared" si="147"/>
        <v>19.27959795773927</v>
      </c>
      <c r="BL132">
        <f t="shared" si="148"/>
        <v>-5.8881617626103805E-2</v>
      </c>
      <c r="BM132">
        <f t="shared" si="149"/>
        <v>1.4684145019218144</v>
      </c>
      <c r="BN132">
        <f t="shared" si="150"/>
        <v>14.73156584335012</v>
      </c>
      <c r="BO132">
        <f t="shared" si="151"/>
        <v>3.7937406404082257</v>
      </c>
      <c r="BP132">
        <f t="shared" si="152"/>
        <v>13.412115573883057</v>
      </c>
      <c r="BQ132">
        <f t="shared" si="153"/>
        <v>1.5441134371776195</v>
      </c>
      <c r="BR132">
        <f t="shared" si="154"/>
        <v>0.29221414827285935</v>
      </c>
      <c r="BS132">
        <f t="shared" si="155"/>
        <v>1.0902616407702443</v>
      </c>
      <c r="BT132">
        <f t="shared" si="156"/>
        <v>0.45385179640737516</v>
      </c>
      <c r="BU132">
        <f t="shared" si="157"/>
        <v>0.18346341826945031</v>
      </c>
      <c r="BV132">
        <f t="shared" si="158"/>
        <v>35.867581490539024</v>
      </c>
      <c r="BW132">
        <f t="shared" si="159"/>
        <v>0.90873091328720046</v>
      </c>
      <c r="BX132">
        <f t="shared" si="160"/>
        <v>74.733309780648</v>
      </c>
      <c r="BY132">
        <f t="shared" si="161"/>
        <v>395.07246363074898</v>
      </c>
      <c r="BZ132">
        <f t="shared" si="162"/>
        <v>1.1739531240449644E-2</v>
      </c>
      <c r="CA132">
        <f t="shared" si="163"/>
        <v>0</v>
      </c>
      <c r="CB132">
        <f t="shared" si="164"/>
        <v>105.42367706890838</v>
      </c>
      <c r="CC132">
        <f t="shared" si="165"/>
        <v>0</v>
      </c>
      <c r="CD132" t="e">
        <f t="shared" si="166"/>
        <v>#DIV/0!</v>
      </c>
      <c r="CE132" t="e">
        <f t="shared" si="167"/>
        <v>#DIV/0!</v>
      </c>
    </row>
    <row r="133" spans="1:83" x14ac:dyDescent="0.2">
      <c r="A133" s="1">
        <v>121</v>
      </c>
      <c r="B133" s="1" t="s">
        <v>220</v>
      </c>
      <c r="C133" s="1">
        <v>4447.5</v>
      </c>
      <c r="D133" s="1">
        <v>0</v>
      </c>
      <c r="E133">
        <f t="shared" si="126"/>
        <v>6.2265781915967304</v>
      </c>
      <c r="F133">
        <f t="shared" si="127"/>
        <v>0.29684340594154118</v>
      </c>
      <c r="G133">
        <f t="shared" si="128"/>
        <v>359.16113549963075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t="e">
        <f t="shared" si="129"/>
        <v>#DIV/0!</v>
      </c>
      <c r="P133" t="e">
        <f t="shared" si="130"/>
        <v>#DIV/0!</v>
      </c>
      <c r="Q133" t="e">
        <f t="shared" si="131"/>
        <v>#DIV/0!</v>
      </c>
      <c r="R133" s="1">
        <v>-1</v>
      </c>
      <c r="S133" s="1">
        <v>0.87</v>
      </c>
      <c r="T133" s="1">
        <v>0.92</v>
      </c>
      <c r="U133" s="1">
        <v>9.8070230484008789</v>
      </c>
      <c r="V133">
        <f t="shared" si="132"/>
        <v>0.87490351152420043</v>
      </c>
      <c r="W133">
        <f t="shared" si="133"/>
        <v>6.8538523261725132E-2</v>
      </c>
      <c r="X133" t="e">
        <f t="shared" si="134"/>
        <v>#DIV/0!</v>
      </c>
      <c r="Y133" t="e">
        <f t="shared" si="135"/>
        <v>#DIV/0!</v>
      </c>
      <c r="Z133" t="e">
        <f t="shared" si="136"/>
        <v>#DIV/0!</v>
      </c>
      <c r="AA133" s="1">
        <v>0</v>
      </c>
      <c r="AB133" s="1">
        <v>0.5</v>
      </c>
      <c r="AC133" t="e">
        <f t="shared" si="137"/>
        <v>#DIV/0!</v>
      </c>
      <c r="AD133">
        <f t="shared" si="138"/>
        <v>1.1020897559845817</v>
      </c>
      <c r="AE133">
        <f t="shared" si="139"/>
        <v>0.37701091016495369</v>
      </c>
      <c r="AF133">
        <f t="shared" si="140"/>
        <v>12.629677772521973</v>
      </c>
      <c r="AG133" s="1">
        <v>2</v>
      </c>
      <c r="AH133">
        <f t="shared" si="141"/>
        <v>4.644859790802002</v>
      </c>
      <c r="AI133" s="1">
        <v>1</v>
      </c>
      <c r="AJ133">
        <f t="shared" si="142"/>
        <v>9.2897195816040039</v>
      </c>
      <c r="AK133" s="1">
        <v>14.177554130554199</v>
      </c>
      <c r="AL133" s="1">
        <v>12.629677772521973</v>
      </c>
      <c r="AM133" s="1">
        <v>14.510593414306641</v>
      </c>
      <c r="AN133" s="1">
        <v>400.39212036132812</v>
      </c>
      <c r="AO133" s="1">
        <v>395.94509887695312</v>
      </c>
      <c r="AP133" s="1">
        <v>10.208443641662598</v>
      </c>
      <c r="AQ133" s="1">
        <v>10.935962677001953</v>
      </c>
      <c r="AR133" s="1">
        <v>62.70330810546875</v>
      </c>
      <c r="AS133" s="1">
        <v>67.171943664550781</v>
      </c>
      <c r="AT133" s="1">
        <v>299.65878295898438</v>
      </c>
      <c r="AU133" s="1">
        <v>120.51408386230469</v>
      </c>
      <c r="AV133" s="1">
        <v>29.897268295288086</v>
      </c>
      <c r="AW133" s="1">
        <v>99.680633544921875</v>
      </c>
      <c r="AX133" s="1">
        <v>-2.0251429080963135</v>
      </c>
      <c r="AY133" s="1">
        <v>-0.10844317823648453</v>
      </c>
      <c r="AZ133" s="1">
        <v>0.5</v>
      </c>
      <c r="BA133" s="1">
        <v>-1.355140209197998</v>
      </c>
      <c r="BB133" s="1">
        <v>7.355140209197998</v>
      </c>
      <c r="BC133" s="1">
        <v>1</v>
      </c>
      <c r="BD133" s="1">
        <v>0</v>
      </c>
      <c r="BE133" s="1">
        <v>0.15999999642372131</v>
      </c>
      <c r="BF133" s="1">
        <v>111115</v>
      </c>
      <c r="BG133">
        <f t="shared" si="143"/>
        <v>1.4982939147949219</v>
      </c>
      <c r="BH133">
        <f t="shared" si="144"/>
        <v>1.1020897559845817E-3</v>
      </c>
      <c r="BI133">
        <f t="shared" si="145"/>
        <v>285.77967777252195</v>
      </c>
      <c r="BJ133">
        <f t="shared" si="146"/>
        <v>287.32755413055418</v>
      </c>
      <c r="BK133">
        <f t="shared" si="147"/>
        <v>19.2822529869768</v>
      </c>
      <c r="BL133">
        <f t="shared" si="148"/>
        <v>-5.4762850132029514E-2</v>
      </c>
      <c r="BM133">
        <f t="shared" si="149"/>
        <v>1.4671145982321283</v>
      </c>
      <c r="BN133">
        <f t="shared" si="150"/>
        <v>14.71815081884448</v>
      </c>
      <c r="BO133">
        <f t="shared" si="151"/>
        <v>3.7821881418425267</v>
      </c>
      <c r="BP133">
        <f t="shared" si="152"/>
        <v>13.403615951538086</v>
      </c>
      <c r="BQ133">
        <f t="shared" si="153"/>
        <v>1.5432582709099398</v>
      </c>
      <c r="BR133">
        <f t="shared" si="154"/>
        <v>0.28765178974234124</v>
      </c>
      <c r="BS133">
        <f t="shared" si="155"/>
        <v>1.0901036880671746</v>
      </c>
      <c r="BT133">
        <f t="shared" si="156"/>
        <v>0.45315458284276522</v>
      </c>
      <c r="BU133">
        <f t="shared" si="157"/>
        <v>0.18058618497008538</v>
      </c>
      <c r="BV133">
        <f t="shared" si="158"/>
        <v>35.801409531316722</v>
      </c>
      <c r="BW133">
        <f t="shared" si="159"/>
        <v>0.90709832377858624</v>
      </c>
      <c r="BX133">
        <f t="shared" si="160"/>
        <v>74.774701695387733</v>
      </c>
      <c r="BY133">
        <f t="shared" si="161"/>
        <v>395.04024050261626</v>
      </c>
      <c r="BZ133">
        <f t="shared" si="162"/>
        <v>1.1785901260774695E-2</v>
      </c>
      <c r="CA133">
        <f t="shared" si="163"/>
        <v>0</v>
      </c>
      <c r="CB133">
        <f t="shared" si="164"/>
        <v>105.43819515925234</v>
      </c>
      <c r="CC133">
        <f t="shared" si="165"/>
        <v>0</v>
      </c>
      <c r="CD133" t="e">
        <f t="shared" si="166"/>
        <v>#DIV/0!</v>
      </c>
      <c r="CE133" t="e">
        <f t="shared" si="167"/>
        <v>#DIV/0!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4"/>
  <sheetViews>
    <sheetView topLeftCell="B65" workbookViewId="0">
      <selection activeCell="D2" sqref="D2:E122"/>
    </sheetView>
  </sheetViews>
  <sheetFormatPr baseColWidth="10" defaultColWidth="8.83203125" defaultRowHeight="15" x14ac:dyDescent="0.2"/>
  <cols>
    <col min="4" max="4" width="34.5" bestFit="1" customWidth="1"/>
    <col min="5" max="5" width="27.1640625" bestFit="1" customWidth="1"/>
  </cols>
  <sheetData>
    <row r="1" spans="1:6" x14ac:dyDescent="0.2">
      <c r="A1" t="s">
        <v>221</v>
      </c>
      <c r="B1" s="1" t="s">
        <v>225</v>
      </c>
      <c r="C1" s="1" t="s">
        <v>224</v>
      </c>
      <c r="D1" t="s">
        <v>222</v>
      </c>
      <c r="E1" t="s">
        <v>223</v>
      </c>
    </row>
    <row r="2" spans="1:6" x14ac:dyDescent="0.2">
      <c r="A2" s="1" t="s">
        <v>14</v>
      </c>
      <c r="B2" s="1">
        <v>-0.52368086576461792</v>
      </c>
      <c r="C2" s="1">
        <v>0</v>
      </c>
      <c r="D2">
        <v>-0.95969688120153984</v>
      </c>
      <c r="E2">
        <v>2.117817155900046E-2</v>
      </c>
    </row>
    <row r="3" spans="1:6" x14ac:dyDescent="0.2">
      <c r="A3" s="1" t="s">
        <v>96</v>
      </c>
      <c r="B3" s="1">
        <v>-0.38491210341453552</v>
      </c>
      <c r="C3" s="1">
        <v>0.5</v>
      </c>
      <c r="D3">
        <v>-0.27757030174632313</v>
      </c>
      <c r="E3">
        <v>2.6155934380206032E-2</v>
      </c>
      <c r="F3" s="1"/>
    </row>
    <row r="4" spans="1:6" x14ac:dyDescent="0.2">
      <c r="A4" s="1" t="s">
        <v>99</v>
      </c>
      <c r="B4" s="1">
        <v>-0.606731116771698</v>
      </c>
      <c r="C4" s="1">
        <v>1</v>
      </c>
      <c r="D4">
        <v>-0.43797272082666133</v>
      </c>
      <c r="E4">
        <v>4.0260928404303842E-2</v>
      </c>
    </row>
    <row r="5" spans="1:6" x14ac:dyDescent="0.2">
      <c r="A5" s="1" t="s">
        <v>100</v>
      </c>
      <c r="B5" s="1">
        <v>-0.4054165780544281</v>
      </c>
      <c r="C5" s="1">
        <v>1.5</v>
      </c>
      <c r="D5">
        <v>-0.53784382114606655</v>
      </c>
      <c r="E5">
        <v>4.7871541146804635E-2</v>
      </c>
    </row>
    <row r="6" spans="1:6" x14ac:dyDescent="0.2">
      <c r="A6" s="1" t="s">
        <v>101</v>
      </c>
      <c r="B6" s="1">
        <v>-0.47154921293258667</v>
      </c>
      <c r="C6" s="1">
        <v>2</v>
      </c>
      <c r="D6">
        <v>-0.99209294588772323</v>
      </c>
      <c r="E6">
        <v>5.1860099222969788E-2</v>
      </c>
    </row>
    <row r="7" spans="1:6" x14ac:dyDescent="0.2">
      <c r="A7" s="1" t="s">
        <v>102</v>
      </c>
      <c r="B7" s="1">
        <v>-0.55021780729293823</v>
      </c>
      <c r="C7" s="1">
        <v>2.5</v>
      </c>
      <c r="D7">
        <v>-0.60816499829185844</v>
      </c>
      <c r="E7">
        <v>5.8086175421954808E-2</v>
      </c>
    </row>
    <row r="8" spans="1:6" x14ac:dyDescent="0.2">
      <c r="A8" s="1" t="s">
        <v>103</v>
      </c>
      <c r="B8" s="1">
        <v>-0.50552773475646973</v>
      </c>
      <c r="C8" s="1">
        <v>3</v>
      </c>
      <c r="D8">
        <v>-0.83074908863100427</v>
      </c>
      <c r="E8">
        <v>6.0910421457961987E-2</v>
      </c>
    </row>
    <row r="9" spans="1:6" x14ac:dyDescent="0.2">
      <c r="A9" s="1" t="s">
        <v>104</v>
      </c>
      <c r="B9" s="1">
        <v>-0.53333675861358643</v>
      </c>
      <c r="C9" s="1">
        <v>3.5</v>
      </c>
      <c r="D9">
        <v>-0.64720492289037945</v>
      </c>
      <c r="E9">
        <v>6.4303799712515153E-2</v>
      </c>
    </row>
    <row r="10" spans="1:6" x14ac:dyDescent="0.2">
      <c r="A10" s="1" t="s">
        <v>105</v>
      </c>
      <c r="B10" s="1">
        <v>-0.5366252064704895</v>
      </c>
      <c r="C10" s="1">
        <v>4</v>
      </c>
      <c r="D10">
        <v>-0.99594422549856243</v>
      </c>
      <c r="E10">
        <v>6.3991638266039388E-2</v>
      </c>
    </row>
    <row r="11" spans="1:6" x14ac:dyDescent="0.2">
      <c r="A11" s="1" t="s">
        <v>106</v>
      </c>
      <c r="B11" s="1">
        <v>-0.49218642711639404</v>
      </c>
      <c r="C11" s="1">
        <v>4.5</v>
      </c>
      <c r="D11">
        <v>-1.0352404579131484</v>
      </c>
      <c r="E11">
        <v>6.3324729103039337E-2</v>
      </c>
    </row>
    <row r="12" spans="1:6" x14ac:dyDescent="0.2">
      <c r="A12" s="1" t="s">
        <v>107</v>
      </c>
      <c r="B12" s="1">
        <v>-0.59099090099334717</v>
      </c>
      <c r="C12" s="1">
        <v>5</v>
      </c>
      <c r="D12">
        <v>-0.59404670580759789</v>
      </c>
      <c r="E12">
        <v>6.1114604105535569E-2</v>
      </c>
    </row>
    <row r="13" spans="1:6" x14ac:dyDescent="0.2">
      <c r="A13" s="1" t="s">
        <v>108</v>
      </c>
      <c r="B13" s="1">
        <v>-0.57840168476104736</v>
      </c>
      <c r="C13" s="1">
        <v>5.5</v>
      </c>
      <c r="D13">
        <v>-0.55518588938743296</v>
      </c>
      <c r="E13">
        <v>6.1443894935687776E-2</v>
      </c>
    </row>
    <row r="14" spans="1:6" x14ac:dyDescent="0.2">
      <c r="A14" s="1" t="s">
        <v>109</v>
      </c>
      <c r="B14" s="1">
        <v>-0.59330660104751587</v>
      </c>
      <c r="C14" s="1">
        <v>6</v>
      </c>
      <c r="D14">
        <v>-0.98124294040800919</v>
      </c>
      <c r="E14">
        <v>6.1793244077306131E-2</v>
      </c>
    </row>
    <row r="15" spans="1:6" x14ac:dyDescent="0.2">
      <c r="A15" s="1" t="s">
        <v>110</v>
      </c>
      <c r="B15" s="1">
        <v>-0.56557601690292358</v>
      </c>
      <c r="C15" s="1">
        <v>6.5</v>
      </c>
      <c r="D15" t="s">
        <v>226</v>
      </c>
      <c r="E15">
        <v>6.1562937754321791E-2</v>
      </c>
    </row>
    <row r="16" spans="1:6" x14ac:dyDescent="0.2">
      <c r="A16" s="1" t="s">
        <v>112</v>
      </c>
      <c r="B16" s="1">
        <v>-0.43084588646888733</v>
      </c>
      <c r="C16" s="1">
        <v>7</v>
      </c>
      <c r="D16">
        <v>-0.77746142117254546</v>
      </c>
      <c r="E16">
        <v>6.2566031718164702E-2</v>
      </c>
    </row>
    <row r="17" spans="1:5" x14ac:dyDescent="0.2">
      <c r="A17" s="1" t="s">
        <v>113</v>
      </c>
      <c r="B17" s="1">
        <v>-0.52194160223007202</v>
      </c>
      <c r="C17" s="1">
        <v>7.5</v>
      </c>
      <c r="D17">
        <v>-0.89785711896806875</v>
      </c>
      <c r="E17">
        <v>6.244901590573447E-2</v>
      </c>
    </row>
    <row r="18" spans="1:5" x14ac:dyDescent="0.2">
      <c r="A18" s="1" t="s">
        <v>114</v>
      </c>
      <c r="B18" s="1">
        <v>-0.48815193772315979</v>
      </c>
      <c r="C18" s="1">
        <v>8</v>
      </c>
      <c r="D18">
        <v>-0.90887806418147021</v>
      </c>
      <c r="E18">
        <v>6.3056201004579579E-2</v>
      </c>
    </row>
    <row r="19" spans="1:5" x14ac:dyDescent="0.2">
      <c r="A19" s="1" t="s">
        <v>115</v>
      </c>
      <c r="B19" s="1">
        <v>-0.48216122388839722</v>
      </c>
      <c r="C19" s="1">
        <v>8.5</v>
      </c>
      <c r="D19">
        <v>-0.93838822947107414</v>
      </c>
      <c r="E19">
        <v>6.4264110338698555E-2</v>
      </c>
    </row>
    <row r="20" spans="1:5" x14ac:dyDescent="0.2">
      <c r="A20" s="1" t="s">
        <v>116</v>
      </c>
      <c r="B20" s="1">
        <v>-0.56040138006210327</v>
      </c>
      <c r="C20" s="1">
        <v>9</v>
      </c>
      <c r="D20">
        <v>-0.61044016539385826</v>
      </c>
      <c r="E20">
        <v>6.4145856031752116E-2</v>
      </c>
    </row>
    <row r="21" spans="1:5" x14ac:dyDescent="0.2">
      <c r="A21" s="1" t="s">
        <v>117</v>
      </c>
      <c r="B21" s="1">
        <v>121.08928680419922</v>
      </c>
      <c r="C21" s="1">
        <v>9.5</v>
      </c>
      <c r="D21">
        <v>9.9292854679018466E-2</v>
      </c>
      <c r="E21">
        <v>6.3660167388497751E-2</v>
      </c>
    </row>
    <row r="22" spans="1:5" x14ac:dyDescent="0.2">
      <c r="A22" s="1" t="s">
        <v>118</v>
      </c>
      <c r="B22" s="1">
        <v>121.05355834960938</v>
      </c>
      <c r="C22" s="1">
        <v>10</v>
      </c>
      <c r="D22">
        <v>-0.12631735084878778</v>
      </c>
      <c r="E22">
        <v>5.5963135541662296E-2</v>
      </c>
    </row>
    <row r="23" spans="1:5" x14ac:dyDescent="0.2">
      <c r="A23" s="1" t="s">
        <v>119</v>
      </c>
      <c r="B23" s="1">
        <v>121.03116607666016</v>
      </c>
      <c r="C23" s="1">
        <v>10.5</v>
      </c>
      <c r="D23">
        <v>1.5760462874719277</v>
      </c>
      <c r="E23">
        <v>5.5465198895647792E-2</v>
      </c>
    </row>
    <row r="24" spans="1:5" x14ac:dyDescent="0.2">
      <c r="A24" s="1" t="s">
        <v>120</v>
      </c>
      <c r="B24" s="1">
        <v>121.06715393066406</v>
      </c>
      <c r="C24" s="1">
        <v>11</v>
      </c>
      <c r="D24">
        <v>2.3828501014695269</v>
      </c>
      <c r="E24">
        <v>6.2742888630542046E-2</v>
      </c>
    </row>
    <row r="25" spans="1:5" x14ac:dyDescent="0.2">
      <c r="A25" s="1" t="s">
        <v>121</v>
      </c>
      <c r="B25" s="1">
        <v>121.1510009765625</v>
      </c>
      <c r="C25" s="1">
        <v>11.5</v>
      </c>
      <c r="D25">
        <v>3.2779422332144574</v>
      </c>
      <c r="E25">
        <v>7.3959811174085066E-2</v>
      </c>
    </row>
    <row r="26" spans="1:5" x14ac:dyDescent="0.2">
      <c r="A26" s="1" t="s">
        <v>122</v>
      </c>
      <c r="B26" s="1">
        <v>121.06167602539062</v>
      </c>
      <c r="C26" s="1">
        <v>12</v>
      </c>
      <c r="D26">
        <v>4.1573778795860061</v>
      </c>
      <c r="E26">
        <v>8.7449478056256719E-2</v>
      </c>
    </row>
    <row r="27" spans="1:5" x14ac:dyDescent="0.2">
      <c r="A27" s="1" t="s">
        <v>123</v>
      </c>
      <c r="B27" s="1">
        <v>120.98311614990234</v>
      </c>
      <c r="C27" s="1">
        <v>12.5</v>
      </c>
      <c r="D27">
        <v>4.5490393368230411</v>
      </c>
      <c r="E27">
        <v>0.10062673139602869</v>
      </c>
    </row>
    <row r="28" spans="1:5" x14ac:dyDescent="0.2">
      <c r="A28" s="1" t="s">
        <v>124</v>
      </c>
      <c r="B28" s="1">
        <v>121.10803985595703</v>
      </c>
      <c r="C28" s="1">
        <v>13</v>
      </c>
      <c r="D28">
        <v>4.9766176061406799</v>
      </c>
      <c r="E28">
        <v>0.11500583746791297</v>
      </c>
    </row>
    <row r="29" spans="1:5" x14ac:dyDescent="0.2">
      <c r="A29" s="1" t="s">
        <v>125</v>
      </c>
      <c r="B29" s="1">
        <v>121.19779968261719</v>
      </c>
      <c r="C29" s="1">
        <v>13.5</v>
      </c>
      <c r="D29">
        <v>4.6768460760088786</v>
      </c>
      <c r="E29">
        <v>0.12723180947004908</v>
      </c>
    </row>
    <row r="30" spans="1:5" x14ac:dyDescent="0.2">
      <c r="A30" s="1" t="s">
        <v>126</v>
      </c>
      <c r="B30" s="1">
        <v>121.23956298828125</v>
      </c>
      <c r="C30" s="1">
        <v>14</v>
      </c>
      <c r="D30">
        <v>5.1206430967172096</v>
      </c>
      <c r="E30">
        <v>0.1432791402145123</v>
      </c>
    </row>
    <row r="31" spans="1:5" x14ac:dyDescent="0.2">
      <c r="A31" s="1" t="s">
        <v>127</v>
      </c>
      <c r="B31" s="1">
        <v>121.1749267578125</v>
      </c>
      <c r="C31" s="1">
        <v>14.5</v>
      </c>
      <c r="D31">
        <v>5.1921758363880688</v>
      </c>
      <c r="E31">
        <v>0.15927482909891327</v>
      </c>
    </row>
    <row r="32" spans="1:5" x14ac:dyDescent="0.2">
      <c r="A32" s="1" t="s">
        <v>128</v>
      </c>
      <c r="B32" s="1">
        <v>121.10232543945312</v>
      </c>
      <c r="C32" s="1">
        <v>15</v>
      </c>
      <c r="D32">
        <v>5.1000614804979083</v>
      </c>
      <c r="E32">
        <v>0.17241694802633054</v>
      </c>
    </row>
    <row r="33" spans="1:5" x14ac:dyDescent="0.2">
      <c r="A33" s="1" t="s">
        <v>129</v>
      </c>
      <c r="B33" s="1">
        <v>121.11834716796875</v>
      </c>
      <c r="C33" s="1">
        <v>15.5</v>
      </c>
      <c r="D33">
        <v>5.4941134869305355</v>
      </c>
      <c r="E33">
        <v>0.18362801653209021</v>
      </c>
    </row>
    <row r="34" spans="1:5" x14ac:dyDescent="0.2">
      <c r="A34" s="1" t="s">
        <v>130</v>
      </c>
      <c r="B34" s="1">
        <v>121.07227325439453</v>
      </c>
      <c r="C34" s="1">
        <v>16</v>
      </c>
      <c r="D34">
        <v>5.3935306675018095</v>
      </c>
      <c r="E34">
        <v>0.19433066940579882</v>
      </c>
    </row>
    <row r="35" spans="1:5" x14ac:dyDescent="0.2">
      <c r="A35" s="1" t="s">
        <v>131</v>
      </c>
      <c r="B35" s="1">
        <v>121.101318359375</v>
      </c>
      <c r="C35" s="1">
        <v>16.5</v>
      </c>
      <c r="D35">
        <v>5.5055664670263891</v>
      </c>
      <c r="E35">
        <v>0.20151467174303025</v>
      </c>
    </row>
    <row r="36" spans="1:5" x14ac:dyDescent="0.2">
      <c r="A36" s="1" t="s">
        <v>132</v>
      </c>
      <c r="B36" s="1">
        <v>121.09149169921875</v>
      </c>
      <c r="C36" s="1">
        <v>17</v>
      </c>
      <c r="D36">
        <v>5.6481263759847131</v>
      </c>
      <c r="E36">
        <v>0.20730048561604347</v>
      </c>
    </row>
    <row r="37" spans="1:5" x14ac:dyDescent="0.2">
      <c r="A37" s="1" t="s">
        <v>133</v>
      </c>
      <c r="B37" s="1">
        <v>121.06138610839844</v>
      </c>
      <c r="C37" s="1">
        <v>17.5</v>
      </c>
      <c r="D37">
        <v>5.6419456168953985</v>
      </c>
      <c r="E37">
        <v>0.21147644803283033</v>
      </c>
    </row>
    <row r="38" spans="1:5" x14ac:dyDescent="0.2">
      <c r="A38" s="1" t="s">
        <v>134</v>
      </c>
      <c r="B38" s="1">
        <v>121.11344146728516</v>
      </c>
      <c r="C38" s="1">
        <v>18</v>
      </c>
      <c r="D38">
        <v>5.8654364145650018</v>
      </c>
      <c r="E38">
        <v>0.2172371341047617</v>
      </c>
    </row>
    <row r="39" spans="1:5" x14ac:dyDescent="0.2">
      <c r="A39" s="1" t="s">
        <v>135</v>
      </c>
      <c r="B39" s="1">
        <v>120.98207092285156</v>
      </c>
      <c r="C39" s="1">
        <v>18.5</v>
      </c>
      <c r="D39">
        <v>5.8180312686184594</v>
      </c>
      <c r="E39">
        <v>0.22209805568587659</v>
      </c>
    </row>
    <row r="40" spans="1:5" x14ac:dyDescent="0.2">
      <c r="A40" s="1" t="s">
        <v>136</v>
      </c>
      <c r="B40" s="1">
        <v>121.02529144287109</v>
      </c>
      <c r="C40" s="1">
        <v>19</v>
      </c>
      <c r="D40">
        <v>5.8591010162323629</v>
      </c>
      <c r="E40">
        <v>0.22178028751133536</v>
      </c>
    </row>
    <row r="41" spans="1:5" x14ac:dyDescent="0.2">
      <c r="A41" s="1" t="s">
        <v>137</v>
      </c>
      <c r="B41" s="1">
        <v>121.04206848144531</v>
      </c>
      <c r="C41" s="1">
        <v>19.5</v>
      </c>
      <c r="D41">
        <v>5.828955020127224</v>
      </c>
      <c r="E41">
        <v>0.22372999493882856</v>
      </c>
    </row>
    <row r="42" spans="1:5" x14ac:dyDescent="0.2">
      <c r="A42" s="1" t="s">
        <v>138</v>
      </c>
      <c r="B42" s="1">
        <v>121.06526184082031</v>
      </c>
      <c r="C42" s="1">
        <v>20</v>
      </c>
      <c r="D42">
        <v>5.8068761987623887</v>
      </c>
      <c r="E42">
        <v>0.22829362835352399</v>
      </c>
    </row>
    <row r="43" spans="1:5" x14ac:dyDescent="0.2">
      <c r="A43" s="1" t="s">
        <v>139</v>
      </c>
      <c r="B43" s="1">
        <v>121.0028076171875</v>
      </c>
      <c r="C43" s="1">
        <v>20.5</v>
      </c>
      <c r="D43">
        <v>5.5403928072331903</v>
      </c>
      <c r="E43">
        <v>0.23201998129362175</v>
      </c>
    </row>
    <row r="44" spans="1:5" x14ac:dyDescent="0.2">
      <c r="A44" s="1" t="s">
        <v>140</v>
      </c>
      <c r="B44" s="1">
        <v>120.99113464355469</v>
      </c>
      <c r="C44" s="1">
        <v>21</v>
      </c>
      <c r="D44">
        <v>5.4556940167989945</v>
      </c>
      <c r="E44">
        <v>0.23658955465158724</v>
      </c>
    </row>
    <row r="45" spans="1:5" x14ac:dyDescent="0.2">
      <c r="A45" s="1" t="s">
        <v>141</v>
      </c>
      <c r="B45" s="1">
        <v>120.99320220947266</v>
      </c>
      <c r="C45" s="1">
        <v>21.5</v>
      </c>
      <c r="D45">
        <v>5.3929818337960507</v>
      </c>
      <c r="E45">
        <v>0.23963959840797883</v>
      </c>
    </row>
    <row r="46" spans="1:5" x14ac:dyDescent="0.2">
      <c r="A46" s="1" t="s">
        <v>142</v>
      </c>
      <c r="B46" s="1">
        <v>121.0130615234375</v>
      </c>
      <c r="C46" s="1">
        <v>22</v>
      </c>
      <c r="D46">
        <v>5.5954743053623934</v>
      </c>
      <c r="E46">
        <v>0.24231281398629403</v>
      </c>
    </row>
    <row r="47" spans="1:5" x14ac:dyDescent="0.2">
      <c r="A47" s="1" t="s">
        <v>143</v>
      </c>
      <c r="B47" s="1">
        <v>120.90685272216797</v>
      </c>
      <c r="C47" s="1">
        <v>22.5</v>
      </c>
      <c r="D47">
        <v>5.4858039155003162</v>
      </c>
      <c r="E47">
        <v>0.24582455914703305</v>
      </c>
    </row>
    <row r="48" spans="1:5" x14ac:dyDescent="0.2">
      <c r="A48" s="1" t="s">
        <v>144</v>
      </c>
      <c r="B48" s="1">
        <v>120.93281555175781</v>
      </c>
      <c r="C48" s="1">
        <v>23</v>
      </c>
      <c r="D48">
        <v>5.5339619753732086</v>
      </c>
      <c r="E48">
        <v>0.24856333414825307</v>
      </c>
    </row>
    <row r="49" spans="1:5" x14ac:dyDescent="0.2">
      <c r="A49" s="1" t="s">
        <v>145</v>
      </c>
      <c r="B49" s="1">
        <v>120.92721557617188</v>
      </c>
      <c r="C49" s="1">
        <v>23.5</v>
      </c>
      <c r="D49">
        <v>6.2988659060877206</v>
      </c>
      <c r="E49">
        <v>0.25268639914581353</v>
      </c>
    </row>
    <row r="50" spans="1:5" x14ac:dyDescent="0.2">
      <c r="A50" s="1" t="s">
        <v>146</v>
      </c>
      <c r="B50" s="1">
        <v>120.88373565673828</v>
      </c>
      <c r="C50" s="1">
        <v>24</v>
      </c>
      <c r="D50">
        <v>5.6075243566299369</v>
      </c>
      <c r="E50">
        <v>0.25576292164174363</v>
      </c>
    </row>
    <row r="51" spans="1:5" x14ac:dyDescent="0.2">
      <c r="A51" s="1" t="s">
        <v>147</v>
      </c>
      <c r="B51" s="1">
        <v>120.95603942871094</v>
      </c>
      <c r="C51" s="1">
        <v>24.5</v>
      </c>
      <c r="D51">
        <v>5.7407611549116035</v>
      </c>
      <c r="E51">
        <v>0.25865284870698557</v>
      </c>
    </row>
    <row r="52" spans="1:5" x14ac:dyDescent="0.2">
      <c r="A52" s="1" t="s">
        <v>148</v>
      </c>
      <c r="B52" s="1">
        <v>120.93155670166016</v>
      </c>
      <c r="C52" s="1">
        <v>25</v>
      </c>
      <c r="D52">
        <v>5.845174846084376</v>
      </c>
      <c r="E52">
        <v>0.26121549520660919</v>
      </c>
    </row>
    <row r="53" spans="1:5" x14ac:dyDescent="0.2">
      <c r="A53" s="1" t="s">
        <v>149</v>
      </c>
      <c r="B53" s="1">
        <v>120.99320220947266</v>
      </c>
      <c r="C53" s="1">
        <v>25.5</v>
      </c>
      <c r="D53">
        <v>5.7441203955034412</v>
      </c>
      <c r="E53">
        <v>0.26229611023695015</v>
      </c>
    </row>
    <row r="54" spans="1:5" x14ac:dyDescent="0.2">
      <c r="A54" s="1" t="s">
        <v>150</v>
      </c>
      <c r="B54" s="1">
        <v>120.87042236328125</v>
      </c>
      <c r="C54" s="1">
        <v>26</v>
      </c>
      <c r="D54">
        <v>5.8392132002535035</v>
      </c>
      <c r="E54">
        <v>0.26339747733792046</v>
      </c>
    </row>
    <row r="55" spans="1:5" x14ac:dyDescent="0.2">
      <c r="A55" s="1" t="s">
        <v>151</v>
      </c>
      <c r="B55" s="1">
        <v>120.89858245849609</v>
      </c>
      <c r="C55" s="1">
        <v>26.5</v>
      </c>
      <c r="D55">
        <v>5.4489483780649293</v>
      </c>
      <c r="E55">
        <v>0.26562675689499476</v>
      </c>
    </row>
    <row r="56" spans="1:5" x14ac:dyDescent="0.2">
      <c r="A56" s="1" t="s">
        <v>152</v>
      </c>
      <c r="B56" s="1">
        <v>120.8634033203125</v>
      </c>
      <c r="C56" s="1">
        <v>27</v>
      </c>
      <c r="D56">
        <v>5.8709392602080408</v>
      </c>
      <c r="E56">
        <v>0.26761861335138631</v>
      </c>
    </row>
    <row r="57" spans="1:5" x14ac:dyDescent="0.2">
      <c r="A57" s="1" t="s">
        <v>153</v>
      </c>
      <c r="B57" s="1">
        <v>120.85283660888672</v>
      </c>
      <c r="C57" s="1">
        <v>27.5</v>
      </c>
      <c r="D57">
        <v>6.0579968941630726</v>
      </c>
      <c r="E57">
        <v>0.26948141421587113</v>
      </c>
    </row>
    <row r="58" spans="1:5" x14ac:dyDescent="0.2">
      <c r="A58" s="1" t="s">
        <v>154</v>
      </c>
      <c r="B58" s="1">
        <v>120.79050445556641</v>
      </c>
      <c r="C58" s="1">
        <v>28</v>
      </c>
      <c r="D58">
        <v>5.7860672759026102</v>
      </c>
      <c r="E58">
        <v>0.2713592996454563</v>
      </c>
    </row>
    <row r="59" spans="1:5" x14ac:dyDescent="0.2">
      <c r="A59" s="1" t="s">
        <v>155</v>
      </c>
      <c r="B59" s="1">
        <v>120.91627502441406</v>
      </c>
      <c r="C59" s="1">
        <v>28.5</v>
      </c>
      <c r="D59">
        <v>6.3152027102541179</v>
      </c>
      <c r="E59">
        <v>0.27159664413048029</v>
      </c>
    </row>
    <row r="60" spans="1:5" x14ac:dyDescent="0.2">
      <c r="A60" s="1" t="s">
        <v>156</v>
      </c>
      <c r="B60" s="1">
        <v>120.94098663330078</v>
      </c>
      <c r="C60" s="1">
        <v>29</v>
      </c>
      <c r="D60">
        <v>6.2798214487950652</v>
      </c>
      <c r="E60">
        <v>0.27272268745876016</v>
      </c>
    </row>
    <row r="61" spans="1:5" x14ac:dyDescent="0.2">
      <c r="A61" s="1" t="s">
        <v>157</v>
      </c>
      <c r="B61" s="1">
        <v>120.89132690429688</v>
      </c>
      <c r="C61" s="1">
        <v>29.5</v>
      </c>
      <c r="D61">
        <v>6.1748383121571608</v>
      </c>
      <c r="E61">
        <v>0.27512815391736017</v>
      </c>
    </row>
    <row r="62" spans="1:5" x14ac:dyDescent="0.2">
      <c r="A62" s="1" t="s">
        <v>158</v>
      </c>
      <c r="B62" s="1">
        <v>120.90773773193359</v>
      </c>
      <c r="C62" s="1">
        <v>30</v>
      </c>
      <c r="D62">
        <v>6.0470868356273071</v>
      </c>
      <c r="E62">
        <v>0.27511612671727398</v>
      </c>
    </row>
    <row r="63" spans="1:5" x14ac:dyDescent="0.2">
      <c r="A63" s="1" t="s">
        <v>159</v>
      </c>
      <c r="B63" s="1">
        <v>120.86183166503906</v>
      </c>
      <c r="C63" s="1">
        <v>30.5</v>
      </c>
      <c r="D63">
        <v>6.0888701435986281</v>
      </c>
      <c r="E63">
        <v>0.27707385701097709</v>
      </c>
    </row>
    <row r="64" spans="1:5" x14ac:dyDescent="0.2">
      <c r="A64" s="1" t="s">
        <v>160</v>
      </c>
      <c r="B64" s="1">
        <v>120.85890960693359</v>
      </c>
      <c r="C64" s="1">
        <v>31</v>
      </c>
      <c r="D64">
        <v>5.9597166123333061</v>
      </c>
      <c r="E64">
        <v>0.27809662274013364</v>
      </c>
    </row>
    <row r="65" spans="1:5" x14ac:dyDescent="0.2">
      <c r="A65" s="1" t="s">
        <v>161</v>
      </c>
      <c r="B65" s="1">
        <v>120.85807800292969</v>
      </c>
      <c r="C65" s="1">
        <v>31.5</v>
      </c>
      <c r="D65">
        <v>6.1388261131565196</v>
      </c>
      <c r="E65">
        <v>0.27814255268954924</v>
      </c>
    </row>
    <row r="66" spans="1:5" x14ac:dyDescent="0.2">
      <c r="A66" s="1" t="s">
        <v>162</v>
      </c>
      <c r="B66" s="1">
        <v>120.86528778076172</v>
      </c>
      <c r="C66" s="1">
        <v>32</v>
      </c>
      <c r="D66">
        <v>6.2096561581412635</v>
      </c>
      <c r="E66">
        <v>0.27887007688132753</v>
      </c>
    </row>
    <row r="67" spans="1:5" x14ac:dyDescent="0.2">
      <c r="A67" s="1" t="s">
        <v>163</v>
      </c>
      <c r="B67" s="1">
        <v>120.86129760742188</v>
      </c>
      <c r="C67" s="1">
        <v>32.5</v>
      </c>
      <c r="D67">
        <v>6.2492890154318594</v>
      </c>
      <c r="E67">
        <v>0.28076625194140836</v>
      </c>
    </row>
    <row r="68" spans="1:5" x14ac:dyDescent="0.2">
      <c r="A68" s="1" t="s">
        <v>164</v>
      </c>
      <c r="B68" s="1">
        <v>120.83711242675781</v>
      </c>
      <c r="C68" s="1">
        <v>33</v>
      </c>
      <c r="D68">
        <v>6.1753199608460836</v>
      </c>
      <c r="E68">
        <v>0.28451412769959966</v>
      </c>
    </row>
    <row r="69" spans="1:5" x14ac:dyDescent="0.2">
      <c r="A69" s="1" t="s">
        <v>165</v>
      </c>
      <c r="B69" s="1">
        <v>120.88522338867188</v>
      </c>
      <c r="C69" s="1">
        <v>33.5</v>
      </c>
      <c r="D69">
        <v>6.05894829775111</v>
      </c>
      <c r="E69">
        <v>0.28166063091282084</v>
      </c>
    </row>
    <row r="70" spans="1:5" x14ac:dyDescent="0.2">
      <c r="A70" s="1" t="s">
        <v>166</v>
      </c>
      <c r="B70" s="1">
        <v>120.87649536132812</v>
      </c>
      <c r="C70" s="1">
        <v>34</v>
      </c>
      <c r="D70">
        <v>5.8530093193022639</v>
      </c>
      <c r="E70">
        <v>0.28238719253660149</v>
      </c>
    </row>
    <row r="71" spans="1:5" x14ac:dyDescent="0.2">
      <c r="A71" s="1" t="s">
        <v>167</v>
      </c>
      <c r="B71" s="1">
        <v>120.81935882568359</v>
      </c>
      <c r="C71" s="1">
        <v>34.5</v>
      </c>
      <c r="D71">
        <v>5.9737914813309949</v>
      </c>
      <c r="E71">
        <v>0.28358555439528327</v>
      </c>
    </row>
    <row r="72" spans="1:5" x14ac:dyDescent="0.2">
      <c r="A72" s="1" t="s">
        <v>168</v>
      </c>
      <c r="B72" s="1">
        <v>120.75604248046875</v>
      </c>
      <c r="C72" s="1">
        <v>35</v>
      </c>
      <c r="D72">
        <v>6.0842113921473215</v>
      </c>
      <c r="E72">
        <v>0.28431874775353938</v>
      </c>
    </row>
    <row r="73" spans="1:5" x14ac:dyDescent="0.2">
      <c r="A73" s="1" t="s">
        <v>169</v>
      </c>
      <c r="B73" s="1">
        <v>120.83061218261719</v>
      </c>
      <c r="C73" s="1">
        <v>35.5</v>
      </c>
      <c r="D73">
        <v>5.8934253754277695</v>
      </c>
      <c r="E73">
        <v>0.28755001852238915</v>
      </c>
    </row>
    <row r="74" spans="1:5" x14ac:dyDescent="0.2">
      <c r="A74" s="1" t="s">
        <v>170</v>
      </c>
      <c r="B74" s="1">
        <v>120.83199310302734</v>
      </c>
      <c r="C74" s="1">
        <v>36</v>
      </c>
      <c r="D74">
        <v>6.0528295838974859</v>
      </c>
      <c r="E74">
        <v>0.28703834904657238</v>
      </c>
    </row>
    <row r="75" spans="1:5" x14ac:dyDescent="0.2">
      <c r="A75" s="1" t="s">
        <v>171</v>
      </c>
      <c r="B75" s="1">
        <v>120.77772521972656</v>
      </c>
      <c r="C75" s="1">
        <v>36.5</v>
      </c>
      <c r="D75">
        <v>5.9125163012777184</v>
      </c>
      <c r="E75">
        <v>0.28843952013521912</v>
      </c>
    </row>
    <row r="76" spans="1:5" x14ac:dyDescent="0.2">
      <c r="A76" s="1" t="s">
        <v>172</v>
      </c>
      <c r="B76" s="1">
        <v>120.79302215576172</v>
      </c>
      <c r="C76" s="1">
        <v>37</v>
      </c>
      <c r="D76">
        <v>6.1659876167794332</v>
      </c>
      <c r="E76">
        <v>0.29017862036349701</v>
      </c>
    </row>
    <row r="77" spans="1:5" x14ac:dyDescent="0.2">
      <c r="A77" s="1" t="s">
        <v>173</v>
      </c>
      <c r="B77" s="1">
        <v>120.82665252685547</v>
      </c>
      <c r="C77" s="1">
        <v>37.5</v>
      </c>
      <c r="D77">
        <v>5.9986315556668011</v>
      </c>
      <c r="E77">
        <v>0.29002958261489215</v>
      </c>
    </row>
    <row r="78" spans="1:5" x14ac:dyDescent="0.2">
      <c r="A78" s="1" t="s">
        <v>174</v>
      </c>
      <c r="B78" s="1">
        <v>120.83231353759766</v>
      </c>
      <c r="C78" s="1">
        <v>38</v>
      </c>
      <c r="D78">
        <v>5.9933288269690266</v>
      </c>
      <c r="E78">
        <v>0.29138581957215542</v>
      </c>
    </row>
    <row r="79" spans="1:5" x14ac:dyDescent="0.2">
      <c r="A79" s="1" t="s">
        <v>175</v>
      </c>
      <c r="B79" s="1">
        <v>120.83480834960938</v>
      </c>
      <c r="C79" s="1">
        <v>38.5</v>
      </c>
      <c r="D79">
        <v>5.7546863323237671</v>
      </c>
      <c r="E79">
        <v>0.29309271477882604</v>
      </c>
    </row>
    <row r="80" spans="1:5" x14ac:dyDescent="0.2">
      <c r="A80" s="1" t="s">
        <v>176</v>
      </c>
      <c r="B80" s="1">
        <v>120.70074462890625</v>
      </c>
      <c r="C80" s="1">
        <v>39</v>
      </c>
      <c r="D80">
        <v>5.9175310203057885</v>
      </c>
      <c r="E80">
        <v>0.29578892038282423</v>
      </c>
    </row>
    <row r="81" spans="1:5" x14ac:dyDescent="0.2">
      <c r="A81" s="1" t="s">
        <v>177</v>
      </c>
      <c r="B81" s="1">
        <v>120.77440643310547</v>
      </c>
      <c r="C81" s="1">
        <v>39.5</v>
      </c>
      <c r="D81">
        <v>5.9519272719241281</v>
      </c>
      <c r="E81">
        <v>0.29577500791860828</v>
      </c>
    </row>
    <row r="82" spans="1:5" x14ac:dyDescent="0.2">
      <c r="A82" s="1" t="s">
        <v>178</v>
      </c>
      <c r="B82" s="1">
        <v>120.80016326904297</v>
      </c>
      <c r="C82" s="1">
        <v>40</v>
      </c>
      <c r="D82">
        <v>5.7191638467433261</v>
      </c>
      <c r="E82">
        <v>0.29758830157577432</v>
      </c>
    </row>
    <row r="83" spans="1:5" x14ac:dyDescent="0.2">
      <c r="A83" s="1" t="s">
        <v>179</v>
      </c>
      <c r="B83" s="1">
        <v>120.75166320800781</v>
      </c>
      <c r="C83" s="1">
        <v>40.5</v>
      </c>
      <c r="D83">
        <v>5.7362124556490439</v>
      </c>
      <c r="E83">
        <v>0.29817135843478026</v>
      </c>
    </row>
    <row r="84" spans="1:5" x14ac:dyDescent="0.2">
      <c r="A84" s="1" t="s">
        <v>180</v>
      </c>
      <c r="B84" s="1">
        <v>120.73024749755859</v>
      </c>
      <c r="C84" s="1">
        <v>41</v>
      </c>
      <c r="D84">
        <v>6.0252597170827151</v>
      </c>
      <c r="E84">
        <v>0.30078433865487442</v>
      </c>
    </row>
    <row r="85" spans="1:5" x14ac:dyDescent="0.2">
      <c r="A85" s="1" t="s">
        <v>181</v>
      </c>
      <c r="B85" s="1">
        <v>120.84412384033203</v>
      </c>
      <c r="C85" s="1">
        <v>41.5</v>
      </c>
      <c r="D85">
        <v>5.9826164156004484</v>
      </c>
      <c r="E85">
        <v>0.30012642841782705</v>
      </c>
    </row>
    <row r="86" spans="1:5" x14ac:dyDescent="0.2">
      <c r="A86" s="1" t="s">
        <v>182</v>
      </c>
      <c r="B86" s="1">
        <v>120.77230072021484</v>
      </c>
      <c r="C86" s="1">
        <v>42</v>
      </c>
      <c r="D86">
        <v>5.8966846455861326</v>
      </c>
      <c r="E86">
        <v>0.30007877806120159</v>
      </c>
    </row>
    <row r="87" spans="1:5" x14ac:dyDescent="0.2">
      <c r="A87" s="1" t="s">
        <v>183</v>
      </c>
      <c r="B87" s="1">
        <v>120.73729705810547</v>
      </c>
      <c r="C87" s="1">
        <v>42.5</v>
      </c>
      <c r="D87">
        <v>5.8109936018890433</v>
      </c>
      <c r="E87">
        <v>0.30035256170754354</v>
      </c>
    </row>
    <row r="88" spans="1:5" x14ac:dyDescent="0.2">
      <c r="A88" s="1" t="s">
        <v>184</v>
      </c>
      <c r="B88" s="1">
        <v>120.69349670410156</v>
      </c>
      <c r="C88" s="1">
        <v>43</v>
      </c>
      <c r="D88">
        <v>5.9215325451854701</v>
      </c>
      <c r="E88">
        <v>0.29818737884084417</v>
      </c>
    </row>
    <row r="89" spans="1:5" x14ac:dyDescent="0.2">
      <c r="A89" s="1" t="s">
        <v>185</v>
      </c>
      <c r="B89" s="1">
        <v>120.76310729980469</v>
      </c>
      <c r="C89" s="1">
        <v>43.5</v>
      </c>
      <c r="D89">
        <v>5.845087895069967</v>
      </c>
      <c r="E89">
        <v>0.29876840208127342</v>
      </c>
    </row>
    <row r="90" spans="1:5" x14ac:dyDescent="0.2">
      <c r="A90" s="1" t="s">
        <v>186</v>
      </c>
      <c r="B90" s="1">
        <v>120.63147735595703</v>
      </c>
      <c r="C90" s="1">
        <v>44</v>
      </c>
      <c r="D90">
        <v>5.9903761279316452</v>
      </c>
      <c r="E90">
        <v>0.29958412598513179</v>
      </c>
    </row>
    <row r="91" spans="1:5" x14ac:dyDescent="0.2">
      <c r="A91" s="1" t="s">
        <v>187</v>
      </c>
      <c r="B91" s="1">
        <v>120.70063018798828</v>
      </c>
      <c r="C91" s="1">
        <v>44.5</v>
      </c>
      <c r="D91">
        <v>6.0642099610057452</v>
      </c>
      <c r="E91">
        <v>0.30021340250699385</v>
      </c>
    </row>
    <row r="92" spans="1:5" x14ac:dyDescent="0.2">
      <c r="A92" s="1" t="s">
        <v>188</v>
      </c>
      <c r="B92" s="1">
        <v>120.68067932128906</v>
      </c>
      <c r="C92" s="1">
        <v>45</v>
      </c>
      <c r="D92">
        <v>6.0638205792904163</v>
      </c>
      <c r="E92">
        <v>0.30168809931198221</v>
      </c>
    </row>
    <row r="93" spans="1:5" x14ac:dyDescent="0.2">
      <c r="A93" s="1" t="s">
        <v>189</v>
      </c>
      <c r="B93" s="1">
        <v>120.74149322509766</v>
      </c>
      <c r="C93" s="1">
        <v>45.5</v>
      </c>
      <c r="D93">
        <v>5.9586274862313973</v>
      </c>
      <c r="E93">
        <v>0.30233546438753728</v>
      </c>
    </row>
    <row r="94" spans="1:5" x14ac:dyDescent="0.2">
      <c r="A94" s="1" t="s">
        <v>190</v>
      </c>
      <c r="B94" s="1">
        <v>120.68324279785156</v>
      </c>
      <c r="C94" s="1">
        <v>46</v>
      </c>
      <c r="D94">
        <v>5.8736588582971754</v>
      </c>
      <c r="E94">
        <v>0.30226469352386998</v>
      </c>
    </row>
    <row r="95" spans="1:5" x14ac:dyDescent="0.2">
      <c r="A95" s="1" t="s">
        <v>191</v>
      </c>
      <c r="B95" s="1">
        <v>120.79920959472656</v>
      </c>
      <c r="C95" s="1">
        <v>46.5</v>
      </c>
      <c r="D95">
        <v>5.9093020503834008</v>
      </c>
      <c r="E95">
        <v>0.30187497875333369</v>
      </c>
    </row>
    <row r="96" spans="1:5" x14ac:dyDescent="0.2">
      <c r="A96" s="1" t="s">
        <v>192</v>
      </c>
      <c r="B96" s="1">
        <v>120.74828338623047</v>
      </c>
      <c r="C96" s="1">
        <v>47</v>
      </c>
      <c r="D96">
        <v>5.9999139921398363</v>
      </c>
      <c r="E96">
        <v>0.30345002045101771</v>
      </c>
    </row>
    <row r="97" spans="1:5" x14ac:dyDescent="0.2">
      <c r="A97" s="1" t="s">
        <v>193</v>
      </c>
      <c r="B97" s="1">
        <v>120.74040985107422</v>
      </c>
      <c r="C97" s="1">
        <v>47.5</v>
      </c>
      <c r="D97">
        <v>6.0265931082406592</v>
      </c>
      <c r="E97">
        <v>0.3015456857333732</v>
      </c>
    </row>
    <row r="98" spans="1:5" x14ac:dyDescent="0.2">
      <c r="A98" s="1" t="s">
        <v>194</v>
      </c>
      <c r="B98" s="1">
        <v>120.69004058837891</v>
      </c>
      <c r="C98" s="1">
        <v>48</v>
      </c>
      <c r="D98">
        <v>6.0661433586225346</v>
      </c>
      <c r="E98">
        <v>0.30372039424641384</v>
      </c>
    </row>
    <row r="99" spans="1:5" x14ac:dyDescent="0.2">
      <c r="A99" s="1" t="s">
        <v>195</v>
      </c>
      <c r="B99" s="1">
        <v>120.68385314941406</v>
      </c>
      <c r="C99" s="1">
        <v>48.5</v>
      </c>
      <c r="D99">
        <v>5.820533112817472</v>
      </c>
      <c r="E99">
        <v>0.30365556210360367</v>
      </c>
    </row>
    <row r="100" spans="1:5" x14ac:dyDescent="0.2">
      <c r="A100" s="1" t="s">
        <v>196</v>
      </c>
      <c r="B100" s="1">
        <v>120.70250701904297</v>
      </c>
      <c r="C100" s="1">
        <v>49</v>
      </c>
      <c r="D100">
        <v>5.8947392258870845</v>
      </c>
      <c r="E100">
        <v>0.30253586626703766</v>
      </c>
    </row>
    <row r="101" spans="1:5" x14ac:dyDescent="0.2">
      <c r="A101" s="1" t="s">
        <v>197</v>
      </c>
      <c r="B101" s="1">
        <v>120.74158477783203</v>
      </c>
      <c r="C101" s="1">
        <v>49.5</v>
      </c>
      <c r="D101">
        <v>6.0326146207737983</v>
      </c>
      <c r="E101">
        <v>0.304506047788972</v>
      </c>
    </row>
    <row r="102" spans="1:5" x14ac:dyDescent="0.2">
      <c r="A102" s="1" t="s">
        <v>198</v>
      </c>
      <c r="B102" s="1">
        <v>120.67111206054688</v>
      </c>
      <c r="C102" s="1">
        <v>50</v>
      </c>
      <c r="D102">
        <v>6.0752137342771331</v>
      </c>
      <c r="E102">
        <v>0.30457603921756893</v>
      </c>
    </row>
    <row r="103" spans="1:5" x14ac:dyDescent="0.2">
      <c r="A103" s="1" t="s">
        <v>199</v>
      </c>
      <c r="B103" s="1">
        <v>120.8043212890625</v>
      </c>
      <c r="C103" s="1">
        <v>50.5</v>
      </c>
      <c r="D103">
        <v>6.0481710318756452</v>
      </c>
      <c r="E103">
        <v>0.30312038820630499</v>
      </c>
    </row>
    <row r="104" spans="1:5" x14ac:dyDescent="0.2">
      <c r="A104" s="1" t="s">
        <v>200</v>
      </c>
      <c r="B104" s="1">
        <v>120.63339996337891</v>
      </c>
      <c r="C104" s="1">
        <v>51</v>
      </c>
      <c r="D104">
        <v>6.1340252793761039</v>
      </c>
      <c r="E104">
        <v>0.3041600513459512</v>
      </c>
    </row>
    <row r="105" spans="1:5" x14ac:dyDescent="0.2">
      <c r="A105" s="1" t="s">
        <v>201</v>
      </c>
      <c r="B105" s="1">
        <v>120.71936798095703</v>
      </c>
      <c r="C105" s="1">
        <v>51.5</v>
      </c>
      <c r="D105">
        <v>6.1142514486985124</v>
      </c>
      <c r="E105">
        <v>0.30146707606232265</v>
      </c>
    </row>
    <row r="106" spans="1:5" x14ac:dyDescent="0.2">
      <c r="A106" s="1" t="s">
        <v>202</v>
      </c>
      <c r="B106" s="1">
        <v>120.74518585205078</v>
      </c>
      <c r="C106" s="1">
        <v>52</v>
      </c>
      <c r="D106">
        <v>5.9461607378002252</v>
      </c>
      <c r="E106">
        <v>0.30347989551902432</v>
      </c>
    </row>
    <row r="107" spans="1:5" x14ac:dyDescent="0.2">
      <c r="A107" s="1" t="s">
        <v>203</v>
      </c>
      <c r="B107" s="1">
        <v>120.64669036865234</v>
      </c>
      <c r="C107" s="1">
        <v>52.5</v>
      </c>
      <c r="D107">
        <v>6.019117150037987</v>
      </c>
      <c r="E107">
        <v>0.30185253622955766</v>
      </c>
    </row>
    <row r="108" spans="1:5" x14ac:dyDescent="0.2">
      <c r="A108" s="1" t="s">
        <v>204</v>
      </c>
      <c r="B108" s="1">
        <v>120.63935852050781</v>
      </c>
      <c r="C108" s="1">
        <v>53</v>
      </c>
      <c r="D108">
        <v>6.2153415782996593</v>
      </c>
      <c r="E108">
        <v>0.30605319456071267</v>
      </c>
    </row>
    <row r="109" spans="1:5" x14ac:dyDescent="0.2">
      <c r="A109" s="1" t="s">
        <v>205</v>
      </c>
      <c r="B109" s="1">
        <v>120.58904266357422</v>
      </c>
      <c r="C109" s="1">
        <v>53.5</v>
      </c>
      <c r="D109">
        <v>6.1203395313681783</v>
      </c>
      <c r="E109">
        <v>0.30509118793519086</v>
      </c>
    </row>
    <row r="110" spans="1:5" x14ac:dyDescent="0.2">
      <c r="A110" s="1" t="s">
        <v>206</v>
      </c>
      <c r="B110" s="1">
        <v>120.6156005859375</v>
      </c>
      <c r="C110" s="1">
        <v>54</v>
      </c>
      <c r="D110">
        <v>6.0510043445450608</v>
      </c>
      <c r="E110">
        <v>0.30367047738854858</v>
      </c>
    </row>
    <row r="111" spans="1:5" x14ac:dyDescent="0.2">
      <c r="A111" s="1" t="s">
        <v>207</v>
      </c>
      <c r="B111" s="1">
        <v>120.68137359619141</v>
      </c>
      <c r="C111" s="1">
        <v>54.5</v>
      </c>
      <c r="D111">
        <v>6.0081795411943801</v>
      </c>
      <c r="E111">
        <v>0.30430808585537761</v>
      </c>
    </row>
    <row r="112" spans="1:5" x14ac:dyDescent="0.2">
      <c r="A112" s="1" t="s">
        <v>208</v>
      </c>
      <c r="B112" s="1">
        <v>120.65483856201172</v>
      </c>
      <c r="C112" s="1">
        <v>55</v>
      </c>
      <c r="D112">
        <v>6.1383455971980512</v>
      </c>
      <c r="E112">
        <v>0.3047440509061306</v>
      </c>
    </row>
    <row r="113" spans="1:5" x14ac:dyDescent="0.2">
      <c r="A113" s="1" t="s">
        <v>209</v>
      </c>
      <c r="B113" s="1">
        <v>120.61450958251953</v>
      </c>
      <c r="C113" s="1">
        <v>55.5</v>
      </c>
      <c r="D113">
        <v>6.2871625383321295</v>
      </c>
      <c r="E113">
        <v>0.30435994982030762</v>
      </c>
    </row>
    <row r="114" spans="1:5" x14ac:dyDescent="0.2">
      <c r="A114" s="1" t="s">
        <v>210</v>
      </c>
      <c r="B114" s="1">
        <v>120.63362121582031</v>
      </c>
      <c r="C114" s="1">
        <v>56</v>
      </c>
      <c r="D114">
        <v>6.1048909773841133</v>
      </c>
      <c r="E114">
        <v>0.3050499135532041</v>
      </c>
    </row>
    <row r="115" spans="1:5" x14ac:dyDescent="0.2">
      <c r="A115" s="1" t="s">
        <v>211</v>
      </c>
      <c r="B115" s="1">
        <v>120.64424133300781</v>
      </c>
      <c r="C115" s="1">
        <v>56.5</v>
      </c>
      <c r="D115">
        <v>6.4173745102310429</v>
      </c>
      <c r="E115">
        <v>0.30547326602745156</v>
      </c>
    </row>
    <row r="116" spans="1:5" x14ac:dyDescent="0.2">
      <c r="A116" s="1" t="s">
        <v>212</v>
      </c>
      <c r="B116" s="1">
        <v>120.53292083740234</v>
      </c>
      <c r="C116" s="1">
        <v>57</v>
      </c>
      <c r="D116">
        <v>6.290835121555693</v>
      </c>
      <c r="E116">
        <v>0.30459224629830639</v>
      </c>
    </row>
    <row r="117" spans="1:5" x14ac:dyDescent="0.2">
      <c r="A117" s="1" t="s">
        <v>213</v>
      </c>
      <c r="B117" s="1">
        <v>120.57160949707031</v>
      </c>
      <c r="C117" s="1">
        <v>57.5</v>
      </c>
      <c r="D117">
        <v>6.1356123560572211</v>
      </c>
      <c r="E117">
        <v>0.30551155653758422</v>
      </c>
    </row>
    <row r="118" spans="1:5" x14ac:dyDescent="0.2">
      <c r="A118" s="1" t="s">
        <v>214</v>
      </c>
      <c r="B118" s="1">
        <v>120.54978179931641</v>
      </c>
      <c r="C118" s="1">
        <v>58</v>
      </c>
      <c r="D118">
        <v>6.1725942680806467</v>
      </c>
      <c r="E118">
        <v>0.30255690151445491</v>
      </c>
    </row>
    <row r="119" spans="1:5" x14ac:dyDescent="0.2">
      <c r="A119" s="1" t="s">
        <v>215</v>
      </c>
      <c r="B119" s="1">
        <v>120.54193878173828</v>
      </c>
      <c r="C119" s="1">
        <v>58.5</v>
      </c>
      <c r="D119">
        <v>6.0650504307920814</v>
      </c>
      <c r="E119">
        <v>0.30121953073149449</v>
      </c>
    </row>
    <row r="120" spans="1:5" x14ac:dyDescent="0.2">
      <c r="A120" s="1" t="s">
        <v>216</v>
      </c>
      <c r="B120" s="1">
        <v>120.49365234375</v>
      </c>
      <c r="C120" s="1">
        <v>59</v>
      </c>
      <c r="D120">
        <v>6.133303423099342</v>
      </c>
      <c r="E120">
        <v>0.30281931633282794</v>
      </c>
    </row>
    <row r="121" spans="1:5" x14ac:dyDescent="0.2">
      <c r="A121" s="1" t="s">
        <v>217</v>
      </c>
      <c r="B121" s="1">
        <v>120.49748992919922</v>
      </c>
      <c r="C121" s="1">
        <v>59.5</v>
      </c>
      <c r="D121">
        <v>6.2060218430678589</v>
      </c>
      <c r="E121">
        <v>0.30170445745728169</v>
      </c>
    </row>
    <row r="122" spans="1:5" x14ac:dyDescent="0.2">
      <c r="A122" s="1" t="s">
        <v>218</v>
      </c>
      <c r="B122" s="1">
        <v>120.51408386230469</v>
      </c>
      <c r="C122" s="1">
        <v>60</v>
      </c>
      <c r="D122">
        <v>6.2265781915967304</v>
      </c>
      <c r="E122">
        <v>0.29684340594154118</v>
      </c>
    </row>
    <row r="123" spans="1:5" x14ac:dyDescent="0.2">
      <c r="A123" s="1" t="s">
        <v>219</v>
      </c>
    </row>
    <row r="124" spans="1:5" x14ac:dyDescent="0.2">
      <c r="A124" s="1" t="s">
        <v>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2500-1AB6-B24D-A685-30C7763B922F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606-61F7-2E42-8322-FF39B7B66529}">
  <dimension ref="A2:I44"/>
  <sheetViews>
    <sheetView tabSelected="1" topLeftCell="A6" zoomScale="138" zoomScaleNormal="138" workbookViewId="0">
      <selection activeCell="B45" sqref="B45"/>
    </sheetView>
  </sheetViews>
  <sheetFormatPr baseColWidth="10" defaultRowHeight="15" x14ac:dyDescent="0.2"/>
  <cols>
    <col min="1" max="1" width="8.33203125" style="2" bestFit="1" customWidth="1"/>
    <col min="2" max="2" width="31.5" style="3" bestFit="1" customWidth="1"/>
  </cols>
  <sheetData>
    <row r="2" spans="1:2" x14ac:dyDescent="0.2">
      <c r="A2" s="2" t="s">
        <v>227</v>
      </c>
      <c r="B2" s="2" t="s">
        <v>228</v>
      </c>
    </row>
    <row r="3" spans="1:2" x14ac:dyDescent="0.2">
      <c r="A3" s="2">
        <v>1</v>
      </c>
    </row>
    <row r="28" spans="1:9" x14ac:dyDescent="0.2">
      <c r="A28" s="4"/>
      <c r="B28" s="8"/>
      <c r="C28" s="5"/>
      <c r="D28" s="5"/>
      <c r="E28" s="5"/>
      <c r="F28" s="5"/>
      <c r="G28" s="5"/>
      <c r="H28" s="5"/>
      <c r="I28" s="5"/>
    </row>
    <row r="29" spans="1:9" x14ac:dyDescent="0.2">
      <c r="A29" s="6">
        <v>2</v>
      </c>
      <c r="B29" s="9" t="s">
        <v>233</v>
      </c>
      <c r="C29" s="7"/>
      <c r="D29" s="7"/>
      <c r="E29" s="7"/>
      <c r="F29" s="7"/>
      <c r="G29" s="7"/>
      <c r="H29" s="7"/>
      <c r="I29" s="7"/>
    </row>
    <row r="30" spans="1:9" x14ac:dyDescent="0.2">
      <c r="B30" s="3">
        <f>MAX('Extracted data'!D21:D122)</f>
        <v>6.4173745102310429</v>
      </c>
    </row>
    <row r="31" spans="1:9" x14ac:dyDescent="0.2">
      <c r="A31" s="4"/>
      <c r="B31" s="8"/>
      <c r="C31" s="5"/>
      <c r="D31" s="5"/>
      <c r="E31" s="5"/>
      <c r="F31" s="5"/>
      <c r="G31" s="5"/>
      <c r="H31" s="5"/>
      <c r="I31" s="5"/>
    </row>
    <row r="32" spans="1:9" x14ac:dyDescent="0.2">
      <c r="A32" s="2">
        <v>3</v>
      </c>
      <c r="B32" s="3" t="s">
        <v>229</v>
      </c>
    </row>
    <row r="33" spans="1:9" x14ac:dyDescent="0.2">
      <c r="B33" s="3">
        <f>AVERAGE('Extracted data'!E2:E20)</f>
        <v>5.5807333397188207E-2</v>
      </c>
    </row>
    <row r="34" spans="1:9" x14ac:dyDescent="0.2">
      <c r="B34" s="3" t="s">
        <v>230</v>
      </c>
    </row>
    <row r="35" spans="1:9" x14ac:dyDescent="0.2">
      <c r="B35" s="3">
        <f>MAX('Extracted data'!E21:E122)</f>
        <v>0.30605319456071267</v>
      </c>
    </row>
    <row r="36" spans="1:9" x14ac:dyDescent="0.2">
      <c r="B36" s="3" t="s">
        <v>231</v>
      </c>
    </row>
    <row r="37" spans="1:9" x14ac:dyDescent="0.2">
      <c r="B37" s="3">
        <f>B35-B33</f>
        <v>0.25024586116352449</v>
      </c>
    </row>
    <row r="38" spans="1:9" x14ac:dyDescent="0.2">
      <c r="A38" s="4"/>
      <c r="B38" s="8"/>
      <c r="C38" s="5"/>
      <c r="D38" s="5"/>
      <c r="E38" s="5"/>
      <c r="F38" s="5"/>
      <c r="G38" s="5"/>
      <c r="H38" s="5"/>
      <c r="I38" s="5"/>
    </row>
    <row r="39" spans="1:9" x14ac:dyDescent="0.2">
      <c r="A39" s="2">
        <v>4</v>
      </c>
      <c r="B39" s="3" t="s">
        <v>232</v>
      </c>
    </row>
    <row r="40" spans="1:9" x14ac:dyDescent="0.2">
      <c r="B40" s="3" t="s">
        <v>234</v>
      </c>
    </row>
    <row r="41" spans="1:9" x14ac:dyDescent="0.2">
      <c r="B41" s="3" t="s">
        <v>235</v>
      </c>
    </row>
    <row r="42" spans="1:9" x14ac:dyDescent="0.2">
      <c r="B42" s="3" t="s">
        <v>236</v>
      </c>
    </row>
    <row r="43" spans="1:9" x14ac:dyDescent="0.2">
      <c r="A43" s="4"/>
      <c r="B43" s="8"/>
      <c r="C43" s="5"/>
      <c r="D43" s="5"/>
      <c r="E43" s="5"/>
      <c r="F43" s="5"/>
      <c r="G43" s="5"/>
      <c r="H43" s="5"/>
      <c r="I43" s="5"/>
    </row>
    <row r="44" spans="1:9" x14ac:dyDescent="0.2">
      <c r="A44" s="2">
        <v>5</v>
      </c>
      <c r="B44" s="3" t="s">
        <v>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from Li6400</vt:lpstr>
      <vt:lpstr>Extracted data</vt:lpstr>
      <vt:lpstr>Space for your answers</vt:lpstr>
      <vt:lpstr>Answer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Lorna Mcausland (staff)</dc:creator>
  <cp:lastModifiedBy>Jonathan Atkinson (staff)</cp:lastModifiedBy>
  <dcterms:created xsi:type="dcterms:W3CDTF">2022-10-10T13:31:02Z</dcterms:created>
  <dcterms:modified xsi:type="dcterms:W3CDTF">2022-10-12T15:53:16Z</dcterms:modified>
</cp:coreProperties>
</file>