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163" documentId="8_{D2E2359C-79A4-4AC6-A9B9-7896D77FC288}" xr6:coauthVersionLast="36" xr6:coauthVersionMax="46" xr10:uidLastSave="{FA45E791-3045-441A-ADD1-5C9FB15BF072}"/>
  <bookViews>
    <workbookView xWindow="0" yWindow="0" windowWidth="22110" windowHeight="11130" xr2:uid="{00000000-000D-0000-FFFF-FFFF00000000}"/>
  </bookViews>
  <sheets>
    <sheet name="PlanningProjet" sheetId="11" r:id="rId1"/>
    <sheet name="À propos de" sheetId="12" r:id="rId2"/>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6" i="11" l="1"/>
  <c r="G31" i="11"/>
  <c r="D11" i="11"/>
  <c r="G7" i="11" l="1"/>
  <c r="G22" i="11" l="1"/>
  <c r="D9" i="11"/>
  <c r="D12" i="11" s="1"/>
  <c r="H5" i="11"/>
  <c r="G33" i="11"/>
  <c r="G32" i="11"/>
  <c r="G8" i="11"/>
  <c r="G21" i="11" l="1"/>
  <c r="G26" i="11"/>
  <c r="H6" i="11"/>
  <c r="H4" i="11"/>
  <c r="G20" i="11" l="1"/>
  <c r="G16" i="11"/>
  <c r="G23" i="11"/>
  <c r="I5" i="11"/>
  <c r="J5" i="11" l="1"/>
  <c r="I6" i="11"/>
  <c r="G13" i="11"/>
  <c r="G14" i="11"/>
  <c r="G34" i="11" l="1"/>
  <c r="G36" i="11" s="1"/>
  <c r="K5" i="11"/>
  <c r="J6" i="11"/>
  <c r="L5" i="11" l="1"/>
  <c r="K6" i="11"/>
  <c r="M5" i="11" l="1"/>
  <c r="L6" i="11"/>
  <c r="N5" i="11" l="1"/>
  <c r="M6" i="11"/>
  <c r="O5" i="11" l="1"/>
  <c r="N6" i="11"/>
  <c r="O6" i="11" l="1"/>
  <c r="P5" i="11"/>
  <c r="O4" i="11"/>
  <c r="Q5" i="11" l="1"/>
  <c r="P6" i="11"/>
  <c r="R5" i="11" l="1"/>
  <c r="Q6" i="11"/>
  <c r="S5" i="11" l="1"/>
  <c r="R6" i="11"/>
  <c r="T5" i="11" l="1"/>
  <c r="S6" i="11"/>
  <c r="U5" i="11" l="1"/>
  <c r="T6" i="11"/>
  <c r="V5" i="11" l="1"/>
  <c r="U6" i="11"/>
  <c r="V6" i="11" l="1"/>
  <c r="W5" i="11"/>
  <c r="V4"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<sst xmlns="http://schemas.openxmlformats.org/spreadsheetml/2006/main" count="66" uniqueCount="63">
  <si>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</si>
  <si>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Time Series Forecast on Energy Consumption</t>
  </si>
  <si>
    <t>DIAGRAMME DE GANTT SIMPLE par Vertex42.com</t>
  </si>
  <si>
    <t>Entrez le nom de la société dans la cellule B2.</t>
  </si>
  <si>
    <t>AKKA</t>
  </si>
  <si>
    <t>https://www.vertex42.com/ExcelTemplates/simple-gantt-chart.html</t>
  </si>
  <si>
    <t>Entrez le nom du chef de projet dans la cellule B3. Entrez la date de début du projet dans la cellule E3. Début du projet : l’étiquette figure dans la cellule C3.</t>
  </si>
  <si>
    <t>all</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</si>
  <si>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</si>
  <si>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</si>
  <si>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</si>
  <si>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</si>
  <si>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AVANCEMENT</t>
  </si>
  <si>
    <t>DÉBUT</t>
  </si>
  <si>
    <t>FIN</t>
  </si>
  <si>
    <t>H/JOUR</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</si>
  <si>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</si>
  <si>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</si>
  <si>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0: Démarrage du projet​</t>
  </si>
  <si>
    <t xml:space="preserve">  Analyse du projet (problématique, objectif, planification)</t>
  </si>
  <si>
    <t>Phase 1: Récupération/préparation des données​</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</si>
  <si>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</si>
  <si>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Identification des data necessaires</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</si>
  <si>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</si>
  <si>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recuperation des data sources</t>
  </si>
  <si>
    <t xml:space="preserve">Merger les données en une seule base de données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</si>
  <si>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</si>
  <si>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2: Exploration et analyse des données</t>
  </si>
  <si>
    <t>Visualisation des données</t>
  </si>
  <si>
    <t>Exemple de bloc de titre de phase</t>
  </si>
  <si>
    <t>Phase 3: Développement du modèle prédictif​</t>
  </si>
  <si>
    <t>Identification des features et des algorithmes de machine learning à tester</t>
  </si>
  <si>
    <t xml:space="preserve">Transformation des données (missing values, normalisation, scalling) </t>
  </si>
  <si>
    <t>Evaluation des modèles</t>
  </si>
  <si>
    <t>Comparaison des modèles</t>
  </si>
  <si>
    <t>Amélioration des modèles</t>
  </si>
  <si>
    <t>Phase 4: Visualisation des résultats</t>
  </si>
  <si>
    <t>Réaliser la présentation des résultats</t>
  </si>
  <si>
    <t>Communiquer les résultats</t>
  </si>
  <si>
    <t>Phase 5: Déploiement</t>
  </si>
  <si>
    <t>Installation de l'environnement de développement</t>
  </si>
  <si>
    <t>Déployer le modèle sur un environnement containerisé</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</si>
  <si>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</si>
  <si>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</si>
  <si>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</si>
  <si>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Ecart charge :</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</si>
  <si>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</si>
  <si>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</si>
  <si>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</si>
  <si>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</si>
  <si>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</si>
  <si>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</si>
  <si>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</si>
  <si>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</si>
  <si>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</si>
  <si>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</si>
  <si>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</si>
  <si>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</si>
  <si>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</si>
  <si>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Analyse descriptive  préliminaire (NaN, describe, timeframe…)</t>
  </si>
  <si>
    <t>Nettoyage des données</t>
  </si>
  <si>
    <t>Analyse exploratoire des données d'entrée (types / missing values|dates / outliers)</t>
  </si>
  <si>
    <t>Préparation des données (imputation des données manquantes / feature engineering / feature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</si>
</sst>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2CC"/>
        <bgColor indexed="64"/>
      </patternFill>
    </fill>
    <fill>
      <patternFill patternType="solid">
        <fgColor rgb="FFFFD96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166" fontId="8" fillId="0" borderId="2" xfId="10">
      <alignment horizontal="center" vertical="center"/>
    </xf>
    <xf numFmtId="0" fontId="5" fillId="45" borderId="2" xfId="0" applyFont="1" applyFill="1" applyBorder="1" applyAlignment="1">
      <alignment horizontal="left" vertical="center" indent="1"/>
    </xf>
    <xf numFmtId="9" fontId="4" fillId="45" borderId="2" xfId="2" applyFont="1" applyFill="1" applyBorder="1" applyAlignment="1">
      <alignment horizontal="center" vertical="center"/>
    </xf>
    <xf numFmtId="14" fontId="8" fillId="3" borderId="2" xfId="10" applyNumberFormat="1" applyFill="1">
      <alignment horizontal="center" vertical="center"/>
    </xf>
    <xf numFmtId="14" fontId="0" fillId="9" borderId="2" xfId="0" applyNumberFormat="1" applyFill="1" applyBorder="1" applyAlignment="1">
      <alignment horizontal="center" vertical="center"/>
    </xf>
    <xf numFmtId="14" fontId="4" fillId="9" borderId="2" xfId="0" applyNumberFormat="1" applyFont="1" applyFill="1" applyBorder="1" applyAlignment="1">
      <alignment horizontal="center" vertical="center"/>
    </xf>
    <xf numFmtId="14" fontId="8" fillId="4" borderId="2" xfId="10" applyNumberFormat="1" applyFill="1">
      <alignment horizontal="center" vertical="center"/>
    </xf>
    <xf numFmtId="14" fontId="0" fillId="6" borderId="2" xfId="0" applyNumberFormat="1" applyFill="1" applyBorder="1" applyAlignment="1">
      <alignment horizontal="center" vertical="center"/>
    </xf>
    <xf numFmtId="14" fontId="4" fillId="6" borderId="2" xfId="0" applyNumberFormat="1" applyFont="1" applyFill="1" applyBorder="1" applyAlignment="1">
      <alignment horizontal="center" vertical="center"/>
    </xf>
    <xf numFmtId="14" fontId="8" fillId="11" borderId="2" xfId="10" applyNumberFormat="1" applyFill="1">
      <alignment horizontal="center" vertical="center"/>
    </xf>
    <xf numFmtId="14" fontId="0" fillId="5" borderId="2" xfId="0" applyNumberFormat="1" applyFill="1" applyBorder="1" applyAlignment="1">
      <alignment horizontal="center" vertical="center"/>
    </xf>
    <xf numFmtId="14" fontId="4" fillId="5" borderId="2" xfId="0" applyNumberFormat="1" applyFont="1" applyFill="1" applyBorder="1" applyAlignment="1">
      <alignment horizontal="center" vertical="center"/>
    </xf>
    <xf numFmtId="14" fontId="8" fillId="10" borderId="2" xfId="10" applyNumberFormat="1" applyFill="1">
      <alignment horizontal="center" vertical="center"/>
    </xf>
    <xf numFmtId="14" fontId="8" fillId="45" borderId="2" xfId="10" applyNumberFormat="1" applyFill="1">
      <alignment horizontal="center" vertical="center"/>
    </xf>
    <xf numFmtId="9" fontId="4" fillId="46" borderId="2" xfId="2" applyFont="1" applyFill="1" applyBorder="1" applyAlignment="1">
      <alignment horizontal="center" vertical="center"/>
    </xf>
    <xf numFmtId="0" fontId="5" fillId="47" borderId="2" xfId="0" applyFont="1" applyFill="1" applyBorder="1" applyAlignment="1">
      <alignment horizontal="left" vertical="center" indent="1"/>
    </xf>
    <xf numFmtId="9" fontId="4"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4" fillId="47" borderId="2" xfId="0" applyNumberFormat="1" applyFont="1" applyFill="1" applyBorder="1" applyAlignment="1">
      <alignment horizontal="center" vertical="center"/>
    </xf>
    <xf numFmtId="0" fontId="0" fillId="46" borderId="2" xfId="0" applyFont="1" applyFill="1" applyBorder="1" applyAlignment="1">
      <alignment horizontal="left" vertical="center" indent="1"/>
    </xf>
    <xf numFmtId="14" fontId="0" fillId="46" borderId="2" xfId="0" applyNumberFormat="1" applyFill="1" applyBorder="1" applyAlignment="1">
      <alignment horizontal="center" vertical="center"/>
    </xf>
    <xf numFmtId="14" fontId="4" fillId="46" borderId="2" xfId="0" applyNumberFormat="1" applyFont="1" applyFill="1" applyBorder="1" applyAlignment="1">
      <alignment horizontal="center" vertical="center"/>
    </xf>
    <xf numFmtId="0" fontId="0" fillId="45" borderId="2" xfId="12" applyFont="1" applyFill="1">
      <alignment horizontal="left" vertical="center" indent="2"/>
    </xf>
    <xf numFmtId="0" fontId="0" fillId="11" borderId="2" xfId="12" applyFont="1" applyFill="1">
      <alignment horizontal="left" vertical="center" indent="2"/>
    </xf>
    <xf numFmtId="0" fontId="4" fillId="0" borderId="0" xfId="0" applyFont="1" applyFill="1" applyBorder="1" applyAlignment="1">
      <alignment horizontal="center" vertical="center"/>
    </xf>
    <xf numFmtId="0" fontId="13" fillId="0" borderId="0" xfId="0" applyFont="1" applyAlignment="1">
      <alignment horizontal="right"/>
    </xf>
    <xf numFmtId="0" fontId="8" fillId="0" borderId="7" xfId="8" applyBorder="1" applyAlignment="1">
      <alignment horizontal="right" indent="1"/>
    </xf>
    <xf numFmtId="0" fontId="0" fillId="45" borderId="2" xfId="0" applyFont="1" applyFill="1" applyBorder="1" applyAlignment="1">
      <alignment horizontal="left" vertical="center"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8" fillId="0" borderId="3" xfId="9" applyAlignment="1">
      <alignment horizontal="center" vertical="center"/>
    </xf>
    <xf numFmtId="0" fontId="0" fillId="0" borderId="10" xfId="0" applyBorder="1" applyAlignment="1"/>
    <xf numFmtId="0" fontId="0" fillId="3" borderId="2" xfId="12" applyFont="1" applyFill="1">
      <alignment horizontal="left" vertical="center" indent="2"/>
    </xf>
    <xf numFmtId="0" fontId="0" fillId="4" borderId="2" xfId="12" applyFont="1" applyFill="1">
      <alignment horizontal="left" vertical="center"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4">
    <dxf>
      <font>
        <color rgb="FF9C0006"/>
      </font>
      <fill>
        <patternFill>
          <bgColor rgb="FFFFC7CE"/>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85" zoomScaleNormal="85" zoomScalePageLayoutView="70" workbookViewId="0">
      <pane ySplit="6" topLeftCell="A17" activePane="bottomLeft" state="frozen"/>
      <selection pane="bottomLeft" activeCell="C1" sqref="C1:C1048576"/>
    </sheetView>
  </sheetViews>
  <sheetFormatPr baseColWidth="10" defaultColWidth="9.140625" defaultRowHeight="30" customHeight="1" x14ac:dyDescent="0.25"/>
  <cols>
    <col min="1" max="1" width="2.5703125" style="42" customWidth="1"/>
    <col min="2" max="2" width="102.140625" customWidth="1"/>
    <col min="3" max="3" width="16.140625" customWidth="1"/>
    <col min="4" max="4" width="14.28515625" style="4" customWidth="1"/>
    <col min="5" max="5" width="13.140625" customWidth="1"/>
    <col min="6" max="6" width="5.85546875" customWidth="1"/>
    <col min="7" max="7" width="11.42578125" customWidth="1"/>
    <col min="8" max="21" width="5.85546875" customWidth="1"/>
    <col min="22" max="63" width="2.5703125" hidden="1" customWidth="1"/>
    <col min="68" max="69" width="10.42578125"/>
  </cols>
  <sheetData>
    <row r="1" spans="1:63" ht="30" customHeight="1" x14ac:dyDescent="0.45">
      <c r="A1" s="43" t="s">
        <v>0</v>
      </c>
      <c r="B1" s="46" t="s">
        <v>1</v>
      </c>
      <c r="C1" s="1"/>
      <c r="D1" s="3"/>
      <c r="E1" s="31"/>
      <c r="G1" s="1"/>
      <c r="H1" s="10" t="s">
        <v>2</v>
      </c>
    </row>
    <row r="2" spans="1:63" ht="30" customHeight="1" x14ac:dyDescent="0.3">
      <c r="A2" s="42" t="s">
        <v>3</v>
      </c>
      <c r="B2" s="47" t="s">
        <v>4</v>
      </c>
      <c r="H2" s="45" t="s">
        <v>5</v>
      </c>
    </row>
    <row r="3" spans="1:63" ht="30" customHeight="1" x14ac:dyDescent="0.25">
      <c r="A3" s="42" t="s">
        <v>6</v>
      </c>
      <c r="B3" s="48" t="s">
        <v>7</v>
      </c>
      <c r="C3" s="87"/>
      <c r="D3" s="92">
        <v>44250</v>
      </c>
      <c r="E3" s="92"/>
    </row>
    <row r="4" spans="1:63" ht="30" customHeight="1" x14ac:dyDescent="0.25">
      <c r="A4" s="43" t="s">
        <v>8</v>
      </c>
      <c r="C4" s="87"/>
      <c r="D4" s="6">
        <v>1</v>
      </c>
      <c r="H4" s="89">
        <f>H5</f>
        <v>44249</v>
      </c>
      <c r="I4" s="90"/>
      <c r="J4" s="90"/>
      <c r="K4" s="90"/>
      <c r="L4" s="90"/>
      <c r="M4" s="90"/>
      <c r="N4" s="91"/>
      <c r="O4" s="89">
        <f>O5</f>
        <v>44256</v>
      </c>
      <c r="P4" s="90"/>
      <c r="Q4" s="90"/>
      <c r="R4" s="90"/>
      <c r="S4" s="90"/>
      <c r="T4" s="90"/>
      <c r="U4" s="91"/>
      <c r="V4" s="89">
        <f>V5</f>
        <v>44263</v>
      </c>
      <c r="W4" s="90"/>
      <c r="X4" s="90"/>
      <c r="Y4" s="90"/>
      <c r="Z4" s="90"/>
      <c r="AA4" s="90"/>
      <c r="AB4" s="91"/>
      <c r="AC4" s="89">
        <f>AC5</f>
        <v>44270</v>
      </c>
      <c r="AD4" s="90"/>
      <c r="AE4" s="90"/>
      <c r="AF4" s="90"/>
      <c r="AG4" s="90"/>
      <c r="AH4" s="90"/>
      <c r="AI4" s="91"/>
      <c r="AJ4" s="89">
        <f>AJ5</f>
        <v>44277</v>
      </c>
      <c r="AK4" s="90"/>
      <c r="AL4" s="90"/>
      <c r="AM4" s="90"/>
      <c r="AN4" s="90"/>
      <c r="AO4" s="90"/>
      <c r="AP4" s="91"/>
      <c r="AQ4" s="89">
        <f>AQ5</f>
        <v>44284</v>
      </c>
      <c r="AR4" s="90"/>
      <c r="AS4" s="90"/>
      <c r="AT4" s="90"/>
      <c r="AU4" s="90"/>
      <c r="AV4" s="90"/>
      <c r="AW4" s="91"/>
      <c r="AX4" s="89">
        <f>AX5</f>
        <v>44291</v>
      </c>
      <c r="AY4" s="90"/>
      <c r="AZ4" s="90"/>
      <c r="BA4" s="90"/>
      <c r="BB4" s="90"/>
      <c r="BC4" s="90"/>
      <c r="BD4" s="91"/>
      <c r="BE4" s="89">
        <f>BE5</f>
        <v>44298</v>
      </c>
      <c r="BF4" s="90"/>
      <c r="BG4" s="90"/>
      <c r="BH4" s="90"/>
      <c r="BI4" s="90"/>
      <c r="BJ4" s="90"/>
      <c r="BK4" s="91"/>
    </row>
    <row r="5" spans="1:63" ht="15" customHeight="1" x14ac:dyDescent="0.25">
      <c r="A5" s="43" t="s">
        <v>9</v>
      </c>
      <c r="B5" s="93"/>
      <c r="C5" s="93"/>
      <c r="D5" s="93"/>
      <c r="E5" s="93"/>
      <c r="F5" s="93"/>
      <c r="H5" s="58">
        <f>Début_Projet-WEEKDAY(Début_Projet,1)+2+7*(Semaine_Affichage-1)</f>
        <v>44249</v>
      </c>
      <c r="I5" s="59">
        <f>H5+1</f>
        <v>44250</v>
      </c>
      <c r="J5" s="59">
        <f t="shared" ref="J5:AW5" si="0">I5+1</f>
        <v>44251</v>
      </c>
      <c r="K5" s="59">
        <f t="shared" si="0"/>
        <v>44252</v>
      </c>
      <c r="L5" s="59">
        <f t="shared" si="0"/>
        <v>44253</v>
      </c>
      <c r="M5" s="59">
        <f t="shared" si="0"/>
        <v>44254</v>
      </c>
      <c r="N5" s="60">
        <f t="shared" si="0"/>
        <v>44255</v>
      </c>
      <c r="O5" s="58">
        <f>N5+1</f>
        <v>44256</v>
      </c>
      <c r="P5" s="59">
        <f>O5+1</f>
        <v>44257</v>
      </c>
      <c r="Q5" s="59">
        <f t="shared" si="0"/>
        <v>44258</v>
      </c>
      <c r="R5" s="59">
        <f t="shared" si="0"/>
        <v>44259</v>
      </c>
      <c r="S5" s="59">
        <f t="shared" si="0"/>
        <v>44260</v>
      </c>
      <c r="T5" s="59">
        <f t="shared" si="0"/>
        <v>44261</v>
      </c>
      <c r="U5" s="60">
        <f t="shared" si="0"/>
        <v>44262</v>
      </c>
      <c r="V5" s="58">
        <f>U5+1</f>
        <v>44263</v>
      </c>
      <c r="W5" s="59">
        <f>V5+1</f>
        <v>44264</v>
      </c>
      <c r="X5" s="59">
        <f t="shared" si="0"/>
        <v>44265</v>
      </c>
      <c r="Y5" s="59">
        <f t="shared" si="0"/>
        <v>44266</v>
      </c>
      <c r="Z5" s="59">
        <f t="shared" si="0"/>
        <v>44267</v>
      </c>
      <c r="AA5" s="59">
        <f t="shared" si="0"/>
        <v>44268</v>
      </c>
      <c r="AB5" s="60">
        <f t="shared" si="0"/>
        <v>44269</v>
      </c>
      <c r="AC5" s="58">
        <f>AB5+1</f>
        <v>44270</v>
      </c>
      <c r="AD5" s="59">
        <f>AC5+1</f>
        <v>44271</v>
      </c>
      <c r="AE5" s="59">
        <f t="shared" si="0"/>
        <v>44272</v>
      </c>
      <c r="AF5" s="59">
        <f t="shared" si="0"/>
        <v>44273</v>
      </c>
      <c r="AG5" s="59">
        <f t="shared" si="0"/>
        <v>44274</v>
      </c>
      <c r="AH5" s="59">
        <f t="shared" si="0"/>
        <v>44275</v>
      </c>
      <c r="AI5" s="60">
        <f t="shared" si="0"/>
        <v>44276</v>
      </c>
      <c r="AJ5" s="58">
        <f>AI5+1</f>
        <v>44277</v>
      </c>
      <c r="AK5" s="59">
        <f>AJ5+1</f>
        <v>44278</v>
      </c>
      <c r="AL5" s="59">
        <f t="shared" si="0"/>
        <v>44279</v>
      </c>
      <c r="AM5" s="59">
        <f t="shared" si="0"/>
        <v>44280</v>
      </c>
      <c r="AN5" s="59">
        <f t="shared" si="0"/>
        <v>44281</v>
      </c>
      <c r="AO5" s="59">
        <f t="shared" si="0"/>
        <v>44282</v>
      </c>
      <c r="AP5" s="60">
        <f t="shared" si="0"/>
        <v>44283</v>
      </c>
      <c r="AQ5" s="58">
        <f>AP5+1</f>
        <v>44284</v>
      </c>
      <c r="AR5" s="59">
        <f>AQ5+1</f>
        <v>44285</v>
      </c>
      <c r="AS5" s="59">
        <f t="shared" si="0"/>
        <v>44286</v>
      </c>
      <c r="AT5" s="59">
        <f t="shared" si="0"/>
        <v>44287</v>
      </c>
      <c r="AU5" s="59">
        <f t="shared" si="0"/>
        <v>44288</v>
      </c>
      <c r="AV5" s="59">
        <f t="shared" si="0"/>
        <v>44289</v>
      </c>
      <c r="AW5" s="60">
        <f t="shared" si="0"/>
        <v>44290</v>
      </c>
      <c r="AX5" s="58">
        <f>AW5+1</f>
        <v>44291</v>
      </c>
      <c r="AY5" s="59">
        <f>AX5+1</f>
        <v>44292</v>
      </c>
      <c r="AZ5" s="59">
        <f t="shared" ref="AZ5:BD5" si="1">AY5+1</f>
        <v>44293</v>
      </c>
      <c r="BA5" s="59">
        <f t="shared" si="1"/>
        <v>44294</v>
      </c>
      <c r="BB5" s="59">
        <f t="shared" si="1"/>
        <v>44295</v>
      </c>
      <c r="BC5" s="59">
        <f t="shared" si="1"/>
        <v>44296</v>
      </c>
      <c r="BD5" s="60">
        <f t="shared" si="1"/>
        <v>44297</v>
      </c>
      <c r="BE5" s="58">
        <f>BD5+1</f>
        <v>44298</v>
      </c>
      <c r="BF5" s="59">
        <f>BE5+1</f>
        <v>44299</v>
      </c>
      <c r="BG5" s="59">
        <f t="shared" ref="BG5:BK5" si="2">BF5+1</f>
        <v>44300</v>
      </c>
      <c r="BH5" s="59">
        <f t="shared" si="2"/>
        <v>44301</v>
      </c>
      <c r="BI5" s="59">
        <f t="shared" si="2"/>
        <v>44302</v>
      </c>
      <c r="BJ5" s="59">
        <f t="shared" si="2"/>
        <v>44303</v>
      </c>
      <c r="BK5" s="60">
        <f t="shared" si="2"/>
        <v>44304</v>
      </c>
    </row>
    <row r="6" spans="1:63" ht="30" customHeight="1" thickBot="1" x14ac:dyDescent="0.3">
      <c r="A6" s="43" t="s">
        <v>10</v>
      </c>
      <c r="B6" s="7" t="s">
        <v>11</v>
      </c>
      <c r="C6" s="8" t="s">
        <v>12</v>
      </c>
      <c r="D6" s="8" t="s">
        <v>13</v>
      </c>
      <c r="E6" s="8" t="s">
        <v>14</v>
      </c>
      <c r="F6" s="8"/>
      <c r="G6" s="8" t="s">
        <v>15</v>
      </c>
      <c r="H6" s="9" t="str">
        <f t="shared" ref="H6:AM6" si="3">LEFT(TEXT(H5,"jjj"),1)</f>
        <v>l</v>
      </c>
      <c r="I6" s="9" t="str">
        <f t="shared" si="3"/>
        <v>m</v>
      </c>
      <c r="J6" s="9" t="str">
        <f t="shared" si="3"/>
        <v>m</v>
      </c>
      <c r="K6" s="9" t="str">
        <f t="shared" si="3"/>
        <v>j</v>
      </c>
      <c r="L6" s="9" t="str">
        <f t="shared" si="3"/>
        <v>v</v>
      </c>
      <c r="M6" s="9" t="str">
        <f t="shared" si="3"/>
        <v>s</v>
      </c>
      <c r="N6" s="9" t="str">
        <f t="shared" si="3"/>
        <v>d</v>
      </c>
      <c r="O6" s="9" t="str">
        <f t="shared" si="3"/>
        <v>l</v>
      </c>
      <c r="P6" s="9" t="str">
        <f t="shared" si="3"/>
        <v>m</v>
      </c>
      <c r="Q6" s="9" t="str">
        <f t="shared" si="3"/>
        <v>m</v>
      </c>
      <c r="R6" s="9" t="str">
        <f t="shared" si="3"/>
        <v>j</v>
      </c>
      <c r="S6" s="9" t="str">
        <f t="shared" si="3"/>
        <v>v</v>
      </c>
      <c r="T6" s="9" t="str">
        <f t="shared" si="3"/>
        <v>s</v>
      </c>
      <c r="U6" s="9" t="str">
        <f t="shared" si="3"/>
        <v>d</v>
      </c>
      <c r="V6" s="9" t="str">
        <f t="shared" si="3"/>
        <v>l</v>
      </c>
      <c r="W6" s="9" t="str">
        <f t="shared" si="3"/>
        <v>m</v>
      </c>
      <c r="X6" s="9" t="str">
        <f t="shared" si="3"/>
        <v>m</v>
      </c>
      <c r="Y6" s="9" t="str">
        <f t="shared" si="3"/>
        <v>j</v>
      </c>
      <c r="Z6" s="9" t="str">
        <f t="shared" si="3"/>
        <v>v</v>
      </c>
      <c r="AA6" s="9" t="str">
        <f t="shared" si="3"/>
        <v>s</v>
      </c>
      <c r="AB6" s="9" t="str">
        <f t="shared" si="3"/>
        <v>d</v>
      </c>
      <c r="AC6" s="9" t="str">
        <f t="shared" si="3"/>
        <v>l</v>
      </c>
      <c r="AD6" s="9" t="str">
        <f t="shared" si="3"/>
        <v>m</v>
      </c>
      <c r="AE6" s="9" t="str">
        <f t="shared" si="3"/>
        <v>m</v>
      </c>
      <c r="AF6" s="9" t="str">
        <f t="shared" si="3"/>
        <v>j</v>
      </c>
      <c r="AG6" s="9" t="str">
        <f t="shared" si="3"/>
        <v>v</v>
      </c>
      <c r="AH6" s="9" t="str">
        <f t="shared" si="3"/>
        <v>s</v>
      </c>
      <c r="AI6" s="9" t="str">
        <f t="shared" si="3"/>
        <v>d</v>
      </c>
      <c r="AJ6" s="9" t="str">
        <f t="shared" si="3"/>
        <v>l</v>
      </c>
      <c r="AK6" s="9" t="str">
        <f t="shared" si="3"/>
        <v>m</v>
      </c>
      <c r="AL6" s="9" t="str">
        <f t="shared" si="3"/>
        <v>m</v>
      </c>
      <c r="AM6" s="9" t="str">
        <f t="shared" si="3"/>
        <v>j</v>
      </c>
      <c r="AN6" s="9" t="str">
        <f t="shared" ref="AN6:BK6" si="4">LEFT(TEXT(AN5,"jjj"),1)</f>
        <v>v</v>
      </c>
      <c r="AO6" s="9" t="str">
        <f t="shared" si="4"/>
        <v>s</v>
      </c>
      <c r="AP6" s="9" t="str">
        <f t="shared" si="4"/>
        <v>d</v>
      </c>
      <c r="AQ6" s="9" t="str">
        <f t="shared" si="4"/>
        <v>l</v>
      </c>
      <c r="AR6" s="9" t="str">
        <f t="shared" si="4"/>
        <v>m</v>
      </c>
      <c r="AS6" s="9" t="str">
        <f t="shared" si="4"/>
        <v>m</v>
      </c>
      <c r="AT6" s="9" t="str">
        <f t="shared" si="4"/>
        <v>j</v>
      </c>
      <c r="AU6" s="9" t="str">
        <f t="shared" si="4"/>
        <v>v</v>
      </c>
      <c r="AV6" s="9" t="str">
        <f t="shared" si="4"/>
        <v>s</v>
      </c>
      <c r="AW6" s="9" t="str">
        <f t="shared" si="4"/>
        <v>d</v>
      </c>
      <c r="AX6" s="9" t="str">
        <f t="shared" si="4"/>
        <v>l</v>
      </c>
      <c r="AY6" s="9" t="str">
        <f t="shared" si="4"/>
        <v>m</v>
      </c>
      <c r="AZ6" s="9" t="str">
        <f t="shared" si="4"/>
        <v>m</v>
      </c>
      <c r="BA6" s="9" t="str">
        <f t="shared" si="4"/>
        <v>j</v>
      </c>
      <c r="BB6" s="9" t="str">
        <f t="shared" si="4"/>
        <v>v</v>
      </c>
      <c r="BC6" s="9" t="str">
        <f t="shared" si="4"/>
        <v>s</v>
      </c>
      <c r="BD6" s="9" t="str">
        <f t="shared" si="4"/>
        <v>d</v>
      </c>
      <c r="BE6" s="9" t="str">
        <f t="shared" si="4"/>
        <v>l</v>
      </c>
      <c r="BF6" s="9" t="str">
        <f t="shared" si="4"/>
        <v>m</v>
      </c>
      <c r="BG6" s="9" t="str">
        <f t="shared" si="4"/>
        <v>m</v>
      </c>
      <c r="BH6" s="9" t="str">
        <f t="shared" si="4"/>
        <v>j</v>
      </c>
      <c r="BI6" s="9" t="str">
        <f t="shared" si="4"/>
        <v>v</v>
      </c>
      <c r="BJ6" s="9" t="str">
        <f t="shared" si="4"/>
        <v>s</v>
      </c>
      <c r="BK6" s="9" t="str">
        <f t="shared" si="4"/>
        <v>d</v>
      </c>
    </row>
    <row r="7" spans="1:63" ht="30" hidden="1" customHeight="1" thickBot="1" x14ac:dyDescent="0.3">
      <c r="A7" s="42" t="s">
        <v>16</v>
      </c>
      <c r="D7"/>
      <c r="G7" t="str">
        <f>IF(OR(ISBLANK(début_tâche),ISBLANK(fin_tâche)),"",fin_tâche-début_tâche+1)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row>
    <row r="8" spans="1:63" s="2" customFormat="1" ht="30" customHeight="1" thickBot="1" x14ac:dyDescent="0.3">
      <c r="A8" s="43" t="s">
        <v>17</v>
      </c>
      <c r="B8" s="76" t="s">
        <v>18</v>
      </c>
      <c r="C8" s="77"/>
      <c r="D8" s="78"/>
      <c r="E8" s="79"/>
      <c r="F8" s="12"/>
      <c r="G8" s="12" t="str">
        <f t="shared" ref="G8:G33" si="5">IF(OR(ISBLANK(début_tâche),ISBLANK(fin_tâche)),"",fin_tâche-début_tâche+1)</f>
        <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row>
    <row r="9" spans="1:63" s="2" customFormat="1" ht="30" customHeight="1" thickBot="1" x14ac:dyDescent="0.3">
      <c r="A9" s="43"/>
      <c r="B9" s="80" t="s">
        <v>19</v>
      </c>
      <c r="C9" s="75">
        <v>0.8</v>
      </c>
      <c r="D9" s="81">
        <f>Début_Projet</f>
        <v>44250</v>
      </c>
      <c r="E9" s="82">
        <v>44250</v>
      </c>
      <c r="F9" s="12"/>
      <c r="G9" s="12">
        <v>3</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row>
    <row r="10" spans="1:63" s="2" customFormat="1" ht="30" customHeight="1" thickBot="1" x14ac:dyDescent="0.3">
      <c r="A10" s="43"/>
      <c r="B10" s="13" t="s">
        <v>20</v>
      </c>
      <c r="C10" s="14"/>
      <c r="D10" s="54"/>
      <c r="E10" s="55"/>
      <c r="F10" s="12"/>
      <c r="G10" s="12"/>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row>
    <row r="11" spans="1:63" s="2" customFormat="1" ht="30" customHeight="1" thickBot="1" x14ac:dyDescent="0.3">
      <c r="A11" s="43" t="s">
        <v>21</v>
      </c>
      <c r="B11" s="49" t="s">
        <v>22</v>
      </c>
      <c r="C11" s="15">
        <v>1</v>
      </c>
      <c r="D11" s="64">
        <f>E9</f>
        <v>44250</v>
      </c>
      <c r="E11" s="64">
        <v>44250</v>
      </c>
      <c r="F11" s="12"/>
      <c r="G11" s="12">
        <v>1</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row>
    <row r="12" spans="1:63" s="2" customFormat="1" ht="30" customHeight="1" thickBot="1" x14ac:dyDescent="0.3">
      <c r="A12" s="43" t="s">
        <v>23</v>
      </c>
      <c r="B12" s="49" t="s">
        <v>24</v>
      </c>
      <c r="C12" s="15">
        <v>1</v>
      </c>
      <c r="D12" s="64">
        <f t="shared" ref="D12" si="6">D9+1</f>
        <v>44251</v>
      </c>
      <c r="E12" s="64">
        <v>44251</v>
      </c>
      <c r="F12" s="12"/>
      <c r="G12" s="12">
        <v>0.5</v>
      </c>
      <c r="H12" s="28"/>
      <c r="I12" s="28"/>
      <c r="J12" s="28"/>
      <c r="K12" s="28"/>
      <c r="L12" s="28"/>
      <c r="M12" s="28"/>
      <c r="N12" s="28"/>
      <c r="O12" s="28"/>
      <c r="P12" s="28"/>
      <c r="Q12" s="28"/>
      <c r="R12" s="28"/>
      <c r="S12" s="28"/>
      <c r="T12" s="29"/>
      <c r="U12" s="29"/>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row>
    <row r="13" spans="1:63" s="2" customFormat="1" ht="30" customHeight="1" thickBot="1" x14ac:dyDescent="0.3">
      <c r="A13" s="42"/>
      <c r="B13" s="94" t="s">
        <v>59</v>
      </c>
      <c r="C13" s="15">
        <v>1</v>
      </c>
      <c r="D13" s="64">
        <v>44251</v>
      </c>
      <c r="E13" s="64">
        <v>44251</v>
      </c>
      <c r="F13" s="12"/>
      <c r="G13" s="12">
        <f t="shared" si="5"/>
        <v>1</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row>
    <row r="14" spans="1:63" s="2" customFormat="1" ht="30" customHeight="1" thickBot="1" x14ac:dyDescent="0.3">
      <c r="A14" s="42"/>
      <c r="B14" s="94" t="s">
        <v>60</v>
      </c>
      <c r="C14" s="15">
        <v>1</v>
      </c>
      <c r="D14" s="64">
        <v>44251</v>
      </c>
      <c r="E14" s="64">
        <v>44251</v>
      </c>
      <c r="F14" s="12"/>
      <c r="G14" s="12">
        <f t="shared" si="5"/>
        <v>1</v>
      </c>
      <c r="H14" s="28"/>
      <c r="I14" s="28"/>
      <c r="J14" s="28"/>
      <c r="K14" s="28"/>
      <c r="L14" s="28"/>
      <c r="M14" s="28"/>
      <c r="N14" s="28"/>
      <c r="O14" s="28"/>
      <c r="P14" s="28"/>
      <c r="Q14" s="28"/>
      <c r="R14" s="28"/>
      <c r="S14" s="28"/>
      <c r="T14" s="28"/>
      <c r="U14" s="28"/>
      <c r="V14" s="28"/>
      <c r="W14" s="28"/>
      <c r="X14" s="29"/>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row>
    <row r="15" spans="1:63" s="2" customFormat="1" ht="30" customHeight="1" thickBot="1" x14ac:dyDescent="0.3">
      <c r="A15" s="42"/>
      <c r="B15" s="49" t="s">
        <v>25</v>
      </c>
      <c r="C15" s="15">
        <v>0</v>
      </c>
      <c r="D15" s="64">
        <v>44251</v>
      </c>
      <c r="E15" s="64">
        <v>44251</v>
      </c>
      <c r="F15" s="12"/>
      <c r="G15" s="12">
        <v>0.5</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row>
    <row r="16" spans="1:63" s="2" customFormat="1" ht="30" customHeight="1" thickBot="1" x14ac:dyDescent="0.3">
      <c r="A16" s="43" t="s">
        <v>26</v>
      </c>
      <c r="B16" s="16" t="s">
        <v>27</v>
      </c>
      <c r="C16" s="17"/>
      <c r="D16" s="65"/>
      <c r="E16" s="66"/>
      <c r="F16" s="12"/>
      <c r="G16" s="12" t="str">
        <f t="shared" si="5"/>
        <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row>
    <row r="17" spans="1:63" s="2" customFormat="1" ht="30" customHeight="1" thickBot="1" x14ac:dyDescent="0.3">
      <c r="A17" s="43"/>
      <c r="B17" s="95" t="s">
        <v>61</v>
      </c>
      <c r="C17" s="18">
        <v>1</v>
      </c>
      <c r="D17" s="67">
        <v>44252</v>
      </c>
      <c r="E17" s="67">
        <v>44252</v>
      </c>
      <c r="F17" s="12"/>
      <c r="G17" s="12">
        <v>1.5</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row>
    <row r="18" spans="1:63" s="2" customFormat="1" ht="30" customHeight="1" thickBot="1" x14ac:dyDescent="0.3">
      <c r="A18" s="43"/>
      <c r="B18" s="95" t="s">
        <v>62</v>
      </c>
      <c r="C18" s="18">
        <v>1</v>
      </c>
      <c r="D18" s="67">
        <v>44252</v>
      </c>
      <c r="E18" s="67">
        <v>44252</v>
      </c>
      <c r="F18" s="12"/>
      <c r="G18" s="12">
        <v>1.5</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row>
    <row r="19" spans="1:63" s="2" customFormat="1" ht="30" customHeight="1" thickBot="1" x14ac:dyDescent="0.3">
      <c r="A19" s="42"/>
      <c r="B19" s="50" t="s">
        <v>28</v>
      </c>
      <c r="C19" s="18">
        <v>0</v>
      </c>
      <c r="D19" s="67">
        <v>44252</v>
      </c>
      <c r="E19" s="67">
        <v>44253</v>
      </c>
      <c r="F19" s="12"/>
      <c r="G19" s="12">
        <v>5</v>
      </c>
      <c r="H19" s="28"/>
      <c r="I19" s="28"/>
      <c r="J19" s="28"/>
      <c r="K19" s="28"/>
      <c r="L19" s="28"/>
      <c r="M19" s="28"/>
      <c r="N19" s="28"/>
      <c r="O19" s="28"/>
      <c r="P19" s="28"/>
      <c r="Q19" s="28"/>
      <c r="R19" s="28"/>
      <c r="S19" s="28"/>
      <c r="T19" s="29"/>
      <c r="U19" s="29"/>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s="2" customFormat="1" ht="30" customHeight="1" thickBot="1" x14ac:dyDescent="0.3">
      <c r="A20" s="42" t="s">
        <v>29</v>
      </c>
      <c r="B20" s="19" t="s">
        <v>30</v>
      </c>
      <c r="C20" s="20"/>
      <c r="D20" s="68"/>
      <c r="E20" s="69"/>
      <c r="F20" s="12"/>
      <c r="G20" s="12" t="str">
        <f t="shared" si="5"/>
        <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row>
    <row r="21" spans="1:63" s="2" customFormat="1" ht="30" customHeight="1" thickBot="1" x14ac:dyDescent="0.3">
      <c r="A21" s="42"/>
      <c r="B21" s="84" t="s">
        <v>31</v>
      </c>
      <c r="C21" s="21">
        <v>0</v>
      </c>
      <c r="D21" s="70">
        <v>44256</v>
      </c>
      <c r="E21" s="70">
        <v>44256</v>
      </c>
      <c r="F21" s="12"/>
      <c r="G21" s="12">
        <f t="shared" si="5"/>
        <v>1</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row>
    <row r="22" spans="1:63" s="2" customFormat="1" ht="30" customHeight="1" thickBot="1" x14ac:dyDescent="0.3">
      <c r="A22" s="42"/>
      <c r="B22" s="51" t="s">
        <v>32</v>
      </c>
      <c r="C22" s="21">
        <v>0</v>
      </c>
      <c r="D22" s="70">
        <v>44256</v>
      </c>
      <c r="E22" s="70">
        <v>44256</v>
      </c>
      <c r="F22" s="12"/>
      <c r="G22" s="12">
        <f t="shared" si="5"/>
        <v>1</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row>
    <row r="23" spans="1:63" s="2" customFormat="1" ht="30" customHeight="1" thickBot="1" x14ac:dyDescent="0.3">
      <c r="A23" s="42"/>
      <c r="B23" s="51" t="s">
        <v>33</v>
      </c>
      <c r="C23" s="21">
        <v>0</v>
      </c>
      <c r="D23" s="70">
        <v>44256</v>
      </c>
      <c r="E23" s="70">
        <v>44256</v>
      </c>
      <c r="F23" s="12"/>
      <c r="G23" s="12">
        <f t="shared" si="5"/>
        <v>1</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row>
    <row r="24" spans="1:63" s="2" customFormat="1" ht="30" customHeight="1" thickBot="1" x14ac:dyDescent="0.3">
      <c r="A24" s="42"/>
      <c r="B24" s="51" t="s">
        <v>34</v>
      </c>
      <c r="C24" s="21">
        <v>0</v>
      </c>
      <c r="D24" s="70">
        <v>44257</v>
      </c>
      <c r="E24" s="70">
        <v>44257</v>
      </c>
      <c r="F24" s="12"/>
      <c r="G24" s="12">
        <v>2</v>
      </c>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row>
    <row r="25" spans="1:63" s="2" customFormat="1" ht="30" customHeight="1" thickBot="1" x14ac:dyDescent="0.3">
      <c r="A25" s="42"/>
      <c r="B25" s="51" t="s">
        <v>35</v>
      </c>
      <c r="C25" s="21">
        <v>0</v>
      </c>
      <c r="D25" s="70">
        <v>44257</v>
      </c>
      <c r="E25" s="70">
        <v>44257</v>
      </c>
      <c r="F25" s="12"/>
      <c r="G25" s="12">
        <v>2</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row>
    <row r="26" spans="1:63" s="2" customFormat="1" ht="30" customHeight="1" thickBot="1" x14ac:dyDescent="0.3">
      <c r="A26" s="42" t="s">
        <v>29</v>
      </c>
      <c r="B26" s="22" t="s">
        <v>36</v>
      </c>
      <c r="C26" s="23"/>
      <c r="D26" s="71"/>
      <c r="E26" s="72"/>
      <c r="F26" s="12"/>
      <c r="G26" s="12" t="str">
        <f t="shared" si="5"/>
        <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row>
    <row r="27" spans="1:63" s="2" customFormat="1" ht="30" customHeight="1" thickBot="1" x14ac:dyDescent="0.3">
      <c r="A27" s="42"/>
      <c r="B27" s="52" t="s">
        <v>37</v>
      </c>
      <c r="C27" s="24">
        <v>0</v>
      </c>
      <c r="D27" s="73">
        <v>44259</v>
      </c>
      <c r="E27" s="73">
        <v>44259</v>
      </c>
      <c r="F27" s="12"/>
      <c r="G27" s="12">
        <v>4</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row>
    <row r="28" spans="1:63" s="2" customFormat="1" ht="30" customHeight="1" thickBot="1" x14ac:dyDescent="0.3">
      <c r="A28" s="42"/>
      <c r="B28" s="52" t="s">
        <v>38</v>
      </c>
      <c r="C28" s="24">
        <v>0</v>
      </c>
      <c r="D28" s="73">
        <v>44260</v>
      </c>
      <c r="E28" s="73">
        <v>44260</v>
      </c>
      <c r="F28" s="12"/>
      <c r="G28" s="12">
        <v>4</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row>
    <row r="29" spans="1:63" s="2" customFormat="1" ht="30" customHeight="1" thickBot="1" x14ac:dyDescent="0.3">
      <c r="A29" s="42"/>
      <c r="B29" s="62" t="s">
        <v>39</v>
      </c>
      <c r="C29" s="63"/>
      <c r="D29" s="74"/>
      <c r="E29" s="74"/>
      <c r="F29" s="12"/>
      <c r="G29" s="12"/>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row>
    <row r="30" spans="1:63" s="2" customFormat="1" ht="30" customHeight="1" thickBot="1" x14ac:dyDescent="0.3">
      <c r="A30" s="42"/>
      <c r="B30" s="88" t="s">
        <v>40</v>
      </c>
      <c r="C30" s="63">
        <v>0.8</v>
      </c>
      <c r="D30" s="74">
        <v>44251</v>
      </c>
      <c r="E30" s="74">
        <v>44251</v>
      </c>
      <c r="F30" s="12"/>
      <c r="G30" s="12">
        <v>1</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row>
    <row r="31" spans="1:63" s="2" customFormat="1" ht="30" customHeight="1" thickBot="1" x14ac:dyDescent="0.3">
      <c r="A31" s="42"/>
      <c r="B31" s="83" t="s">
        <v>41</v>
      </c>
      <c r="C31" s="63">
        <v>0</v>
      </c>
      <c r="D31" s="74">
        <v>44256</v>
      </c>
      <c r="E31" s="74">
        <v>44256</v>
      </c>
      <c r="F31" s="12"/>
      <c r="G31" s="12">
        <f t="shared" si="5"/>
        <v>1</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row>
    <row r="32" spans="1:63" s="2" customFormat="1" ht="30" customHeight="1" thickBot="1" x14ac:dyDescent="0.3">
      <c r="A32" s="42" t="s">
        <v>42</v>
      </c>
      <c r="B32" s="53"/>
      <c r="C32" s="11"/>
      <c r="D32" s="61"/>
      <c r="E32" s="61"/>
      <c r="F32" s="12"/>
      <c r="G32" s="12" t="str">
        <f t="shared" si="5"/>
        <v/>
      </c>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row>
    <row r="33" spans="1:63" s="2" customFormat="1" ht="30" customHeight="1" thickBot="1" x14ac:dyDescent="0.3">
      <c r="A33" s="43" t="s">
        <v>43</v>
      </c>
      <c r="B33" s="25" t="s">
        <v>44</v>
      </c>
      <c r="C33" s="26"/>
      <c r="D33" s="56"/>
      <c r="E33" s="57"/>
      <c r="F33" s="27"/>
      <c r="G33" s="27" t="str">
        <f t="shared" si="5"/>
        <v/>
      </c>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row>
    <row r="34" spans="1:63" ht="30" customHeight="1" x14ac:dyDescent="0.25">
      <c r="C34">
        <v>8</v>
      </c>
      <c r="F34" s="5"/>
      <c r="G34" s="85">
        <f>SUM(G9:G33)</f>
        <v>32</v>
      </c>
    </row>
    <row r="35" spans="1:63" ht="30" customHeight="1" x14ac:dyDescent="0.25">
      <c r="C35">
        <v>4</v>
      </c>
      <c r="E35" s="44"/>
    </row>
    <row r="36" spans="1:63" ht="30" customHeight="1" x14ac:dyDescent="0.25">
      <c r="C36">
        <f>C34*C35</f>
        <v>32</v>
      </c>
      <c r="E36" s="10"/>
      <c r="F36" s="86" t="s">
        <v>45</v>
      </c>
      <c r="G36" s="4">
        <f>C36-G34</f>
        <v>0</v>
      </c>
    </row>
    <row r="37" spans="1:63" ht="30" customHeight="1" x14ac:dyDescent="0.25">
      <c r="E37" s="10"/>
    </row>
  </sheetData>
  <mergeCells count="10">
    <mergeCell ref="B5:F5"/>
    <mergeCell ref="AJ4:AP4"/>
    <mergeCell ref="AQ4:AW4"/>
    <mergeCell ref="AX4:BD4"/>
    <mergeCell ref="BE4:BK4"/>
    <mergeCell ref="D3:E3"/>
    <mergeCell ref="H4:N4"/>
    <mergeCell ref="O4:U4"/>
    <mergeCell ref="V4:AB4"/>
    <mergeCell ref="AC4:AI4"/>
  </mergeCells>
  <conditionalFormatting sqref="C7:C9 C11:C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3">
    <cfRule type="expression" dxfId="4" priority="36">
      <formula>AND(TODAY()&gt;=H$5,TODAY()&lt;I$5)</formula>
    </cfRule>
  </conditionalFormatting>
  <conditionalFormatting sqref="H7:BK33">
    <cfRule type="expression" dxfId="3" priority="30">
      <formula>AND(début_tâche&lt;=H$5,ROUNDDOWN((fin_tâche-début_tâche+1)*avancement_tâche,0)+début_tâche-1&gt;=H$5)</formula>
    </cfRule>
    <cfRule type="expression" dxfId="2" priority="31" stopIfTrue="1">
      <formula>AND(fin_tâche&gt;=H$5,début_tâche&lt;I$5)</formula>
    </cfRule>
  </conditionalFormatting>
  <conditionalFormatting sqref="C10">
    <cfRule type="dataBar" priority="3">
      <dataBar>
        <cfvo type="num" val="0"/>
        <cfvo type="num" val="1"/>
        <color theme="0" tint="-0.249977111117893"/>
      </dataBar>
      <extLst>
        <ext xmlns:x14="http://schemas.microsoft.com/office/spreadsheetml/2009/9/main" uri="{B025F937-C7B1-47D3-B67F-A62EFF666E3E}">
          <x14:id>{E38ABA83-95BB-4B6E-82F9-63612CDD7C22}</x14:id>
        </ext>
      </extLst>
    </cfRule>
  </conditionalFormatting>
  <conditionalFormatting sqref="G36">
    <cfRule type="cellIs" dxfId="1" priority="1" operator="greaterThan">
      <formula>0</formula>
    </cfRule>
    <cfRule type="cellIs" dxfId="0" priority="2" operator="lessThan">
      <formula>0</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C7:C9 C11:C33</xm:sqref>
        </x14:conditionalFormatting>
        <x14:conditionalFormatting xmlns:xm="http://schemas.microsoft.com/office/excel/2006/main">
          <x14:cfRule type="dataBar" id="{E38ABA83-95BB-4B6E-82F9-63612CDD7C22}">
            <x14:dataBar minLength="0" maxLength="100" gradient="0">
              <x14:cfvo type="num">
                <xm:f>0</xm:f>
              </x14:cfvo>
              <x14:cfvo type="num">
                <xm:f>1</xm:f>
              </x14:cfvo>
              <x14:negativeFillColor rgb="FFFF0000"/>
              <x14:axisColor rgb="FF000000"/>
            </x14:dataBar>
          </x14:cfRule>
          <xm:sqref>C10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91.5703125" style="32" customWidth="1"/>
    <col min="2" max="16384" width="9.140625" style="1"/>
  </cols>
  <sheetData>
    <row r="1" spans="1:2" ht="46.5" customHeight="1" x14ac:dyDescent="0.2"/>
    <row r="2" spans="1:2" s="34" customFormat="1" ht="15.75" x14ac:dyDescent="0.25">
      <c r="A2" s="33" t="s">
        <v>2</v>
      </c>
      <c r="B2" s="33"/>
    </row>
    <row r="3" spans="1:2" s="38" customFormat="1" ht="27" customHeight="1" x14ac:dyDescent="0.25">
      <c r="A3" s="39" t="s">
        <v>5</v>
      </c>
      <c r="B3" s="39"/>
    </row>
    <row r="4" spans="1:2" s="35" customFormat="1" ht="26.25" x14ac:dyDescent="0.4">
      <c r="A4" s="36" t="s">
        <v>46</v>
      </c>
    </row>
    <row r="5" spans="1:2" ht="74.099999999999994" customHeight="1" x14ac:dyDescent="0.2">
      <c r="A5" s="37" t="s">
        <v>47</v>
      </c>
    </row>
    <row r="6" spans="1:2" ht="26.25" customHeight="1" x14ac:dyDescent="0.2">
      <c r="A6" s="36" t="s">
        <v>48</v>
      </c>
    </row>
    <row r="7" spans="1:2" s="32" customFormat="1" ht="204.95" customHeight="1" x14ac:dyDescent="0.25">
      <c r="A7" s="41" t="s">
        <v>49</v>
      </c>
    </row>
    <row r="8" spans="1:2" s="35" customFormat="1" ht="26.25" x14ac:dyDescent="0.4">
      <c r="A8" s="36" t="s">
        <v>50</v>
      </c>
    </row>
    <row r="9" spans="1:2" ht="81" customHeight="1" x14ac:dyDescent="0.2">
      <c r="A9" s="37" t="s">
        <v>51</v>
      </c>
    </row>
    <row r="10" spans="1:2" s="32" customFormat="1" ht="27.95" customHeight="1" x14ac:dyDescent="0.25">
      <c r="A10" s="40" t="s">
        <v>52</v>
      </c>
    </row>
    <row r="11" spans="1:2" s="35" customFormat="1" ht="26.25" x14ac:dyDescent="0.4">
      <c r="A11" s="36" t="s">
        <v>53</v>
      </c>
    </row>
    <row r="12" spans="1:2" ht="33.75" customHeight="1" x14ac:dyDescent="0.2">
      <c r="A12" s="37" t="s">
        <v>54</v>
      </c>
    </row>
    <row r="13" spans="1:2" s="32" customFormat="1" ht="27.95" customHeight="1" x14ac:dyDescent="0.25">
      <c r="A13" s="40" t="s">
        <v>55</v>
      </c>
    </row>
    <row r="14" spans="1:2" s="35" customFormat="1" ht="26.25" x14ac:dyDescent="0.4">
      <c r="A14" s="36" t="s">
        <v>56</v>
      </c>
    </row>
    <row r="15" spans="1:2" ht="81.75" customHeight="1" x14ac:dyDescent="0.2">
      <c r="A15" s="37" t="s">
        <v>57</v>
      </c>
    </row>
    <row r="16" spans="1:2" ht="90" x14ac:dyDescent="0.2">
      <c r="A16" s="37" t="s">
        <v>58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84F483E5E657A4C935435CBF90751F9" ma:contentTypeVersion="8" ma:contentTypeDescription="Crée un document." ma:contentTypeScope="" ma:versionID="239157e5278a62749006cd3bdc617c06">
  <xsd:schema xmlns:xsd="http://www.w3.org/2001/XMLSchema" xmlns:xs="http://www.w3.org/2001/XMLSchema" xmlns:p="http://schemas.microsoft.com/office/2006/metadata/properties" xmlns:ns2="d6344aec-804a-4788-9797-297d0390a219" targetNamespace="http://schemas.microsoft.com/office/2006/metadata/properties" ma:root="true" ma:fieldsID="b617b301e9844174d3589885fc15396a" ns2:_="">
    <xsd:import namespace="d6344aec-804a-4788-9797-297d0390a2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344aec-804a-4788-9797-297d0390a2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773721-F7D1-4D46-9AB9-D2AD96EFE788}">
  <ds:schemaRefs>
    <ds:schemaRef ds:uri="http://schemas.microsoft.com/sharepoint/v3/contenttype/forms"/>
  </ds:schemaRefs>
</ds:datastoreItem>
</file>

<file path=customXml/itemProps2.xml><?xml version="1.0" encoding="utf-8"?>
<ds:datastoreItem xmlns:ds="http://schemas.openxmlformats.org/officeDocument/2006/customXml" ds:itemID="{0D9DA3C6-2271-4E62-8784-9E61A78E87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344aec-804a-4788-9797-297d0390a2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9F43C1-244D-422D-92D5-0CD09144C27E}">
  <ds:schemaRefs>
    <ds:schemaRef ds:uri="d6344aec-804a-4788-9797-297d0390a219"/>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2021-02-25T17:57:14Z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0x010100884F483E5E657A4C935435CBF90751F9</vt:lpwstr>
  </property>
</Properties>
</file>