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420" windowWidth="15600" windowHeight="6525"/>
  </bookViews>
  <sheets>
    <sheet name="legendre" sheetId="2" r:id="rId1"/>
    <sheet name="calculationOfSE" sheetId="5" r:id="rId2"/>
    <sheet name="R_Input" sheetId="4" r:id="rId3"/>
    <sheet name="R_input_PlotFixedCurve" sheetId="6" r:id="rId4"/>
  </sheets>
  <calcPr calcId="145621"/>
</workbook>
</file>

<file path=xl/calcChain.xml><?xml version="1.0" encoding="utf-8"?>
<calcChain xmlns="http://schemas.openxmlformats.org/spreadsheetml/2006/main">
  <c r="C70" i="6" l="1"/>
  <c r="B70" i="6"/>
  <c r="F70" i="6" s="1"/>
  <c r="C69" i="6"/>
  <c r="B69" i="6"/>
  <c r="F69" i="6" s="1"/>
  <c r="C68" i="6"/>
  <c r="B68" i="6"/>
  <c r="F68" i="6" s="1"/>
  <c r="C67" i="6"/>
  <c r="B67" i="6"/>
  <c r="F67" i="6" s="1"/>
  <c r="C66" i="6"/>
  <c r="B66" i="6"/>
  <c r="F66" i="6" s="1"/>
  <c r="C65" i="6"/>
  <c r="B65" i="6"/>
  <c r="F65" i="6" s="1"/>
  <c r="C64" i="6"/>
  <c r="B64" i="6"/>
  <c r="F64" i="6" s="1"/>
  <c r="C63" i="6"/>
  <c r="B63" i="6"/>
  <c r="F63" i="6" s="1"/>
  <c r="C62" i="6"/>
  <c r="B62" i="6"/>
  <c r="F62" i="6" s="1"/>
  <c r="C61" i="6"/>
  <c r="B61" i="6"/>
  <c r="F61" i="6" s="1"/>
  <c r="C60" i="6"/>
  <c r="B60" i="6"/>
  <c r="F60" i="6" s="1"/>
  <c r="C59" i="6"/>
  <c r="B59" i="6"/>
  <c r="F59" i="6" s="1"/>
  <c r="C58" i="6"/>
  <c r="B58" i="6"/>
  <c r="C57" i="6"/>
  <c r="B57" i="6"/>
  <c r="C56" i="6"/>
  <c r="B56" i="6"/>
  <c r="C55" i="6"/>
  <c r="B55" i="6"/>
  <c r="E54" i="6"/>
  <c r="C54" i="6"/>
  <c r="B54" i="6"/>
  <c r="F54" i="6" s="1"/>
  <c r="C53" i="6"/>
  <c r="B53" i="6"/>
  <c r="F53" i="6" s="1"/>
  <c r="C52" i="6"/>
  <c r="B52" i="6"/>
  <c r="F52" i="6" s="1"/>
  <c r="E51" i="6"/>
  <c r="C51" i="6"/>
  <c r="B51" i="6"/>
  <c r="F51" i="6" s="1"/>
  <c r="E50" i="6"/>
  <c r="C50" i="6"/>
  <c r="B50" i="6"/>
  <c r="F50" i="6" s="1"/>
  <c r="C49" i="6"/>
  <c r="B49" i="6"/>
  <c r="F49" i="6" s="1"/>
  <c r="C48" i="6"/>
  <c r="B48" i="6"/>
  <c r="F48" i="6" s="1"/>
  <c r="E47" i="6"/>
  <c r="C47" i="6"/>
  <c r="B47" i="6"/>
  <c r="F47" i="6" s="1"/>
  <c r="E46" i="6"/>
  <c r="C46" i="6"/>
  <c r="B46" i="6"/>
  <c r="F46" i="6" s="1"/>
  <c r="C45" i="6"/>
  <c r="B45" i="6"/>
  <c r="F45" i="6" s="1"/>
  <c r="C44" i="6"/>
  <c r="B44" i="6"/>
  <c r="F44" i="6" s="1"/>
  <c r="E43" i="6"/>
  <c r="C43" i="6"/>
  <c r="B43" i="6"/>
  <c r="F43" i="6" s="1"/>
  <c r="E42" i="6"/>
  <c r="C42" i="6"/>
  <c r="B42" i="6"/>
  <c r="F42" i="6" s="1"/>
  <c r="C41" i="6"/>
  <c r="B41" i="6"/>
  <c r="F41" i="6" s="1"/>
  <c r="C40" i="6"/>
  <c r="B40" i="6"/>
  <c r="F40" i="6" s="1"/>
  <c r="E39" i="6"/>
  <c r="C39" i="6"/>
  <c r="B39" i="6"/>
  <c r="F39" i="6" s="1"/>
  <c r="E38" i="6"/>
  <c r="C38" i="6"/>
  <c r="B38" i="6"/>
  <c r="F38" i="6" s="1"/>
  <c r="C37" i="6"/>
  <c r="B37" i="6"/>
  <c r="F37" i="6" s="1"/>
  <c r="C36" i="6"/>
  <c r="B36" i="6"/>
  <c r="F36" i="6" s="1"/>
  <c r="E35" i="6"/>
  <c r="C35" i="6"/>
  <c r="B35" i="6"/>
  <c r="F35" i="6" s="1"/>
  <c r="E34" i="6"/>
  <c r="C34" i="6"/>
  <c r="B34" i="6"/>
  <c r="F34" i="6" s="1"/>
  <c r="C33" i="6"/>
  <c r="B33" i="6"/>
  <c r="F33" i="6" s="1"/>
  <c r="C32" i="6"/>
  <c r="B32" i="6"/>
  <c r="F32" i="6" s="1"/>
  <c r="E31" i="6"/>
  <c r="C31" i="6"/>
  <c r="B31" i="6"/>
  <c r="F31" i="6" s="1"/>
  <c r="E30" i="6"/>
  <c r="C30" i="6"/>
  <c r="B30" i="6"/>
  <c r="F30" i="6" s="1"/>
  <c r="C29" i="6"/>
  <c r="B29" i="6"/>
  <c r="F29" i="6" s="1"/>
  <c r="C28" i="6"/>
  <c r="B28" i="6"/>
  <c r="F28" i="6" s="1"/>
  <c r="E27" i="6"/>
  <c r="C27" i="6"/>
  <c r="B27" i="6"/>
  <c r="F27" i="6" s="1"/>
  <c r="E26" i="6"/>
  <c r="C26" i="6"/>
  <c r="B26" i="6"/>
  <c r="F26" i="6" s="1"/>
  <c r="C25" i="6"/>
  <c r="B25" i="6"/>
  <c r="F25" i="6" s="1"/>
  <c r="C24" i="6"/>
  <c r="B24" i="6"/>
  <c r="F24" i="6" s="1"/>
  <c r="E23" i="6"/>
  <c r="C23" i="6"/>
  <c r="B23" i="6"/>
  <c r="F23" i="6" s="1"/>
  <c r="E22" i="6"/>
  <c r="C22" i="6"/>
  <c r="B22" i="6"/>
  <c r="F22" i="6" s="1"/>
  <c r="C21" i="6"/>
  <c r="B21" i="6"/>
  <c r="F21" i="6" s="1"/>
  <c r="C20" i="6"/>
  <c r="B20" i="6"/>
  <c r="F20" i="6" s="1"/>
  <c r="E19" i="6"/>
  <c r="C19" i="6"/>
  <c r="B19" i="6"/>
  <c r="F19" i="6" s="1"/>
  <c r="E18" i="6"/>
  <c r="C18" i="6"/>
  <c r="B18" i="6"/>
  <c r="F18" i="6" s="1"/>
  <c r="C17" i="6"/>
  <c r="B17" i="6"/>
  <c r="F17" i="6" s="1"/>
  <c r="C16" i="6"/>
  <c r="B16" i="6"/>
  <c r="F16" i="6" s="1"/>
  <c r="E15" i="6"/>
  <c r="C15" i="6"/>
  <c r="B15" i="6"/>
  <c r="F15" i="6" s="1"/>
  <c r="E14" i="6"/>
  <c r="C14" i="6"/>
  <c r="B14" i="6"/>
  <c r="F14" i="6" s="1"/>
  <c r="C13" i="6"/>
  <c r="B13" i="6"/>
  <c r="F13" i="6" s="1"/>
  <c r="C12" i="6"/>
  <c r="B12" i="6"/>
  <c r="F12" i="6" s="1"/>
  <c r="E11" i="6"/>
  <c r="C11" i="6"/>
  <c r="B11" i="6"/>
  <c r="F11" i="6" s="1"/>
  <c r="E10" i="6"/>
  <c r="C10" i="6"/>
  <c r="B10" i="6"/>
  <c r="F10" i="6" s="1"/>
  <c r="C9" i="6"/>
  <c r="B9" i="6"/>
  <c r="F9" i="6" s="1"/>
  <c r="C8" i="6"/>
  <c r="B8" i="6"/>
  <c r="F8" i="6" s="1"/>
  <c r="E7" i="6"/>
  <c r="C7" i="6"/>
  <c r="B7" i="6"/>
  <c r="F7" i="6" s="1"/>
  <c r="E6" i="6"/>
  <c r="C6" i="6"/>
  <c r="B6" i="6"/>
  <c r="F6" i="6" s="1"/>
  <c r="C5" i="6"/>
  <c r="B5" i="6"/>
  <c r="F5" i="6" s="1"/>
  <c r="C4" i="6"/>
  <c r="B4" i="6"/>
  <c r="F4" i="6" s="1"/>
  <c r="E3" i="6"/>
  <c r="C3" i="6"/>
  <c r="B3" i="6"/>
  <c r="F3" i="6" s="1"/>
  <c r="E2" i="6"/>
  <c r="C2" i="6"/>
  <c r="B2" i="6"/>
  <c r="F2" i="6" s="1"/>
  <c r="J13" i="5"/>
  <c r="J14" i="5"/>
  <c r="J15" i="5"/>
  <c r="J16" i="5"/>
  <c r="J17" i="5"/>
  <c r="J18" i="5"/>
  <c r="J19" i="5"/>
  <c r="J20" i="5"/>
  <c r="J21" i="5"/>
  <c r="J22" i="5"/>
  <c r="J23" i="5"/>
  <c r="J24" i="5"/>
  <c r="J25" i="5"/>
  <c r="J26" i="5"/>
  <c r="J27" i="5"/>
  <c r="J28" i="5"/>
  <c r="J29" i="5"/>
  <c r="J30" i="5"/>
  <c r="J31" i="5"/>
  <c r="J32" i="5"/>
  <c r="J33" i="5"/>
  <c r="J34" i="5"/>
  <c r="J35" i="5"/>
  <c r="J36" i="5"/>
  <c r="J37" i="5"/>
  <c r="J38" i="5"/>
  <c r="J39" i="5"/>
  <c r="J40" i="5"/>
  <c r="J41" i="5"/>
  <c r="J42" i="5"/>
  <c r="J43" i="5"/>
  <c r="J44" i="5"/>
  <c r="J45" i="5"/>
  <c r="J46" i="5"/>
  <c r="J47" i="5"/>
  <c r="J48" i="5"/>
  <c r="J49" i="5"/>
  <c r="J50" i="5"/>
  <c r="J51" i="5"/>
  <c r="J52" i="5"/>
  <c r="J53" i="5"/>
  <c r="J54" i="5"/>
  <c r="J55" i="5"/>
  <c r="J56" i="5"/>
  <c r="J57" i="5"/>
  <c r="J58" i="5"/>
  <c r="J59" i="5"/>
  <c r="J60" i="5"/>
  <c r="J61" i="5"/>
  <c r="J62" i="5"/>
  <c r="J63" i="5"/>
  <c r="J64" i="5"/>
  <c r="J65" i="5"/>
  <c r="J66" i="5"/>
  <c r="J67" i="5"/>
  <c r="J68" i="5"/>
  <c r="J69" i="5"/>
  <c r="J70" i="5"/>
  <c r="J71" i="5"/>
  <c r="J72" i="5"/>
  <c r="J73" i="5"/>
  <c r="J74" i="5"/>
  <c r="J75" i="5"/>
  <c r="J76" i="5"/>
  <c r="J77" i="5"/>
  <c r="J78" i="5"/>
  <c r="J79" i="5"/>
  <c r="J80" i="5"/>
  <c r="J12" i="5"/>
  <c r="I13" i="5"/>
  <c r="I14" i="5"/>
  <c r="I15" i="5"/>
  <c r="I16" i="5"/>
  <c r="I17" i="5"/>
  <c r="I18" i="5"/>
  <c r="I19" i="5"/>
  <c r="I20" i="5"/>
  <c r="I21" i="5"/>
  <c r="I22" i="5"/>
  <c r="I23" i="5"/>
  <c r="I24" i="5"/>
  <c r="I25" i="5"/>
  <c r="I26" i="5"/>
  <c r="I27" i="5"/>
  <c r="I28" i="5"/>
  <c r="I29" i="5"/>
  <c r="I30" i="5"/>
  <c r="I31" i="5"/>
  <c r="I32" i="5"/>
  <c r="I33" i="5"/>
  <c r="I34" i="5"/>
  <c r="I35" i="5"/>
  <c r="I36" i="5"/>
  <c r="I37" i="5"/>
  <c r="I38" i="5"/>
  <c r="I39" i="5"/>
  <c r="I40" i="5"/>
  <c r="I41" i="5"/>
  <c r="I42" i="5"/>
  <c r="I43" i="5"/>
  <c r="I44" i="5"/>
  <c r="I45" i="5"/>
  <c r="I46" i="5"/>
  <c r="I47" i="5"/>
  <c r="I48" i="5"/>
  <c r="I49" i="5"/>
  <c r="I50" i="5"/>
  <c r="I51" i="5"/>
  <c r="I52" i="5"/>
  <c r="I53" i="5"/>
  <c r="I54" i="5"/>
  <c r="I55" i="5"/>
  <c r="I56" i="5"/>
  <c r="I57" i="5"/>
  <c r="I58" i="5"/>
  <c r="I59" i="5"/>
  <c r="I60" i="5"/>
  <c r="I61" i="5"/>
  <c r="I62" i="5"/>
  <c r="I63" i="5"/>
  <c r="I64" i="5"/>
  <c r="I65" i="5"/>
  <c r="I66" i="5"/>
  <c r="I67" i="5"/>
  <c r="I68" i="5"/>
  <c r="I69" i="5"/>
  <c r="I70" i="5"/>
  <c r="I71" i="5"/>
  <c r="I72" i="5"/>
  <c r="I73" i="5"/>
  <c r="I74" i="5"/>
  <c r="I75" i="5"/>
  <c r="I76" i="5"/>
  <c r="I77" i="5"/>
  <c r="I78" i="5"/>
  <c r="I79" i="5"/>
  <c r="I80" i="5"/>
  <c r="I12" i="5"/>
  <c r="G13" i="5"/>
  <c r="G14" i="5"/>
  <c r="G15" i="5"/>
  <c r="G16" i="5"/>
  <c r="G17" i="5"/>
  <c r="G18" i="5"/>
  <c r="G19" i="5"/>
  <c r="G20" i="5"/>
  <c r="G21" i="5"/>
  <c r="G22" i="5"/>
  <c r="G23" i="5"/>
  <c r="G24" i="5"/>
  <c r="G25" i="5"/>
  <c r="G26" i="5"/>
  <c r="G27" i="5"/>
  <c r="G28" i="5"/>
  <c r="G29" i="5"/>
  <c r="G30" i="5"/>
  <c r="G31" i="5"/>
  <c r="G32" i="5"/>
  <c r="G33" i="5"/>
  <c r="G34" i="5"/>
  <c r="G35" i="5"/>
  <c r="G36" i="5"/>
  <c r="G37" i="5"/>
  <c r="G38" i="5"/>
  <c r="G39" i="5"/>
  <c r="G40" i="5"/>
  <c r="G41" i="5"/>
  <c r="G42" i="5"/>
  <c r="G43" i="5"/>
  <c r="G44" i="5"/>
  <c r="G45" i="5"/>
  <c r="G46" i="5"/>
  <c r="G47" i="5"/>
  <c r="G48" i="5"/>
  <c r="G49" i="5"/>
  <c r="G50" i="5"/>
  <c r="G51" i="5"/>
  <c r="G52" i="5"/>
  <c r="G53" i="5"/>
  <c r="G54" i="5"/>
  <c r="G55" i="5"/>
  <c r="G56" i="5"/>
  <c r="G57" i="5"/>
  <c r="G58" i="5"/>
  <c r="G59" i="5"/>
  <c r="G60" i="5"/>
  <c r="G61" i="5"/>
  <c r="G62" i="5"/>
  <c r="G63" i="5"/>
  <c r="G64" i="5"/>
  <c r="G65" i="5"/>
  <c r="G66" i="5"/>
  <c r="G67" i="5"/>
  <c r="G68" i="5"/>
  <c r="G69" i="5"/>
  <c r="G70" i="5"/>
  <c r="G71" i="5"/>
  <c r="G72" i="5"/>
  <c r="G73" i="5"/>
  <c r="G74" i="5"/>
  <c r="G75" i="5"/>
  <c r="G76" i="5"/>
  <c r="G77" i="5"/>
  <c r="G78" i="5"/>
  <c r="G79" i="5"/>
  <c r="G80" i="5"/>
  <c r="G12" i="5"/>
  <c r="H13" i="5"/>
  <c r="H14" i="5"/>
  <c r="C4" i="4" s="1"/>
  <c r="H15" i="5"/>
  <c r="H16" i="5"/>
  <c r="C6" i="4" s="1"/>
  <c r="H17" i="5"/>
  <c r="H18" i="5"/>
  <c r="C8" i="4" s="1"/>
  <c r="H19" i="5"/>
  <c r="H20" i="5"/>
  <c r="C10" i="4" s="1"/>
  <c r="H21" i="5"/>
  <c r="H22" i="5"/>
  <c r="C12" i="4" s="1"/>
  <c r="H23" i="5"/>
  <c r="H24" i="5"/>
  <c r="C14" i="4" s="1"/>
  <c r="H25" i="5"/>
  <c r="H26" i="5"/>
  <c r="C16" i="4" s="1"/>
  <c r="H27" i="5"/>
  <c r="H28" i="5"/>
  <c r="C18" i="4" s="1"/>
  <c r="H29" i="5"/>
  <c r="H30" i="5"/>
  <c r="C20" i="4" s="1"/>
  <c r="H31" i="5"/>
  <c r="H32" i="5"/>
  <c r="C22" i="4" s="1"/>
  <c r="H33" i="5"/>
  <c r="H34" i="5"/>
  <c r="C24" i="4" s="1"/>
  <c r="H35" i="5"/>
  <c r="H36" i="5"/>
  <c r="C26" i="4" s="1"/>
  <c r="H37" i="5"/>
  <c r="H38" i="5"/>
  <c r="C28" i="4" s="1"/>
  <c r="H39" i="5"/>
  <c r="H40" i="5"/>
  <c r="C30" i="4" s="1"/>
  <c r="H41" i="5"/>
  <c r="H42" i="5"/>
  <c r="C32" i="4" s="1"/>
  <c r="H43" i="5"/>
  <c r="H44" i="5"/>
  <c r="C34" i="4" s="1"/>
  <c r="H45" i="5"/>
  <c r="H46" i="5"/>
  <c r="C36" i="4" s="1"/>
  <c r="H47" i="5"/>
  <c r="H48" i="5"/>
  <c r="C38" i="4" s="1"/>
  <c r="H49" i="5"/>
  <c r="H50" i="5"/>
  <c r="C40" i="4" s="1"/>
  <c r="H51" i="5"/>
  <c r="H52" i="5"/>
  <c r="C42" i="4" s="1"/>
  <c r="H53" i="5"/>
  <c r="H54" i="5"/>
  <c r="C44" i="4" s="1"/>
  <c r="H55" i="5"/>
  <c r="H56" i="5"/>
  <c r="C46" i="4" s="1"/>
  <c r="H57" i="5"/>
  <c r="H58" i="5"/>
  <c r="C48" i="4" s="1"/>
  <c r="H59" i="5"/>
  <c r="H60" i="5"/>
  <c r="C50" i="4" s="1"/>
  <c r="H61" i="5"/>
  <c r="H62" i="5"/>
  <c r="C52" i="4" s="1"/>
  <c r="H63" i="5"/>
  <c r="H64" i="5"/>
  <c r="C54" i="4" s="1"/>
  <c r="H65" i="5"/>
  <c r="H66" i="5"/>
  <c r="C56" i="4" s="1"/>
  <c r="H67" i="5"/>
  <c r="H68" i="5"/>
  <c r="C58" i="4" s="1"/>
  <c r="H69" i="5"/>
  <c r="H70" i="5"/>
  <c r="C60" i="4" s="1"/>
  <c r="H71" i="5"/>
  <c r="H72" i="5"/>
  <c r="C62" i="4" s="1"/>
  <c r="H73" i="5"/>
  <c r="H74" i="5"/>
  <c r="C64" i="4" s="1"/>
  <c r="H75" i="5"/>
  <c r="H76" i="5"/>
  <c r="C66" i="4" s="1"/>
  <c r="H77" i="5"/>
  <c r="H78" i="5"/>
  <c r="C68" i="4" s="1"/>
  <c r="H79" i="5"/>
  <c r="H80" i="5"/>
  <c r="C70" i="4" s="1"/>
  <c r="H12" i="5"/>
  <c r="C3" i="4"/>
  <c r="C5" i="4"/>
  <c r="E5" i="4" s="1"/>
  <c r="C7" i="4"/>
  <c r="C9" i="4"/>
  <c r="C11" i="4"/>
  <c r="C13" i="4"/>
  <c r="F13" i="4" s="1"/>
  <c r="C15" i="4"/>
  <c r="C17" i="4"/>
  <c r="F17" i="4" s="1"/>
  <c r="C19" i="4"/>
  <c r="C21" i="4"/>
  <c r="E21" i="4" s="1"/>
  <c r="C23" i="4"/>
  <c r="C25" i="4"/>
  <c r="C27" i="4"/>
  <c r="C29" i="4"/>
  <c r="F29" i="4" s="1"/>
  <c r="C31" i="4"/>
  <c r="C33" i="4"/>
  <c r="F33" i="4" s="1"/>
  <c r="C35" i="4"/>
  <c r="C37" i="4"/>
  <c r="E37" i="4" s="1"/>
  <c r="C39" i="4"/>
  <c r="C41" i="4"/>
  <c r="C43" i="4"/>
  <c r="C45" i="4"/>
  <c r="F45" i="4" s="1"/>
  <c r="C47" i="4"/>
  <c r="C49" i="4"/>
  <c r="F49" i="4" s="1"/>
  <c r="C51" i="4"/>
  <c r="C53" i="4"/>
  <c r="E53" i="4" s="1"/>
  <c r="C55" i="4"/>
  <c r="C57" i="4"/>
  <c r="F57" i="4" s="1"/>
  <c r="C59" i="4"/>
  <c r="C61" i="4"/>
  <c r="C63" i="4"/>
  <c r="C65" i="4"/>
  <c r="E65" i="4" s="1"/>
  <c r="C67" i="4"/>
  <c r="C69" i="4"/>
  <c r="E69" i="4" s="1"/>
  <c r="C2" i="4"/>
  <c r="F2" i="4" s="1"/>
  <c r="B3" i="4"/>
  <c r="B4" i="4"/>
  <c r="B5" i="4"/>
  <c r="B6" i="4"/>
  <c r="B7" i="4"/>
  <c r="B8" i="4"/>
  <c r="B9" i="4"/>
  <c r="B10" i="4"/>
  <c r="B11" i="4"/>
  <c r="B12" i="4"/>
  <c r="B13" i="4"/>
  <c r="B14" i="4"/>
  <c r="B15" i="4"/>
  <c r="B16" i="4"/>
  <c r="B17" i="4"/>
  <c r="B18" i="4"/>
  <c r="B19" i="4"/>
  <c r="B20" i="4"/>
  <c r="B21" i="4"/>
  <c r="B22" i="4"/>
  <c r="B23" i="4"/>
  <c r="B24" i="4"/>
  <c r="B25" i="4"/>
  <c r="B26" i="4"/>
  <c r="B27" i="4"/>
  <c r="B28" i="4"/>
  <c r="B29" i="4"/>
  <c r="B30" i="4"/>
  <c r="B31" i="4"/>
  <c r="B32" i="4"/>
  <c r="B33" i="4"/>
  <c r="B34" i="4"/>
  <c r="B35" i="4"/>
  <c r="B36" i="4"/>
  <c r="B37" i="4"/>
  <c r="B38" i="4"/>
  <c r="B39" i="4"/>
  <c r="B40" i="4"/>
  <c r="B41" i="4"/>
  <c r="B42" i="4"/>
  <c r="B43" i="4"/>
  <c r="B44" i="4"/>
  <c r="B45" i="4"/>
  <c r="B46" i="4"/>
  <c r="B47" i="4"/>
  <c r="B48" i="4"/>
  <c r="B49" i="4"/>
  <c r="B50" i="4"/>
  <c r="B51" i="4"/>
  <c r="B52" i="4"/>
  <c r="B53" i="4"/>
  <c r="B54" i="4"/>
  <c r="B55" i="4"/>
  <c r="B56" i="4"/>
  <c r="B57" i="4"/>
  <c r="B58" i="4"/>
  <c r="B59" i="4"/>
  <c r="B60" i="4"/>
  <c r="B61" i="4"/>
  <c r="B62" i="4"/>
  <c r="B63" i="4"/>
  <c r="B64" i="4"/>
  <c r="B65" i="4"/>
  <c r="B66" i="4"/>
  <c r="B67" i="4"/>
  <c r="B68" i="4"/>
  <c r="B69" i="4"/>
  <c r="B70" i="4"/>
  <c r="B2" i="4"/>
  <c r="F5" i="4"/>
  <c r="F9" i="4"/>
  <c r="F21" i="4"/>
  <c r="F25" i="4"/>
  <c r="F37" i="4"/>
  <c r="F41" i="4"/>
  <c r="F53" i="4"/>
  <c r="F61" i="4"/>
  <c r="F65" i="4"/>
  <c r="E9" i="4"/>
  <c r="E13" i="4"/>
  <c r="E25" i="4"/>
  <c r="E29" i="4"/>
  <c r="E41" i="4"/>
  <c r="E45" i="4"/>
  <c r="E57" i="4"/>
  <c r="E61" i="4"/>
  <c r="S12" i="5"/>
  <c r="J9" i="5"/>
  <c r="J8" i="5"/>
  <c r="J7" i="5"/>
  <c r="J6" i="5"/>
  <c r="I8" i="5"/>
  <c r="I7" i="5"/>
  <c r="I6" i="5"/>
  <c r="H7" i="5"/>
  <c r="H6" i="5"/>
  <c r="G6" i="5"/>
  <c r="F56" i="6" l="1"/>
  <c r="E56" i="6"/>
  <c r="F58" i="6"/>
  <c r="E58" i="6"/>
  <c r="E5" i="6"/>
  <c r="E9" i="6"/>
  <c r="E13" i="6"/>
  <c r="E17" i="6"/>
  <c r="E21" i="6"/>
  <c r="E25" i="6"/>
  <c r="E29" i="6"/>
  <c r="E33" i="6"/>
  <c r="E37" i="6"/>
  <c r="E41" i="6"/>
  <c r="E45" i="6"/>
  <c r="E49" i="6"/>
  <c r="E53" i="6"/>
  <c r="F55" i="6"/>
  <c r="E55" i="6"/>
  <c r="F57" i="6"/>
  <c r="E57" i="6"/>
  <c r="E4" i="6"/>
  <c r="E8" i="6"/>
  <c r="E12" i="6"/>
  <c r="E16" i="6"/>
  <c r="E20" i="6"/>
  <c r="E24" i="6"/>
  <c r="E28" i="6"/>
  <c r="E32" i="6"/>
  <c r="E36" i="6"/>
  <c r="E40" i="6"/>
  <c r="E44" i="6"/>
  <c r="E48" i="6"/>
  <c r="E52" i="6"/>
  <c r="E59" i="6"/>
  <c r="E60" i="6"/>
  <c r="E61" i="6"/>
  <c r="E62" i="6"/>
  <c r="E63" i="6"/>
  <c r="E64" i="6"/>
  <c r="E65" i="6"/>
  <c r="E66" i="6"/>
  <c r="E67" i="6"/>
  <c r="E68" i="6"/>
  <c r="E69" i="6"/>
  <c r="E70" i="6"/>
  <c r="E70" i="4"/>
  <c r="F70" i="4"/>
  <c r="F66" i="4"/>
  <c r="E66" i="4"/>
  <c r="E62" i="4"/>
  <c r="F62" i="4"/>
  <c r="F58" i="4"/>
  <c r="E58" i="4"/>
  <c r="E54" i="4"/>
  <c r="F54" i="4"/>
  <c r="F50" i="4"/>
  <c r="E50" i="4"/>
  <c r="E46" i="4"/>
  <c r="F46" i="4"/>
  <c r="F42" i="4"/>
  <c r="E42" i="4"/>
  <c r="E38" i="4"/>
  <c r="F38" i="4"/>
  <c r="F34" i="4"/>
  <c r="E34" i="4"/>
  <c r="E30" i="4"/>
  <c r="F30" i="4"/>
  <c r="F26" i="4"/>
  <c r="E26" i="4"/>
  <c r="E22" i="4"/>
  <c r="F22" i="4"/>
  <c r="F18" i="4"/>
  <c r="E18" i="4"/>
  <c r="E14" i="4"/>
  <c r="F14" i="4"/>
  <c r="F10" i="4"/>
  <c r="E10" i="4"/>
  <c r="E6" i="4"/>
  <c r="F6" i="4"/>
  <c r="F68" i="4"/>
  <c r="F64" i="4"/>
  <c r="F60" i="4"/>
  <c r="F56" i="4"/>
  <c r="F52" i="4"/>
  <c r="F48" i="4"/>
  <c r="F44" i="4"/>
  <c r="F40" i="4"/>
  <c r="F36" i="4"/>
  <c r="F32" i="4"/>
  <c r="F28" i="4"/>
  <c r="F24" i="4"/>
  <c r="F20" i="4"/>
  <c r="F16" i="4"/>
  <c r="F12" i="4"/>
  <c r="F8" i="4"/>
  <c r="F4" i="4"/>
  <c r="E33" i="4"/>
  <c r="F69" i="4"/>
  <c r="E49" i="4"/>
  <c r="E17" i="4"/>
  <c r="F67" i="4"/>
  <c r="F63" i="4"/>
  <c r="F59" i="4"/>
  <c r="F55" i="4"/>
  <c r="F51" i="4"/>
  <c r="F47" i="4"/>
  <c r="F43" i="4"/>
  <c r="F39" i="4"/>
  <c r="F35" i="4"/>
  <c r="F31" i="4"/>
  <c r="F27" i="4"/>
  <c r="F23" i="4"/>
  <c r="F19" i="4"/>
  <c r="F15" i="4"/>
  <c r="F11" i="4"/>
  <c r="F7" i="4"/>
  <c r="F3" i="4"/>
  <c r="E2" i="4"/>
  <c r="E68" i="4"/>
  <c r="E64" i="4"/>
  <c r="E60" i="4"/>
  <c r="E56" i="4"/>
  <c r="E52" i="4"/>
  <c r="E48" i="4"/>
  <c r="E44" i="4"/>
  <c r="E40" i="4"/>
  <c r="E36" i="4"/>
  <c r="E32" i="4"/>
  <c r="E28" i="4"/>
  <c r="E24" i="4"/>
  <c r="E20" i="4"/>
  <c r="E16" i="4"/>
  <c r="E12" i="4"/>
  <c r="E8" i="4"/>
  <c r="E4" i="4"/>
  <c r="E67" i="4"/>
  <c r="E63" i="4"/>
  <c r="E59" i="4"/>
  <c r="E55" i="4"/>
  <c r="E51" i="4"/>
  <c r="E47" i="4"/>
  <c r="E43" i="4"/>
  <c r="E39" i="4"/>
  <c r="E35" i="4"/>
  <c r="E31" i="4"/>
  <c r="E27" i="4"/>
  <c r="E23" i="4"/>
  <c r="E19" i="4"/>
  <c r="E15" i="4"/>
  <c r="E11" i="4"/>
  <c r="E7" i="4"/>
  <c r="E3" i="4"/>
  <c r="S13" i="5"/>
  <c r="J13" i="2"/>
  <c r="J14" i="2"/>
  <c r="J15" i="2"/>
  <c r="J16" i="2"/>
  <c r="J17" i="2"/>
  <c r="J18" i="2"/>
  <c r="J19" i="2"/>
  <c r="J20" i="2"/>
  <c r="J21" i="2"/>
  <c r="J22" i="2"/>
  <c r="J23" i="2"/>
  <c r="J24" i="2"/>
  <c r="J25" i="2"/>
  <c r="J26" i="2"/>
  <c r="J27" i="2"/>
  <c r="J28" i="2"/>
  <c r="J29" i="2"/>
  <c r="J30" i="2"/>
  <c r="J31" i="2"/>
  <c r="J32" i="2"/>
  <c r="J33" i="2"/>
  <c r="J34" i="2"/>
  <c r="J35" i="2"/>
  <c r="J36" i="2"/>
  <c r="J37" i="2"/>
  <c r="J38" i="2"/>
  <c r="J39" i="2"/>
  <c r="J40" i="2"/>
  <c r="J41" i="2"/>
  <c r="J42" i="2"/>
  <c r="J43" i="2"/>
  <c r="J44" i="2"/>
  <c r="J45" i="2"/>
  <c r="J46" i="2"/>
  <c r="J47" i="2"/>
  <c r="J48" i="2"/>
  <c r="J49" i="2"/>
  <c r="J50" i="2"/>
  <c r="J51" i="2"/>
  <c r="J52" i="2"/>
  <c r="J53" i="2"/>
  <c r="J54" i="2"/>
  <c r="J55" i="2"/>
  <c r="J56" i="2"/>
  <c r="J57" i="2"/>
  <c r="J58" i="2"/>
  <c r="J59" i="2"/>
  <c r="J60" i="2"/>
  <c r="J61" i="2"/>
  <c r="J62" i="2"/>
  <c r="J63" i="2"/>
  <c r="J64" i="2"/>
  <c r="J65" i="2"/>
  <c r="J66" i="2"/>
  <c r="J67" i="2"/>
  <c r="J68" i="2"/>
  <c r="J69" i="2"/>
  <c r="J70" i="2"/>
  <c r="J71" i="2"/>
  <c r="J72" i="2"/>
  <c r="J73" i="2"/>
  <c r="J74" i="2"/>
  <c r="J75" i="2"/>
  <c r="J76" i="2"/>
  <c r="J77" i="2"/>
  <c r="J78" i="2"/>
  <c r="J79" i="2"/>
  <c r="J80" i="2"/>
  <c r="J12"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H13" i="2"/>
  <c r="H14" i="2"/>
  <c r="H15" i="2"/>
  <c r="H16" i="2"/>
  <c r="H17" i="2"/>
  <c r="H18" i="2"/>
  <c r="H19" i="2"/>
  <c r="H20" i="2"/>
  <c r="H21" i="2"/>
  <c r="H22" i="2"/>
  <c r="H23" i="2"/>
  <c r="H24" i="2"/>
  <c r="H25" i="2"/>
  <c r="H26" i="2"/>
  <c r="H27" i="2"/>
  <c r="H28" i="2"/>
  <c r="H29" i="2"/>
  <c r="H30" i="2"/>
  <c r="H31" i="2"/>
  <c r="H32" i="2"/>
  <c r="H33" i="2"/>
  <c r="H34" i="2"/>
  <c r="H35" i="2"/>
  <c r="H36" i="2"/>
  <c r="H37" i="2"/>
  <c r="H38" i="2"/>
  <c r="H39" i="2"/>
  <c r="H40" i="2"/>
  <c r="H41" i="2"/>
  <c r="H42" i="2"/>
  <c r="H43" i="2"/>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12" i="2"/>
</calcChain>
</file>

<file path=xl/sharedStrings.xml><?xml version="1.0" encoding="utf-8"?>
<sst xmlns="http://schemas.openxmlformats.org/spreadsheetml/2006/main" count="59" uniqueCount="29">
  <si>
    <t>lin</t>
  </si>
  <si>
    <t>quad</t>
  </si>
  <si>
    <t>cubic</t>
  </si>
  <si>
    <t>age</t>
  </si>
  <si>
    <t>intercept_residual</t>
  </si>
  <si>
    <t>linear_residual</t>
  </si>
  <si>
    <t>quadratic_residual</t>
  </si>
  <si>
    <t>cubic_residual</t>
  </si>
  <si>
    <t>mean</t>
  </si>
  <si>
    <t>4th</t>
  </si>
  <si>
    <t>4th_res</t>
  </si>
  <si>
    <t>4th order</t>
  </si>
  <si>
    <t>linear estimates</t>
  </si>
  <si>
    <t>quadratic estimates</t>
  </si>
  <si>
    <t>cubic estimates</t>
  </si>
  <si>
    <t>quartic estimates</t>
  </si>
  <si>
    <t xml:space="preserve">LogTL ~ mu GENETIC_GROUP BirthYear leg(AGE_M,1-4) Row Plate </t>
  </si>
  <si>
    <t>phenotypic average</t>
  </si>
  <si>
    <t>quartic_res</t>
  </si>
  <si>
    <t>For the calculation of the SE we do not have to add the overall mean</t>
  </si>
  <si>
    <t xml:space="preserve">#in our experiment it looked first like the cubic function of age fitted the data best. However, when we added polynomials to the random effect later as well, the model did not converge. We, therefore, took one step backwards and settled for a quadratic function for both the fixed and the random effect for the best approximation that still converged. I save this tap as .csv file and use it as R input file to plot  a nicer graph than possible in Excel (in my opinion). </t>
  </si>
  <si>
    <t>see extra R script for the calculation of the phenotypic mean ber time interval</t>
  </si>
  <si>
    <t>SE</t>
  </si>
  <si>
    <t>PhenMean</t>
  </si>
  <si>
    <t>minSE</t>
  </si>
  <si>
    <t>maxSE</t>
  </si>
  <si>
    <t>Upper</t>
  </si>
  <si>
    <t>Lower</t>
  </si>
  <si>
    <t># PhenMean is the phenotypic mean calculated for each age group</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</si>
</sst>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sz val="11"/>
      <color rgb="FF000000"/>
      <name val="Calibri"/>
      <family val="2"/>
      <scheme val="minor"/>
    </font>
    <font>
      <sz val="11"/>
      <color theme="5"/>
      <name val="Calibri"/>
      <family val="2"/>
      <scheme val="minor"/>
    </font>
  </fonts>
  <fills count="4">
    <fill>
      <patternFill patternType="none"/>
    </fill>
    <fill>
      <patternFill patternType="gray125"/>
    </fill>
    <fill>
      <patternFill patternType="solid">
        <fgColor rgb="FFFFFF00"/>
        <bgColor indexed="64"/>
      </patternFill>
    </fill>
    <fill>
      <patternFill patternType="solid">
        <fgColor rgb="FF92D050"/>
        <bgColor indexed="64"/>
      </patternFill>
    </fill>
  </fills>
  <borders count="1">
    <border>
      <left/>
      <right/>
      <top/>
      <bottom/>
      <diagonal/>
    </border>
  </borders>
  <cellStyleXfs count="1">
    <xf numFmtId="0" fontId="0" fillId="0" borderId="0"/>
  </cellStyleXfs>
  <cellXfs count="8">
    <xf numFmtId="0" fontId="0" fillId="0" borderId="0" xfId="0"/>
    <xf numFmtId="11" fontId="0" fillId="0" borderId="0" xfId="0" applyNumberFormat="1"/>
    <xf numFmtId="11" fontId="0" fillId="2" borderId="0" xfId="0" applyNumberFormat="1" applyFill="1"/>
    <xf numFmtId="11" fontId="0" fillId="0" borderId="0" xfId="0" applyNumberFormat="1" applyFill="1"/>
    <xf numFmtId="0" fontId="0" fillId="0" borderId="0" xfId="0" applyFill="1"/>
    <xf numFmtId="0" fontId="1" fillId="3" borderId="0" xfId="0" applyFont="1" applyFill="1" applyAlignment="1">
      <alignment vertical="center"/>
    </xf>
    <xf numFmtId="0" fontId="2" fillId="3" borderId="0" xfId="0" applyFont="1" applyFill="1" applyAlignment="1">
      <alignment vertical="center"/>
    </xf>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smoothMarker"/>
        <c:varyColors val="0"/>
        <c:ser>
          <c:idx val="0"/>
          <c:order val="0"/>
          <c:marker>
            <c:symbol val="none"/>
          </c:marker>
          <c:xVal>
            <c:numRef>
              <c:f>legendre!$F$12:$F$80</c:f>
              <c:numCache>
                <c:formatCode>General</c:formatCode>
                <c:ptCount val="69"/>
                <c:pt idx="0">
                  <c:v>0</c:v>
                </c:pt>
                <c:pt idx="1">
                  <c:v>1</c:v>
                </c:pt>
                <c:pt idx="2">
                  <c:v>2</c:v>
                </c:pt>
                <c:pt idx="3">
                  <c:v>6</c:v>
                </c:pt>
                <c:pt idx="4">
                  <c:v>7</c:v>
                </c:pt>
                <c:pt idx="5">
                  <c:v>8</c:v>
                </c:pt>
                <c:pt idx="6">
                  <c:v>9</c:v>
                </c:pt>
                <c:pt idx="7">
                  <c:v>10</c:v>
                </c:pt>
                <c:pt idx="8">
                  <c:v>11</c:v>
                </c:pt>
                <c:pt idx="9">
                  <c:v>12</c:v>
                </c:pt>
                <c:pt idx="10">
                  <c:v>13</c:v>
                </c:pt>
                <c:pt idx="11">
                  <c:v>14</c:v>
                </c:pt>
                <c:pt idx="12">
                  <c:v>15</c:v>
                </c:pt>
                <c:pt idx="13">
                  <c:v>16</c:v>
                </c:pt>
                <c:pt idx="14">
                  <c:v>17</c:v>
                </c:pt>
                <c:pt idx="15">
                  <c:v>18</c:v>
                </c:pt>
                <c:pt idx="16">
                  <c:v>19</c:v>
                </c:pt>
                <c:pt idx="17">
                  <c:v>20</c:v>
                </c:pt>
                <c:pt idx="18">
                  <c:v>21</c:v>
                </c:pt>
                <c:pt idx="19">
                  <c:v>22</c:v>
                </c:pt>
                <c:pt idx="20">
                  <c:v>23</c:v>
                </c:pt>
                <c:pt idx="21">
                  <c:v>24</c:v>
                </c:pt>
                <c:pt idx="22">
                  <c:v>25</c:v>
                </c:pt>
                <c:pt idx="23">
                  <c:v>26</c:v>
                </c:pt>
                <c:pt idx="24">
                  <c:v>27</c:v>
                </c:pt>
                <c:pt idx="25">
                  <c:v>28</c:v>
                </c:pt>
                <c:pt idx="26">
                  <c:v>29</c:v>
                </c:pt>
                <c:pt idx="27">
                  <c:v>30</c:v>
                </c:pt>
                <c:pt idx="28">
                  <c:v>31</c:v>
                </c:pt>
                <c:pt idx="29">
                  <c:v>32</c:v>
                </c:pt>
                <c:pt idx="30">
                  <c:v>33</c:v>
                </c:pt>
                <c:pt idx="31">
                  <c:v>34</c:v>
                </c:pt>
                <c:pt idx="32">
                  <c:v>35</c:v>
                </c:pt>
                <c:pt idx="33">
                  <c:v>36</c:v>
                </c:pt>
                <c:pt idx="34">
                  <c:v>37</c:v>
                </c:pt>
                <c:pt idx="35">
                  <c:v>38</c:v>
                </c:pt>
                <c:pt idx="36">
                  <c:v>39</c:v>
                </c:pt>
                <c:pt idx="37">
                  <c:v>40</c:v>
                </c:pt>
                <c:pt idx="38">
                  <c:v>41</c:v>
                </c:pt>
                <c:pt idx="39">
                  <c:v>42</c:v>
                </c:pt>
                <c:pt idx="40">
                  <c:v>43</c:v>
                </c:pt>
                <c:pt idx="41">
                  <c:v>44</c:v>
                </c:pt>
                <c:pt idx="42">
                  <c:v>45</c:v>
                </c:pt>
                <c:pt idx="43">
                  <c:v>46</c:v>
                </c:pt>
                <c:pt idx="44">
                  <c:v>47</c:v>
                </c:pt>
                <c:pt idx="45">
                  <c:v>48</c:v>
                </c:pt>
                <c:pt idx="46">
                  <c:v>49</c:v>
                </c:pt>
                <c:pt idx="47">
                  <c:v>50</c:v>
                </c:pt>
                <c:pt idx="48">
                  <c:v>51</c:v>
                </c:pt>
                <c:pt idx="49">
                  <c:v>52</c:v>
                </c:pt>
                <c:pt idx="50">
                  <c:v>53</c:v>
                </c:pt>
                <c:pt idx="51">
                  <c:v>54</c:v>
                </c:pt>
                <c:pt idx="52">
                  <c:v>56</c:v>
                </c:pt>
                <c:pt idx="53">
                  <c:v>57</c:v>
                </c:pt>
                <c:pt idx="54">
                  <c:v>58</c:v>
                </c:pt>
                <c:pt idx="55">
                  <c:v>59</c:v>
                </c:pt>
                <c:pt idx="56">
                  <c:v>60</c:v>
                </c:pt>
                <c:pt idx="57">
                  <c:v>61</c:v>
                </c:pt>
                <c:pt idx="58">
                  <c:v>62</c:v>
                </c:pt>
                <c:pt idx="59">
                  <c:v>63</c:v>
                </c:pt>
                <c:pt idx="60">
                  <c:v>64</c:v>
                </c:pt>
                <c:pt idx="61">
                  <c:v>65</c:v>
                </c:pt>
                <c:pt idx="62">
                  <c:v>66</c:v>
                </c:pt>
                <c:pt idx="63">
                  <c:v>67</c:v>
                </c:pt>
                <c:pt idx="64">
                  <c:v>68</c:v>
                </c:pt>
                <c:pt idx="65">
                  <c:v>69</c:v>
                </c:pt>
                <c:pt idx="66">
                  <c:v>70</c:v>
                </c:pt>
                <c:pt idx="67">
                  <c:v>74</c:v>
                </c:pt>
                <c:pt idx="68">
                  <c:v>75</c:v>
                </c:pt>
              </c:numCache>
            </c:numRef>
          </c:xVal>
          <c:yVal>
            <c:numRef>
              <c:f>legendre!$G$12:$G$80</c:f>
              <c:numCache>
                <c:formatCode>0.00E+00</c:formatCode>
                <c:ptCount val="69"/>
                <c:pt idx="0">
                  <c:v>4.3827366269730494E-2</c:v>
                </c:pt>
                <c:pt idx="1">
                  <c:v>4.3115596269730501E-2</c:v>
                </c:pt>
                <c:pt idx="2">
                  <c:v>4.2403608269730497E-2</c:v>
                </c:pt>
                <c:pt idx="3">
                  <c:v>3.9555656269730496E-2</c:v>
                </c:pt>
                <c:pt idx="4">
                  <c:v>3.88436682697305E-2</c:v>
                </c:pt>
                <c:pt idx="5">
                  <c:v>3.8131680269730503E-2</c:v>
                </c:pt>
                <c:pt idx="6">
                  <c:v>3.7419692269730499E-2</c:v>
                </c:pt>
                <c:pt idx="7">
                  <c:v>3.6707704269730496E-2</c:v>
                </c:pt>
                <c:pt idx="8">
                  <c:v>3.5995716269730499E-2</c:v>
                </c:pt>
                <c:pt idx="9">
                  <c:v>3.5283728269730502E-2</c:v>
                </c:pt>
                <c:pt idx="10">
                  <c:v>3.4571740269730498E-2</c:v>
                </c:pt>
                <c:pt idx="11">
                  <c:v>3.3859752269730495E-2</c:v>
                </c:pt>
                <c:pt idx="12">
                  <c:v>3.3147764269730498E-2</c:v>
                </c:pt>
                <c:pt idx="13">
                  <c:v>3.2435776269730501E-2</c:v>
                </c:pt>
                <c:pt idx="14">
                  <c:v>3.1723788269730498E-2</c:v>
                </c:pt>
                <c:pt idx="15">
                  <c:v>3.1011800269730501E-2</c:v>
                </c:pt>
                <c:pt idx="16">
                  <c:v>3.0299812269730497E-2</c:v>
                </c:pt>
                <c:pt idx="17">
                  <c:v>2.9587824269730501E-2</c:v>
                </c:pt>
                <c:pt idx="18">
                  <c:v>2.8875836269730497E-2</c:v>
                </c:pt>
                <c:pt idx="19">
                  <c:v>2.81638482697305E-2</c:v>
                </c:pt>
                <c:pt idx="20">
                  <c:v>2.7451860269730496E-2</c:v>
                </c:pt>
                <c:pt idx="21">
                  <c:v>2.67398722697305E-2</c:v>
                </c:pt>
                <c:pt idx="22">
                  <c:v>2.6027884269730499E-2</c:v>
                </c:pt>
                <c:pt idx="23">
                  <c:v>2.5315896269730499E-2</c:v>
                </c:pt>
                <c:pt idx="24">
                  <c:v>2.4603908269730499E-2</c:v>
                </c:pt>
                <c:pt idx="25">
                  <c:v>2.3891920269730499E-2</c:v>
                </c:pt>
                <c:pt idx="26">
                  <c:v>2.3179932269730499E-2</c:v>
                </c:pt>
                <c:pt idx="27">
                  <c:v>2.2467944269730498E-2</c:v>
                </c:pt>
                <c:pt idx="28">
                  <c:v>2.1755956269730498E-2</c:v>
                </c:pt>
                <c:pt idx="29">
                  <c:v>2.1043968269730498E-2</c:v>
                </c:pt>
                <c:pt idx="30">
                  <c:v>2.0331980269730498E-2</c:v>
                </c:pt>
                <c:pt idx="31">
                  <c:v>1.9619992269730498E-2</c:v>
                </c:pt>
                <c:pt idx="32">
                  <c:v>1.8908004269730497E-2</c:v>
                </c:pt>
                <c:pt idx="33">
                  <c:v>1.8196016269730497E-2</c:v>
                </c:pt>
                <c:pt idx="34">
                  <c:v>1.7484028269730497E-2</c:v>
                </c:pt>
                <c:pt idx="35">
                  <c:v>1.67720402697305E-2</c:v>
                </c:pt>
                <c:pt idx="36">
                  <c:v>1.60600522697305E-2</c:v>
                </c:pt>
                <c:pt idx="37">
                  <c:v>1.5348064269730498E-2</c:v>
                </c:pt>
                <c:pt idx="38">
                  <c:v>1.46360762697305E-2</c:v>
                </c:pt>
                <c:pt idx="39">
                  <c:v>1.3924088269730499E-2</c:v>
                </c:pt>
                <c:pt idx="40">
                  <c:v>1.3212100269730499E-2</c:v>
                </c:pt>
                <c:pt idx="41">
                  <c:v>1.2500112269730499E-2</c:v>
                </c:pt>
                <c:pt idx="42">
                  <c:v>1.1788124269730499E-2</c:v>
                </c:pt>
                <c:pt idx="43">
                  <c:v>1.1076136269730499E-2</c:v>
                </c:pt>
                <c:pt idx="44">
                  <c:v>1.0364148269730498E-2</c:v>
                </c:pt>
                <c:pt idx="45">
                  <c:v>9.6521602697304983E-3</c:v>
                </c:pt>
                <c:pt idx="46">
                  <c:v>8.9401722697304998E-3</c:v>
                </c:pt>
                <c:pt idx="47">
                  <c:v>8.2281842697304979E-3</c:v>
                </c:pt>
                <c:pt idx="48">
                  <c:v>7.5161962697304976E-3</c:v>
                </c:pt>
                <c:pt idx="49">
                  <c:v>6.8042082697304992E-3</c:v>
                </c:pt>
                <c:pt idx="50">
                  <c:v>6.092220269730499E-3</c:v>
                </c:pt>
                <c:pt idx="51">
                  <c:v>5.3802322697304988E-3</c:v>
                </c:pt>
                <c:pt idx="52">
                  <c:v>3.9562562697304984E-3</c:v>
                </c:pt>
                <c:pt idx="53">
                  <c:v>3.2442682697304982E-3</c:v>
                </c:pt>
                <c:pt idx="54">
                  <c:v>2.5322802697304997E-3</c:v>
                </c:pt>
                <c:pt idx="55">
                  <c:v>1.8202922697304995E-3</c:v>
                </c:pt>
                <c:pt idx="56">
                  <c:v>1.1083042697304993E-3</c:v>
                </c:pt>
                <c:pt idx="57">
                  <c:v>3.9631626973049908E-4</c:v>
                </c:pt>
                <c:pt idx="58">
                  <c:v>-3.1567173026950113E-4</c:v>
                </c:pt>
                <c:pt idx="59">
                  <c:v>-1.0276597302695013E-3</c:v>
                </c:pt>
                <c:pt idx="60">
                  <c:v>-1.7396477302695015E-3</c:v>
                </c:pt>
                <c:pt idx="61">
                  <c:v>-2.4516357302695017E-3</c:v>
                </c:pt>
                <c:pt idx="62">
                  <c:v>-3.1636237302695019E-3</c:v>
                </c:pt>
                <c:pt idx="63">
                  <c:v>-3.8756117302695021E-3</c:v>
                </c:pt>
                <c:pt idx="64">
                  <c:v>-4.5875997302694989E-3</c:v>
                </c:pt>
                <c:pt idx="65">
                  <c:v>-5.2995877302695026E-3</c:v>
                </c:pt>
                <c:pt idx="66">
                  <c:v>-6.0115757302695028E-3</c:v>
                </c:pt>
                <c:pt idx="67">
                  <c:v>-8.8595277302695036E-3</c:v>
                </c:pt>
                <c:pt idx="68">
                  <c:v>-9.5712977302695006E-3</c:v>
                </c:pt>
              </c:numCache>
            </c:numRef>
          </c:yVal>
          <c:smooth val="1"/>
        </c:ser>
        <c:ser>
          <c:idx val="1"/>
          <c:order val="1"/>
          <c:marker>
            <c:symbol val="none"/>
          </c:marker>
          <c:xVal>
            <c:numRef>
              <c:f>legendre!$F$12:$F$80</c:f>
              <c:numCache>
                <c:formatCode>General</c:formatCode>
                <c:ptCount val="69"/>
                <c:pt idx="0">
                  <c:v>0</c:v>
                </c:pt>
                <c:pt idx="1">
                  <c:v>1</c:v>
                </c:pt>
                <c:pt idx="2">
                  <c:v>2</c:v>
                </c:pt>
                <c:pt idx="3">
                  <c:v>6</c:v>
                </c:pt>
                <c:pt idx="4">
                  <c:v>7</c:v>
                </c:pt>
                <c:pt idx="5">
                  <c:v>8</c:v>
                </c:pt>
                <c:pt idx="6">
                  <c:v>9</c:v>
                </c:pt>
                <c:pt idx="7">
                  <c:v>10</c:v>
                </c:pt>
                <c:pt idx="8">
                  <c:v>11</c:v>
                </c:pt>
                <c:pt idx="9">
                  <c:v>12</c:v>
                </c:pt>
                <c:pt idx="10">
                  <c:v>13</c:v>
                </c:pt>
                <c:pt idx="11">
                  <c:v>14</c:v>
                </c:pt>
                <c:pt idx="12">
                  <c:v>15</c:v>
                </c:pt>
                <c:pt idx="13">
                  <c:v>16</c:v>
                </c:pt>
                <c:pt idx="14">
                  <c:v>17</c:v>
                </c:pt>
                <c:pt idx="15">
                  <c:v>18</c:v>
                </c:pt>
                <c:pt idx="16">
                  <c:v>19</c:v>
                </c:pt>
                <c:pt idx="17">
                  <c:v>20</c:v>
                </c:pt>
                <c:pt idx="18">
                  <c:v>21</c:v>
                </c:pt>
                <c:pt idx="19">
                  <c:v>22</c:v>
                </c:pt>
                <c:pt idx="20">
                  <c:v>23</c:v>
                </c:pt>
                <c:pt idx="21">
                  <c:v>24</c:v>
                </c:pt>
                <c:pt idx="22">
                  <c:v>25</c:v>
                </c:pt>
                <c:pt idx="23">
                  <c:v>26</c:v>
                </c:pt>
                <c:pt idx="24">
                  <c:v>27</c:v>
                </c:pt>
                <c:pt idx="25">
                  <c:v>28</c:v>
                </c:pt>
                <c:pt idx="26">
                  <c:v>29</c:v>
                </c:pt>
                <c:pt idx="27">
                  <c:v>30</c:v>
                </c:pt>
                <c:pt idx="28">
                  <c:v>31</c:v>
                </c:pt>
                <c:pt idx="29">
                  <c:v>32</c:v>
                </c:pt>
                <c:pt idx="30">
                  <c:v>33</c:v>
                </c:pt>
                <c:pt idx="31">
                  <c:v>34</c:v>
                </c:pt>
                <c:pt idx="32">
                  <c:v>35</c:v>
                </c:pt>
                <c:pt idx="33">
                  <c:v>36</c:v>
                </c:pt>
                <c:pt idx="34">
                  <c:v>37</c:v>
                </c:pt>
                <c:pt idx="35">
                  <c:v>38</c:v>
                </c:pt>
                <c:pt idx="36">
                  <c:v>39</c:v>
                </c:pt>
                <c:pt idx="37">
                  <c:v>40</c:v>
                </c:pt>
                <c:pt idx="38">
                  <c:v>41</c:v>
                </c:pt>
                <c:pt idx="39">
                  <c:v>42</c:v>
                </c:pt>
                <c:pt idx="40">
                  <c:v>43</c:v>
                </c:pt>
                <c:pt idx="41">
                  <c:v>44</c:v>
                </c:pt>
                <c:pt idx="42">
                  <c:v>45</c:v>
                </c:pt>
                <c:pt idx="43">
                  <c:v>46</c:v>
                </c:pt>
                <c:pt idx="44">
                  <c:v>47</c:v>
                </c:pt>
                <c:pt idx="45">
                  <c:v>48</c:v>
                </c:pt>
                <c:pt idx="46">
                  <c:v>49</c:v>
                </c:pt>
                <c:pt idx="47">
                  <c:v>50</c:v>
                </c:pt>
                <c:pt idx="48">
                  <c:v>51</c:v>
                </c:pt>
                <c:pt idx="49">
                  <c:v>52</c:v>
                </c:pt>
                <c:pt idx="50">
                  <c:v>53</c:v>
                </c:pt>
                <c:pt idx="51">
                  <c:v>54</c:v>
                </c:pt>
                <c:pt idx="52">
                  <c:v>56</c:v>
                </c:pt>
                <c:pt idx="53">
                  <c:v>57</c:v>
                </c:pt>
                <c:pt idx="54">
                  <c:v>58</c:v>
                </c:pt>
                <c:pt idx="55">
                  <c:v>59</c:v>
                </c:pt>
                <c:pt idx="56">
                  <c:v>60</c:v>
                </c:pt>
                <c:pt idx="57">
                  <c:v>61</c:v>
                </c:pt>
                <c:pt idx="58">
                  <c:v>62</c:v>
                </c:pt>
                <c:pt idx="59">
                  <c:v>63</c:v>
                </c:pt>
                <c:pt idx="60">
                  <c:v>64</c:v>
                </c:pt>
                <c:pt idx="61">
                  <c:v>65</c:v>
                </c:pt>
                <c:pt idx="62">
                  <c:v>66</c:v>
                </c:pt>
                <c:pt idx="63">
                  <c:v>67</c:v>
                </c:pt>
                <c:pt idx="64">
                  <c:v>68</c:v>
                </c:pt>
                <c:pt idx="65">
                  <c:v>69</c:v>
                </c:pt>
                <c:pt idx="66">
                  <c:v>70</c:v>
                </c:pt>
                <c:pt idx="67">
                  <c:v>74</c:v>
                </c:pt>
                <c:pt idx="68">
                  <c:v>75</c:v>
                </c:pt>
              </c:numCache>
            </c:numRef>
          </c:xVal>
          <c:yVal>
            <c:numRef>
              <c:f>legendre!$H$12:$H$80</c:f>
              <c:numCache>
                <c:formatCode>0.00E+00</c:formatCode>
                <c:ptCount val="69"/>
                <c:pt idx="0">
                  <c:v>5.4927544983283498E-2</c:v>
                </c:pt>
                <c:pt idx="1">
                  <c:v>5.2502262063283497E-2</c:v>
                </c:pt>
                <c:pt idx="2">
                  <c:v>5.0143267755283494E-2</c:v>
                </c:pt>
                <c:pt idx="3">
                  <c:v>4.1368735823283501E-2</c:v>
                </c:pt>
                <c:pt idx="4">
                  <c:v>3.93403661152835E-2</c:v>
                </c:pt>
                <c:pt idx="5">
                  <c:v>3.7378278207283497E-2</c:v>
                </c:pt>
                <c:pt idx="6">
                  <c:v>3.5482275999283497E-2</c:v>
                </c:pt>
                <c:pt idx="7">
                  <c:v>3.3652359491283493E-2</c:v>
                </c:pt>
                <c:pt idx="8">
                  <c:v>3.1888724783283501E-2</c:v>
                </c:pt>
                <c:pt idx="9">
                  <c:v>3.0191175775283498E-2</c:v>
                </c:pt>
                <c:pt idx="10">
                  <c:v>2.8559712467283498E-2</c:v>
                </c:pt>
                <c:pt idx="11">
                  <c:v>2.6994530959283503E-2</c:v>
                </c:pt>
                <c:pt idx="12">
                  <c:v>2.54954351512835E-2</c:v>
                </c:pt>
                <c:pt idx="13">
                  <c:v>2.40624250432835E-2</c:v>
                </c:pt>
                <c:pt idx="14">
                  <c:v>2.26955006352835E-2</c:v>
                </c:pt>
                <c:pt idx="15">
                  <c:v>2.1394858027283501E-2</c:v>
                </c:pt>
                <c:pt idx="16">
                  <c:v>2.0160301119283498E-2</c:v>
                </c:pt>
                <c:pt idx="17">
                  <c:v>1.8992026011283497E-2</c:v>
                </c:pt>
                <c:pt idx="18">
                  <c:v>1.7889640503283503E-2</c:v>
                </c:pt>
                <c:pt idx="19">
                  <c:v>1.6853536795283501E-2</c:v>
                </c:pt>
                <c:pt idx="20">
                  <c:v>1.5883714887283497E-2</c:v>
                </c:pt>
                <c:pt idx="21">
                  <c:v>1.4979782579283498E-2</c:v>
                </c:pt>
                <c:pt idx="22">
                  <c:v>1.4142132071283502E-2</c:v>
                </c:pt>
                <c:pt idx="23">
                  <c:v>1.33707633632835E-2</c:v>
                </c:pt>
                <c:pt idx="24">
                  <c:v>1.26652842552835E-2</c:v>
                </c:pt>
                <c:pt idx="25">
                  <c:v>1.2026086947283498E-2</c:v>
                </c:pt>
                <c:pt idx="26">
                  <c:v>1.1452975339283501E-2</c:v>
                </c:pt>
                <c:pt idx="27">
                  <c:v>1.0946145531283501E-2</c:v>
                </c:pt>
                <c:pt idx="28">
                  <c:v>1.05054014232835E-2</c:v>
                </c:pt>
                <c:pt idx="29">
                  <c:v>1.0130743015283498E-2</c:v>
                </c:pt>
                <c:pt idx="30">
                  <c:v>9.8221703072835006E-3</c:v>
                </c:pt>
                <c:pt idx="31">
                  <c:v>9.5798793992834998E-3</c:v>
                </c:pt>
                <c:pt idx="32">
                  <c:v>9.4036741912834985E-3</c:v>
                </c:pt>
                <c:pt idx="33">
                  <c:v>9.2937507832835022E-3</c:v>
                </c:pt>
                <c:pt idx="34">
                  <c:v>9.2497169752834996E-3</c:v>
                </c:pt>
                <c:pt idx="35">
                  <c:v>9.2719649672834987E-3</c:v>
                </c:pt>
                <c:pt idx="36">
                  <c:v>9.3604947592834994E-3</c:v>
                </c:pt>
                <c:pt idx="37">
                  <c:v>9.5149141512835007E-3</c:v>
                </c:pt>
                <c:pt idx="38">
                  <c:v>9.7356153432835001E-3</c:v>
                </c:pt>
                <c:pt idx="39">
                  <c:v>1.0022402235283499E-2</c:v>
                </c:pt>
                <c:pt idx="40">
                  <c:v>1.0375470927283501E-2</c:v>
                </c:pt>
                <c:pt idx="41">
                  <c:v>1.0794625319283501E-2</c:v>
                </c:pt>
                <c:pt idx="42">
                  <c:v>1.12798654112835E-2</c:v>
                </c:pt>
                <c:pt idx="43">
                  <c:v>1.1831191203283499E-2</c:v>
                </c:pt>
                <c:pt idx="44">
                  <c:v>1.2448798795283501E-2</c:v>
                </c:pt>
                <c:pt idx="45">
                  <c:v>1.3132492087283501E-2</c:v>
                </c:pt>
                <c:pt idx="46">
                  <c:v>1.3882467179283499E-2</c:v>
                </c:pt>
                <c:pt idx="47">
                  <c:v>1.4698331871283499E-2</c:v>
                </c:pt>
                <c:pt idx="48">
                  <c:v>1.5580478363283501E-2</c:v>
                </c:pt>
                <c:pt idx="49">
                  <c:v>1.6528906655283497E-2</c:v>
                </c:pt>
                <c:pt idx="50">
                  <c:v>1.7543224547283499E-2</c:v>
                </c:pt>
                <c:pt idx="51">
                  <c:v>1.86238242392835E-2</c:v>
                </c:pt>
                <c:pt idx="52">
                  <c:v>2.0983476823283498E-2</c:v>
                </c:pt>
                <c:pt idx="53">
                  <c:v>2.2262529715283499E-2</c:v>
                </c:pt>
                <c:pt idx="54">
                  <c:v>2.3607668307283503E-2</c:v>
                </c:pt>
                <c:pt idx="55">
                  <c:v>2.5019088699283501E-2</c:v>
                </c:pt>
                <c:pt idx="56">
                  <c:v>2.6496594791283499E-2</c:v>
                </c:pt>
                <c:pt idx="57">
                  <c:v>2.80401865832835E-2</c:v>
                </c:pt>
                <c:pt idx="58">
                  <c:v>2.96498640752835E-2</c:v>
                </c:pt>
                <c:pt idx="59">
                  <c:v>3.1325823367283498E-2</c:v>
                </c:pt>
                <c:pt idx="60">
                  <c:v>3.3067868359283499E-2</c:v>
                </c:pt>
                <c:pt idx="61">
                  <c:v>3.4875999051283496E-2</c:v>
                </c:pt>
                <c:pt idx="62">
                  <c:v>3.6750411543283498E-2</c:v>
                </c:pt>
                <c:pt idx="63">
                  <c:v>3.8690909735283496E-2</c:v>
                </c:pt>
                <c:pt idx="64">
                  <c:v>4.0697493627283497E-2</c:v>
                </c:pt>
                <c:pt idx="65">
                  <c:v>4.2770359319283496E-2</c:v>
                </c:pt>
                <c:pt idx="66">
                  <c:v>4.4909310711283498E-2</c:v>
                </c:pt>
                <c:pt idx="67">
                  <c:v>5.4126365479283498E-2</c:v>
                </c:pt>
                <c:pt idx="68">
                  <c:v>5.6596130759283499E-2</c:v>
                </c:pt>
              </c:numCache>
            </c:numRef>
          </c:yVal>
          <c:smooth val="1"/>
        </c:ser>
        <c:ser>
          <c:idx val="2"/>
          <c:order val="2"/>
          <c:marker>
            <c:symbol val="none"/>
          </c:marker>
          <c:xVal>
            <c:numRef>
              <c:f>legendre!$F$12:$F$80</c:f>
              <c:numCache>
                <c:formatCode>General</c:formatCode>
                <c:ptCount val="69"/>
                <c:pt idx="0">
                  <c:v>0</c:v>
                </c:pt>
                <c:pt idx="1">
                  <c:v>1</c:v>
                </c:pt>
                <c:pt idx="2">
                  <c:v>2</c:v>
                </c:pt>
                <c:pt idx="3">
                  <c:v>6</c:v>
                </c:pt>
                <c:pt idx="4">
                  <c:v>7</c:v>
                </c:pt>
                <c:pt idx="5">
                  <c:v>8</c:v>
                </c:pt>
                <c:pt idx="6">
                  <c:v>9</c:v>
                </c:pt>
                <c:pt idx="7">
                  <c:v>10</c:v>
                </c:pt>
                <c:pt idx="8">
                  <c:v>11</c:v>
                </c:pt>
                <c:pt idx="9">
                  <c:v>12</c:v>
                </c:pt>
                <c:pt idx="10">
                  <c:v>13</c:v>
                </c:pt>
                <c:pt idx="11">
                  <c:v>14</c:v>
                </c:pt>
                <c:pt idx="12">
                  <c:v>15</c:v>
                </c:pt>
                <c:pt idx="13">
                  <c:v>16</c:v>
                </c:pt>
                <c:pt idx="14">
                  <c:v>17</c:v>
                </c:pt>
                <c:pt idx="15">
                  <c:v>18</c:v>
                </c:pt>
                <c:pt idx="16">
                  <c:v>19</c:v>
                </c:pt>
                <c:pt idx="17">
                  <c:v>20</c:v>
                </c:pt>
                <c:pt idx="18">
                  <c:v>21</c:v>
                </c:pt>
                <c:pt idx="19">
                  <c:v>22</c:v>
                </c:pt>
                <c:pt idx="20">
                  <c:v>23</c:v>
                </c:pt>
                <c:pt idx="21">
                  <c:v>24</c:v>
                </c:pt>
                <c:pt idx="22">
                  <c:v>25</c:v>
                </c:pt>
                <c:pt idx="23">
                  <c:v>26</c:v>
                </c:pt>
                <c:pt idx="24">
                  <c:v>27</c:v>
                </c:pt>
                <c:pt idx="25">
                  <c:v>28</c:v>
                </c:pt>
                <c:pt idx="26">
                  <c:v>29</c:v>
                </c:pt>
                <c:pt idx="27">
                  <c:v>30</c:v>
                </c:pt>
                <c:pt idx="28">
                  <c:v>31</c:v>
                </c:pt>
                <c:pt idx="29">
                  <c:v>32</c:v>
                </c:pt>
                <c:pt idx="30">
                  <c:v>33</c:v>
                </c:pt>
                <c:pt idx="31">
                  <c:v>34</c:v>
                </c:pt>
                <c:pt idx="32">
                  <c:v>35</c:v>
                </c:pt>
                <c:pt idx="33">
                  <c:v>36</c:v>
                </c:pt>
                <c:pt idx="34">
                  <c:v>37</c:v>
                </c:pt>
                <c:pt idx="35">
                  <c:v>38</c:v>
                </c:pt>
                <c:pt idx="36">
                  <c:v>39</c:v>
                </c:pt>
                <c:pt idx="37">
                  <c:v>40</c:v>
                </c:pt>
                <c:pt idx="38">
                  <c:v>41</c:v>
                </c:pt>
                <c:pt idx="39">
                  <c:v>42</c:v>
                </c:pt>
                <c:pt idx="40">
                  <c:v>43</c:v>
                </c:pt>
                <c:pt idx="41">
                  <c:v>44</c:v>
                </c:pt>
                <c:pt idx="42">
                  <c:v>45</c:v>
                </c:pt>
                <c:pt idx="43">
                  <c:v>46</c:v>
                </c:pt>
                <c:pt idx="44">
                  <c:v>47</c:v>
                </c:pt>
                <c:pt idx="45">
                  <c:v>48</c:v>
                </c:pt>
                <c:pt idx="46">
                  <c:v>49</c:v>
                </c:pt>
                <c:pt idx="47">
                  <c:v>50</c:v>
                </c:pt>
                <c:pt idx="48">
                  <c:v>51</c:v>
                </c:pt>
                <c:pt idx="49">
                  <c:v>52</c:v>
                </c:pt>
                <c:pt idx="50">
                  <c:v>53</c:v>
                </c:pt>
                <c:pt idx="51">
                  <c:v>54</c:v>
                </c:pt>
                <c:pt idx="52">
                  <c:v>56</c:v>
                </c:pt>
                <c:pt idx="53">
                  <c:v>57</c:v>
                </c:pt>
                <c:pt idx="54">
                  <c:v>58</c:v>
                </c:pt>
                <c:pt idx="55">
                  <c:v>59</c:v>
                </c:pt>
                <c:pt idx="56">
                  <c:v>60</c:v>
                </c:pt>
                <c:pt idx="57">
                  <c:v>61</c:v>
                </c:pt>
                <c:pt idx="58">
                  <c:v>62</c:v>
                </c:pt>
                <c:pt idx="59">
                  <c:v>63</c:v>
                </c:pt>
                <c:pt idx="60">
                  <c:v>64</c:v>
                </c:pt>
                <c:pt idx="61">
                  <c:v>65</c:v>
                </c:pt>
                <c:pt idx="62">
                  <c:v>66</c:v>
                </c:pt>
                <c:pt idx="63">
                  <c:v>67</c:v>
                </c:pt>
                <c:pt idx="64">
                  <c:v>68</c:v>
                </c:pt>
                <c:pt idx="65">
                  <c:v>69</c:v>
                </c:pt>
                <c:pt idx="66">
                  <c:v>70</c:v>
                </c:pt>
                <c:pt idx="67">
                  <c:v>74</c:v>
                </c:pt>
                <c:pt idx="68">
                  <c:v>75</c:v>
                </c:pt>
              </c:numCache>
            </c:numRef>
          </c:xVal>
          <c:yVal>
            <c:numRef>
              <c:f>legendre!$I$12:$I$80</c:f>
              <c:numCache>
                <c:formatCode>0.00E+00</c:formatCode>
                <c:ptCount val="69"/>
                <c:pt idx="0">
                  <c:v>5.9580841696316E-2</c:v>
                </c:pt>
                <c:pt idx="1">
                  <c:v>5.5322128836316001E-2</c:v>
                </c:pt>
                <c:pt idx="2">
                  <c:v>5.1302228036315997E-2</c:v>
                </c:pt>
                <c:pt idx="3">
                  <c:v>3.7492323516316005E-2</c:v>
                </c:pt>
                <c:pt idx="4">
                  <c:v>3.4577639076316002E-2</c:v>
                </c:pt>
                <c:pt idx="5">
                  <c:v>3.1866088516315998E-2</c:v>
                </c:pt>
                <c:pt idx="6">
                  <c:v>2.9351910176316002E-2</c:v>
                </c:pt>
                <c:pt idx="7">
                  <c:v>2.7028960556316001E-2</c:v>
                </c:pt>
                <c:pt idx="8">
                  <c:v>2.4891384516315999E-2</c:v>
                </c:pt>
                <c:pt idx="9">
                  <c:v>2.2933308696316001E-2</c:v>
                </c:pt>
                <c:pt idx="10">
                  <c:v>2.1148589596315999E-2</c:v>
                </c:pt>
                <c:pt idx="11">
                  <c:v>1.9531483776316E-2</c:v>
                </c:pt>
                <c:pt idx="12">
                  <c:v>1.8076006176316002E-2</c:v>
                </c:pt>
                <c:pt idx="13">
                  <c:v>1.6776124996316005E-2</c:v>
                </c:pt>
                <c:pt idx="14">
                  <c:v>1.5626031836316001E-2</c:v>
                </c:pt>
                <c:pt idx="15">
                  <c:v>1.4619648156315999E-2</c:v>
                </c:pt>
                <c:pt idx="16">
                  <c:v>1.3751100596316002E-2</c:v>
                </c:pt>
                <c:pt idx="17">
                  <c:v>1.3014422316315999E-2</c:v>
                </c:pt>
                <c:pt idx="18">
                  <c:v>1.2403563296316002E-2</c:v>
                </c:pt>
                <c:pt idx="19">
                  <c:v>1.1912845056316001E-2</c:v>
                </c:pt>
                <c:pt idx="20">
                  <c:v>1.1536235796316002E-2</c:v>
                </c:pt>
                <c:pt idx="21">
                  <c:v>1.1267573796316E-2</c:v>
                </c:pt>
                <c:pt idx="22">
                  <c:v>1.1101068876315999E-2</c:v>
                </c:pt>
                <c:pt idx="23">
                  <c:v>1.1030912636315999E-2</c:v>
                </c:pt>
                <c:pt idx="24">
                  <c:v>1.1050831656315999E-2</c:v>
                </c:pt>
                <c:pt idx="25">
                  <c:v>1.1155259156315999E-2</c:v>
                </c:pt>
                <c:pt idx="26">
                  <c:v>1.1337986676316001E-2</c:v>
                </c:pt>
                <c:pt idx="27">
                  <c:v>1.1593159076315999E-2</c:v>
                </c:pt>
                <c:pt idx="28">
                  <c:v>1.1914791296315999E-2</c:v>
                </c:pt>
                <c:pt idx="29">
                  <c:v>1.2296963236315999E-2</c:v>
                </c:pt>
                <c:pt idx="30">
                  <c:v>1.2733754796315999E-2</c:v>
                </c:pt>
                <c:pt idx="31">
                  <c:v>1.3219310836315999E-2</c:v>
                </c:pt>
                <c:pt idx="32">
                  <c:v>1.3747422896315999E-2</c:v>
                </c:pt>
                <c:pt idx="33">
                  <c:v>1.4312459236315999E-2</c:v>
                </c:pt>
                <c:pt idx="34">
                  <c:v>1.4908146436315998E-2</c:v>
                </c:pt>
                <c:pt idx="35">
                  <c:v>1.5528917716315999E-2</c:v>
                </c:pt>
                <c:pt idx="36">
                  <c:v>1.6168517876316003E-2</c:v>
                </c:pt>
                <c:pt idx="37">
                  <c:v>1.6821120296315998E-2</c:v>
                </c:pt>
                <c:pt idx="38">
                  <c:v>1.7480711396316E-2</c:v>
                </c:pt>
                <c:pt idx="39">
                  <c:v>1.8141529516316E-2</c:v>
                </c:pt>
                <c:pt idx="40">
                  <c:v>1.8797496116315999E-2</c:v>
                </c:pt>
                <c:pt idx="41">
                  <c:v>1.9442626136315998E-2</c:v>
                </c:pt>
                <c:pt idx="42">
                  <c:v>2.0070999476316E-2</c:v>
                </c:pt>
                <c:pt idx="43">
                  <c:v>2.0676696036315997E-2</c:v>
                </c:pt>
                <c:pt idx="44">
                  <c:v>2.1253860676315999E-2</c:v>
                </c:pt>
                <c:pt idx="45">
                  <c:v>2.1796508336316002E-2</c:v>
                </c:pt>
                <c:pt idx="46">
                  <c:v>2.2298560476316003E-2</c:v>
                </c:pt>
                <c:pt idx="47">
                  <c:v>2.2754190476316001E-2</c:v>
                </c:pt>
                <c:pt idx="48">
                  <c:v>2.3157384756315999E-2</c:v>
                </c:pt>
                <c:pt idx="49">
                  <c:v>2.3502334916315998E-2</c:v>
                </c:pt>
                <c:pt idx="50">
                  <c:v>2.3782990936316001E-2</c:v>
                </c:pt>
                <c:pt idx="51">
                  <c:v>2.3993450936315996E-2</c:v>
                </c:pt>
                <c:pt idx="52">
                  <c:v>2.4179749156315999E-2</c:v>
                </c:pt>
                <c:pt idx="53">
                  <c:v>2.4143858876316E-2</c:v>
                </c:pt>
                <c:pt idx="54">
                  <c:v>2.4013915516316001E-2</c:v>
                </c:pt>
                <c:pt idx="55">
                  <c:v>2.3784175636315998E-2</c:v>
                </c:pt>
                <c:pt idx="56">
                  <c:v>2.3448430776315997E-2</c:v>
                </c:pt>
                <c:pt idx="57">
                  <c:v>2.3000872536315997E-2</c:v>
                </c:pt>
                <c:pt idx="58">
                  <c:v>2.2435469116315998E-2</c:v>
                </c:pt>
                <c:pt idx="59">
                  <c:v>2.1746365376315999E-2</c:v>
                </c:pt>
                <c:pt idx="60">
                  <c:v>2.0927687956315999E-2</c:v>
                </c:pt>
                <c:pt idx="61">
                  <c:v>1.9973293356316001E-2</c:v>
                </c:pt>
                <c:pt idx="62">
                  <c:v>1.8877438136316E-2</c:v>
                </c:pt>
                <c:pt idx="63">
                  <c:v>1.7634137236315999E-2</c:v>
                </c:pt>
                <c:pt idx="64">
                  <c:v>1.6237247156316002E-2</c:v>
                </c:pt>
                <c:pt idx="65">
                  <c:v>1.4681136156315997E-2</c:v>
                </c:pt>
                <c:pt idx="66">
                  <c:v>1.2959595776315998E-2</c:v>
                </c:pt>
                <c:pt idx="67">
                  <c:v>4.301203476315997E-3</c:v>
                </c:pt>
                <c:pt idx="68">
                  <c:v>1.6640221363160013E-3</c:v>
                </c:pt>
              </c:numCache>
            </c:numRef>
          </c:yVal>
          <c:smooth val="1"/>
        </c:ser>
        <c:ser>
          <c:idx val="3"/>
          <c:order val="3"/>
          <c:marker>
            <c:symbol val="none"/>
          </c:marker>
          <c:xVal>
            <c:numRef>
              <c:f>legendre!$F$12:$F$80</c:f>
              <c:numCache>
                <c:formatCode>General</c:formatCode>
                <c:ptCount val="69"/>
                <c:pt idx="0">
                  <c:v>0</c:v>
                </c:pt>
                <c:pt idx="1">
                  <c:v>1</c:v>
                </c:pt>
                <c:pt idx="2">
                  <c:v>2</c:v>
                </c:pt>
                <c:pt idx="3">
                  <c:v>6</c:v>
                </c:pt>
                <c:pt idx="4">
                  <c:v>7</c:v>
                </c:pt>
                <c:pt idx="5">
                  <c:v>8</c:v>
                </c:pt>
                <c:pt idx="6">
                  <c:v>9</c:v>
                </c:pt>
                <c:pt idx="7">
                  <c:v>10</c:v>
                </c:pt>
                <c:pt idx="8">
                  <c:v>11</c:v>
                </c:pt>
                <c:pt idx="9">
                  <c:v>12</c:v>
                </c:pt>
                <c:pt idx="10">
                  <c:v>13</c:v>
                </c:pt>
                <c:pt idx="11">
                  <c:v>14</c:v>
                </c:pt>
                <c:pt idx="12">
                  <c:v>15</c:v>
                </c:pt>
                <c:pt idx="13">
                  <c:v>16</c:v>
                </c:pt>
                <c:pt idx="14">
                  <c:v>17</c:v>
                </c:pt>
                <c:pt idx="15">
                  <c:v>18</c:v>
                </c:pt>
                <c:pt idx="16">
                  <c:v>19</c:v>
                </c:pt>
                <c:pt idx="17">
                  <c:v>20</c:v>
                </c:pt>
                <c:pt idx="18">
                  <c:v>21</c:v>
                </c:pt>
                <c:pt idx="19">
                  <c:v>22</c:v>
                </c:pt>
                <c:pt idx="20">
                  <c:v>23</c:v>
                </c:pt>
                <c:pt idx="21">
                  <c:v>24</c:v>
                </c:pt>
                <c:pt idx="22">
                  <c:v>25</c:v>
                </c:pt>
                <c:pt idx="23">
                  <c:v>26</c:v>
                </c:pt>
                <c:pt idx="24">
                  <c:v>27</c:v>
                </c:pt>
                <c:pt idx="25">
                  <c:v>28</c:v>
                </c:pt>
                <c:pt idx="26">
                  <c:v>29</c:v>
                </c:pt>
                <c:pt idx="27">
                  <c:v>30</c:v>
                </c:pt>
                <c:pt idx="28">
                  <c:v>31</c:v>
                </c:pt>
                <c:pt idx="29">
                  <c:v>32</c:v>
                </c:pt>
                <c:pt idx="30">
                  <c:v>33</c:v>
                </c:pt>
                <c:pt idx="31">
                  <c:v>34</c:v>
                </c:pt>
                <c:pt idx="32">
                  <c:v>35</c:v>
                </c:pt>
                <c:pt idx="33">
                  <c:v>36</c:v>
                </c:pt>
                <c:pt idx="34">
                  <c:v>37</c:v>
                </c:pt>
                <c:pt idx="35">
                  <c:v>38</c:v>
                </c:pt>
                <c:pt idx="36">
                  <c:v>39</c:v>
                </c:pt>
                <c:pt idx="37">
                  <c:v>40</c:v>
                </c:pt>
                <c:pt idx="38">
                  <c:v>41</c:v>
                </c:pt>
                <c:pt idx="39">
                  <c:v>42</c:v>
                </c:pt>
                <c:pt idx="40">
                  <c:v>43</c:v>
                </c:pt>
                <c:pt idx="41">
                  <c:v>44</c:v>
                </c:pt>
                <c:pt idx="42">
                  <c:v>45</c:v>
                </c:pt>
                <c:pt idx="43">
                  <c:v>46</c:v>
                </c:pt>
                <c:pt idx="44">
                  <c:v>47</c:v>
                </c:pt>
                <c:pt idx="45">
                  <c:v>48</c:v>
                </c:pt>
                <c:pt idx="46">
                  <c:v>49</c:v>
                </c:pt>
                <c:pt idx="47">
                  <c:v>50</c:v>
                </c:pt>
                <c:pt idx="48">
                  <c:v>51</c:v>
                </c:pt>
                <c:pt idx="49">
                  <c:v>52</c:v>
                </c:pt>
                <c:pt idx="50">
                  <c:v>53</c:v>
                </c:pt>
                <c:pt idx="51">
                  <c:v>54</c:v>
                </c:pt>
                <c:pt idx="52">
                  <c:v>56</c:v>
                </c:pt>
                <c:pt idx="53">
                  <c:v>57</c:v>
                </c:pt>
                <c:pt idx="54">
                  <c:v>58</c:v>
                </c:pt>
                <c:pt idx="55">
                  <c:v>59</c:v>
                </c:pt>
                <c:pt idx="56">
                  <c:v>60</c:v>
                </c:pt>
                <c:pt idx="57">
                  <c:v>61</c:v>
                </c:pt>
                <c:pt idx="58">
                  <c:v>62</c:v>
                </c:pt>
                <c:pt idx="59">
                  <c:v>63</c:v>
                </c:pt>
                <c:pt idx="60">
                  <c:v>64</c:v>
                </c:pt>
                <c:pt idx="61">
                  <c:v>65</c:v>
                </c:pt>
                <c:pt idx="62">
                  <c:v>66</c:v>
                </c:pt>
                <c:pt idx="63">
                  <c:v>67</c:v>
                </c:pt>
                <c:pt idx="64">
                  <c:v>68</c:v>
                </c:pt>
                <c:pt idx="65">
                  <c:v>69</c:v>
                </c:pt>
                <c:pt idx="66">
                  <c:v>70</c:v>
                </c:pt>
                <c:pt idx="67">
                  <c:v>74</c:v>
                </c:pt>
                <c:pt idx="68">
                  <c:v>75</c:v>
                </c:pt>
              </c:numCache>
            </c:numRef>
          </c:xVal>
          <c:yVal>
            <c:numRef>
              <c:f>legendre!$J$12:$J$80</c:f>
              <c:numCache>
                <c:formatCode>0.00E+00</c:formatCode>
                <c:ptCount val="69"/>
                <c:pt idx="0">
                  <c:v>6.1206935769872003E-2</c:v>
                </c:pt>
                <c:pt idx="1">
                  <c:v>5.5278662149871996E-2</c:v>
                </c:pt>
                <c:pt idx="2">
                  <c:v>4.9872110449871998E-2</c:v>
                </c:pt>
                <c:pt idx="3">
                  <c:v>3.2908940789871999E-2</c:v>
                </c:pt>
                <c:pt idx="4">
                  <c:v>2.9701856769871995E-2</c:v>
                </c:pt>
                <c:pt idx="5">
                  <c:v>2.6857884309872002E-2</c:v>
                </c:pt>
                <c:pt idx="6">
                  <c:v>2.4353251529872E-2</c:v>
                </c:pt>
                <c:pt idx="7">
                  <c:v>2.2164788249871999E-2</c:v>
                </c:pt>
                <c:pt idx="8">
                  <c:v>2.0270024029872002E-2</c:v>
                </c:pt>
                <c:pt idx="9">
                  <c:v>1.8647348209871996E-2</c:v>
                </c:pt>
                <c:pt idx="10">
                  <c:v>1.7275725049872001E-2</c:v>
                </c:pt>
                <c:pt idx="11">
                  <c:v>1.6135050489871995E-2</c:v>
                </c:pt>
                <c:pt idx="12">
                  <c:v>1.5205681049871999E-2</c:v>
                </c:pt>
                <c:pt idx="13">
                  <c:v>1.4468882689871999E-2</c:v>
                </c:pt>
                <c:pt idx="14">
                  <c:v>1.3906643969871998E-2</c:v>
                </c:pt>
                <c:pt idx="15">
                  <c:v>1.3501657729871998E-2</c:v>
                </c:pt>
                <c:pt idx="16">
                  <c:v>1.3237293669872001E-2</c:v>
                </c:pt>
                <c:pt idx="17">
                  <c:v>1.3097770169872E-2</c:v>
                </c:pt>
                <c:pt idx="18">
                  <c:v>1.3067800169871998E-2</c:v>
                </c:pt>
                <c:pt idx="19">
                  <c:v>1.3133142629871999E-2</c:v>
                </c:pt>
                <c:pt idx="20">
                  <c:v>1.3280173229871999E-2</c:v>
                </c:pt>
                <c:pt idx="21">
                  <c:v>1.3495636769871998E-2</c:v>
                </c:pt>
                <c:pt idx="22">
                  <c:v>1.3767647469871996E-2</c:v>
                </c:pt>
                <c:pt idx="23">
                  <c:v>1.4084661889871999E-2</c:v>
                </c:pt>
                <c:pt idx="24">
                  <c:v>1.4435650729871997E-2</c:v>
                </c:pt>
                <c:pt idx="25">
                  <c:v>1.4810938449871998E-2</c:v>
                </c:pt>
                <c:pt idx="26">
                  <c:v>1.5201025209871998E-2</c:v>
                </c:pt>
                <c:pt idx="27">
                  <c:v>1.5597411449871999E-2</c:v>
                </c:pt>
                <c:pt idx="28">
                  <c:v>1.5992160769871998E-2</c:v>
                </c:pt>
                <c:pt idx="29">
                  <c:v>1.6378219429871999E-2</c:v>
                </c:pt>
                <c:pt idx="30">
                  <c:v>1.6749180489872E-2</c:v>
                </c:pt>
                <c:pt idx="31">
                  <c:v>1.7099454989871997E-2</c:v>
                </c:pt>
                <c:pt idx="32">
                  <c:v>1.7424006009871998E-2</c:v>
                </c:pt>
                <c:pt idx="33">
                  <c:v>1.7718808029871996E-2</c:v>
                </c:pt>
                <c:pt idx="34">
                  <c:v>1.7980075909871999E-2</c:v>
                </c:pt>
                <c:pt idx="35">
                  <c:v>1.8205378269872001E-2</c:v>
                </c:pt>
                <c:pt idx="36">
                  <c:v>1.8392592709872001E-2</c:v>
                </c:pt>
                <c:pt idx="37">
                  <c:v>1.8540284809872E-2</c:v>
                </c:pt>
                <c:pt idx="38">
                  <c:v>1.8648070709872004E-2</c:v>
                </c:pt>
                <c:pt idx="39">
                  <c:v>1.8716110129872003E-2</c:v>
                </c:pt>
                <c:pt idx="40">
                  <c:v>1.8745270989872002E-2</c:v>
                </c:pt>
                <c:pt idx="41">
                  <c:v>1.8737124849872E-2</c:v>
                </c:pt>
                <c:pt idx="42">
                  <c:v>1.8694061249872003E-2</c:v>
                </c:pt>
                <c:pt idx="43">
                  <c:v>1.8619116529872002E-2</c:v>
                </c:pt>
                <c:pt idx="44">
                  <c:v>1.8516209689872002E-2</c:v>
                </c:pt>
                <c:pt idx="45">
                  <c:v>1.8389822889872003E-2</c:v>
                </c:pt>
                <c:pt idx="46">
                  <c:v>1.8245286969872002E-2</c:v>
                </c:pt>
                <c:pt idx="47">
                  <c:v>1.8088411669872E-2</c:v>
                </c:pt>
                <c:pt idx="48">
                  <c:v>1.7926057289872004E-2</c:v>
                </c:pt>
                <c:pt idx="49">
                  <c:v>1.7765825669872001E-2</c:v>
                </c:pt>
                <c:pt idx="50">
                  <c:v>1.7615585189872E-2</c:v>
                </c:pt>
                <c:pt idx="51">
                  <c:v>1.7484497849872001E-2</c:v>
                </c:pt>
                <c:pt idx="52">
                  <c:v>1.7318675389871998E-2</c:v>
                </c:pt>
                <c:pt idx="53">
                  <c:v>1.7305509369871998E-2</c:v>
                </c:pt>
                <c:pt idx="54">
                  <c:v>1.7354285129871999E-2</c:v>
                </c:pt>
                <c:pt idx="55">
                  <c:v>1.7477691369872001E-2</c:v>
                </c:pt>
                <c:pt idx="56">
                  <c:v>1.7688866249872003E-2</c:v>
                </c:pt>
                <c:pt idx="57">
                  <c:v>1.8001879609871999E-2</c:v>
                </c:pt>
                <c:pt idx="58">
                  <c:v>1.8431372289872003E-2</c:v>
                </c:pt>
                <c:pt idx="59">
                  <c:v>1.8992970369871999E-2</c:v>
                </c:pt>
                <c:pt idx="60">
                  <c:v>1.9702836309872001E-2</c:v>
                </c:pt>
                <c:pt idx="61">
                  <c:v>2.0577836849871998E-2</c:v>
                </c:pt>
                <c:pt idx="62">
                  <c:v>2.1635641049871999E-2</c:v>
                </c:pt>
                <c:pt idx="63">
                  <c:v>2.2894701949872004E-2</c:v>
                </c:pt>
                <c:pt idx="64">
                  <c:v>2.4374020729871999E-2</c:v>
                </c:pt>
                <c:pt idx="65">
                  <c:v>2.6093503469871999E-2</c:v>
                </c:pt>
                <c:pt idx="66">
                  <c:v>2.8073726529872001E-2</c:v>
                </c:pt>
                <c:pt idx="67">
                  <c:v>3.9038348829871998E-2</c:v>
                </c:pt>
                <c:pt idx="68">
                  <c:v>4.2656172049871995E-2</c:v>
                </c:pt>
              </c:numCache>
            </c:numRef>
          </c:yVal>
          <c:smooth val="1"/>
        </c:ser>
        <c:ser>
          <c:idx val="4"/>
          <c:order val="4"/>
          <c:marker>
            <c:symbol val="none"/>
          </c:marker>
          <c:xVal>
            <c:numRef>
              <c:f>legendre!$F$12:$F$80</c:f>
              <c:numCache>
                <c:formatCode>General</c:formatCode>
                <c:ptCount val="69"/>
                <c:pt idx="0">
                  <c:v>0</c:v>
                </c:pt>
                <c:pt idx="1">
                  <c:v>1</c:v>
                </c:pt>
                <c:pt idx="2">
                  <c:v>2</c:v>
                </c:pt>
                <c:pt idx="3">
                  <c:v>6</c:v>
                </c:pt>
                <c:pt idx="4">
                  <c:v>7</c:v>
                </c:pt>
                <c:pt idx="5">
                  <c:v>8</c:v>
                </c:pt>
                <c:pt idx="6">
                  <c:v>9</c:v>
                </c:pt>
                <c:pt idx="7">
                  <c:v>10</c:v>
                </c:pt>
                <c:pt idx="8">
                  <c:v>11</c:v>
                </c:pt>
                <c:pt idx="9">
                  <c:v>12</c:v>
                </c:pt>
                <c:pt idx="10">
                  <c:v>13</c:v>
                </c:pt>
                <c:pt idx="11">
                  <c:v>14</c:v>
                </c:pt>
                <c:pt idx="12">
                  <c:v>15</c:v>
                </c:pt>
                <c:pt idx="13">
                  <c:v>16</c:v>
                </c:pt>
                <c:pt idx="14">
                  <c:v>17</c:v>
                </c:pt>
                <c:pt idx="15">
                  <c:v>18</c:v>
                </c:pt>
                <c:pt idx="16">
                  <c:v>19</c:v>
                </c:pt>
                <c:pt idx="17">
                  <c:v>20</c:v>
                </c:pt>
                <c:pt idx="18">
                  <c:v>21</c:v>
                </c:pt>
                <c:pt idx="19">
                  <c:v>22</c:v>
                </c:pt>
                <c:pt idx="20">
                  <c:v>23</c:v>
                </c:pt>
                <c:pt idx="21">
                  <c:v>24</c:v>
                </c:pt>
                <c:pt idx="22">
                  <c:v>25</c:v>
                </c:pt>
                <c:pt idx="23">
                  <c:v>26</c:v>
                </c:pt>
                <c:pt idx="24">
                  <c:v>27</c:v>
                </c:pt>
                <c:pt idx="25">
                  <c:v>28</c:v>
                </c:pt>
                <c:pt idx="26">
                  <c:v>29</c:v>
                </c:pt>
                <c:pt idx="27">
                  <c:v>30</c:v>
                </c:pt>
                <c:pt idx="28">
                  <c:v>31</c:v>
                </c:pt>
                <c:pt idx="29">
                  <c:v>32</c:v>
                </c:pt>
                <c:pt idx="30">
                  <c:v>33</c:v>
                </c:pt>
                <c:pt idx="31">
                  <c:v>34</c:v>
                </c:pt>
                <c:pt idx="32">
                  <c:v>35</c:v>
                </c:pt>
                <c:pt idx="33">
                  <c:v>36</c:v>
                </c:pt>
                <c:pt idx="34">
                  <c:v>37</c:v>
                </c:pt>
                <c:pt idx="35">
                  <c:v>38</c:v>
                </c:pt>
                <c:pt idx="36">
                  <c:v>39</c:v>
                </c:pt>
                <c:pt idx="37">
                  <c:v>40</c:v>
                </c:pt>
                <c:pt idx="38">
                  <c:v>41</c:v>
                </c:pt>
                <c:pt idx="39">
                  <c:v>42</c:v>
                </c:pt>
                <c:pt idx="40">
                  <c:v>43</c:v>
                </c:pt>
                <c:pt idx="41">
                  <c:v>44</c:v>
                </c:pt>
                <c:pt idx="42">
                  <c:v>45</c:v>
                </c:pt>
                <c:pt idx="43">
                  <c:v>46</c:v>
                </c:pt>
                <c:pt idx="44">
                  <c:v>47</c:v>
                </c:pt>
                <c:pt idx="45">
                  <c:v>48</c:v>
                </c:pt>
                <c:pt idx="46">
                  <c:v>49</c:v>
                </c:pt>
                <c:pt idx="47">
                  <c:v>50</c:v>
                </c:pt>
                <c:pt idx="48">
                  <c:v>51</c:v>
                </c:pt>
                <c:pt idx="49">
                  <c:v>52</c:v>
                </c:pt>
                <c:pt idx="50">
                  <c:v>53</c:v>
                </c:pt>
                <c:pt idx="51">
                  <c:v>54</c:v>
                </c:pt>
                <c:pt idx="52">
                  <c:v>56</c:v>
                </c:pt>
                <c:pt idx="53">
                  <c:v>57</c:v>
                </c:pt>
                <c:pt idx="54">
                  <c:v>58</c:v>
                </c:pt>
                <c:pt idx="55">
                  <c:v>59</c:v>
                </c:pt>
                <c:pt idx="56">
                  <c:v>60</c:v>
                </c:pt>
                <c:pt idx="57">
                  <c:v>61</c:v>
                </c:pt>
                <c:pt idx="58">
                  <c:v>62</c:v>
                </c:pt>
                <c:pt idx="59">
                  <c:v>63</c:v>
                </c:pt>
                <c:pt idx="60">
                  <c:v>64</c:v>
                </c:pt>
                <c:pt idx="61">
                  <c:v>65</c:v>
                </c:pt>
                <c:pt idx="62">
                  <c:v>66</c:v>
                </c:pt>
                <c:pt idx="63">
                  <c:v>67</c:v>
                </c:pt>
                <c:pt idx="64">
                  <c:v>68</c:v>
                </c:pt>
                <c:pt idx="65">
                  <c:v>69</c:v>
                </c:pt>
                <c:pt idx="66">
                  <c:v>70</c:v>
                </c:pt>
                <c:pt idx="67">
                  <c:v>74</c:v>
                </c:pt>
                <c:pt idx="68">
                  <c:v>75</c:v>
                </c:pt>
              </c:numCache>
            </c:numRef>
          </c:xVal>
          <c:yVal>
            <c:numRef>
              <c:f>legendre!$K$12:$K$80</c:f>
              <c:numCache>
                <c:formatCode>General</c:formatCode>
                <c:ptCount val="69"/>
                <c:pt idx="0">
                  <c:v>6.1173032285714302E-2</c:v>
                </c:pt>
                <c:pt idx="1">
                  <c:v>6.7673618000000005E-2</c:v>
                </c:pt>
                <c:pt idx="2">
                  <c:v>2.82151E-2</c:v>
                </c:pt>
                <c:pt idx="3">
                  <c:v>-4.6767883999999996E-3</c:v>
                </c:pt>
                <c:pt idx="4">
                  <c:v>1.21404712E-3</c:v>
                </c:pt>
                <c:pt idx="5">
                  <c:v>7.4702147727272704E-3</c:v>
                </c:pt>
                <c:pt idx="6">
                  <c:v>1.58768391111111E-2</c:v>
                </c:pt>
                <c:pt idx="7">
                  <c:v>4.0786863E-2</c:v>
                </c:pt>
                <c:pt idx="8">
                  <c:v>-5.88055133333333E-3</c:v>
                </c:pt>
                <c:pt idx="9">
                  <c:v>2.57112943E-2</c:v>
                </c:pt>
                <c:pt idx="10">
                  <c:v>2.840567272E-2</c:v>
                </c:pt>
                <c:pt idx="11">
                  <c:v>1.5361605826087E-2</c:v>
                </c:pt>
                <c:pt idx="12">
                  <c:v>2.2289014903225799E-2</c:v>
                </c:pt>
                <c:pt idx="13">
                  <c:v>4.2359389653846197E-2</c:v>
                </c:pt>
                <c:pt idx="14">
                  <c:v>3.2240914000000002E-2</c:v>
                </c:pt>
                <c:pt idx="15">
                  <c:v>2.4827000299999999E-2</c:v>
                </c:pt>
                <c:pt idx="16">
                  <c:v>1.8590804124999999E-2</c:v>
                </c:pt>
                <c:pt idx="17">
                  <c:v>6.5823383478260901E-3</c:v>
                </c:pt>
                <c:pt idx="18">
                  <c:v>1.4519148000000001E-2</c:v>
                </c:pt>
                <c:pt idx="19">
                  <c:v>1.0401060947368399E-2</c:v>
                </c:pt>
                <c:pt idx="20">
                  <c:v>1.9894520000000001E-3</c:v>
                </c:pt>
                <c:pt idx="21">
                  <c:v>4.6009512399999997E-3</c:v>
                </c:pt>
                <c:pt idx="22">
                  <c:v>3.2902276250000001E-2</c:v>
                </c:pt>
                <c:pt idx="23">
                  <c:v>3.0900236080000001E-2</c:v>
                </c:pt>
                <c:pt idx="24">
                  <c:v>3.2533764814814799E-2</c:v>
                </c:pt>
                <c:pt idx="25">
                  <c:v>1.2292527241379301E-3</c:v>
                </c:pt>
                <c:pt idx="26">
                  <c:v>2.40312682941176E-2</c:v>
                </c:pt>
                <c:pt idx="27">
                  <c:v>6.1928787777777803E-3</c:v>
                </c:pt>
                <c:pt idx="28">
                  <c:v>-1.32345872777778E-2</c:v>
                </c:pt>
                <c:pt idx="29" formatCode="0.00E+00">
                  <c:v>-6.6505928571428504E-5</c:v>
                </c:pt>
                <c:pt idx="30">
                  <c:v>1.7814077111111101E-2</c:v>
                </c:pt>
                <c:pt idx="31">
                  <c:v>8.3836211428571401E-3</c:v>
                </c:pt>
                <c:pt idx="32">
                  <c:v>9.8400191666666702E-3</c:v>
                </c:pt>
                <c:pt idx="33">
                  <c:v>3.10394999130435E-2</c:v>
                </c:pt>
                <c:pt idx="34">
                  <c:v>2.7304871904761899E-2</c:v>
                </c:pt>
                <c:pt idx="35">
                  <c:v>4.9837188260869601E-2</c:v>
                </c:pt>
                <c:pt idx="36">
                  <c:v>1.5741925666666701E-2</c:v>
                </c:pt>
                <c:pt idx="37">
                  <c:v>3.17078543684211E-2</c:v>
                </c:pt>
                <c:pt idx="38" formatCode="0.00E+00">
                  <c:v>-4.3178866666666498E-5</c:v>
                </c:pt>
                <c:pt idx="39">
                  <c:v>2.93004851333333E-2</c:v>
                </c:pt>
                <c:pt idx="40">
                  <c:v>1.3386008888888899E-3</c:v>
                </c:pt>
                <c:pt idx="41" formatCode="0.00E+00">
                  <c:v>8.0440999999999198E-5</c:v>
                </c:pt>
                <c:pt idx="42">
                  <c:v>1.27215478461538E-2</c:v>
                </c:pt>
                <c:pt idx="43">
                  <c:v>4.25620466E-2</c:v>
                </c:pt>
                <c:pt idx="44">
                  <c:v>2.2367518499999999E-2</c:v>
                </c:pt>
                <c:pt idx="45">
                  <c:v>8.8895202352941207E-3</c:v>
                </c:pt>
                <c:pt idx="46">
                  <c:v>2.5132469888888901E-2</c:v>
                </c:pt>
                <c:pt idx="47">
                  <c:v>2.0818302727272698E-3</c:v>
                </c:pt>
                <c:pt idx="48">
                  <c:v>4.597354E-2</c:v>
                </c:pt>
                <c:pt idx="49">
                  <c:v>1.55815852631579E-2</c:v>
                </c:pt>
                <c:pt idx="50">
                  <c:v>3.5193903999999998E-2</c:v>
                </c:pt>
                <c:pt idx="51">
                  <c:v>2.7426277500000001E-3</c:v>
                </c:pt>
                <c:pt idx="52">
                  <c:v>5.2694663571428602E-2</c:v>
                </c:pt>
                <c:pt idx="53">
                  <c:v>-2.9646478000000002E-3</c:v>
                </c:pt>
                <c:pt idx="54">
                  <c:v>-2.4093700285714299E-2</c:v>
                </c:pt>
                <c:pt idx="55">
                  <c:v>0.124726939</c:v>
                </c:pt>
                <c:pt idx="56">
                  <c:v>4.0083325250000003E-2</c:v>
                </c:pt>
                <c:pt idx="57">
                  <c:v>7.6976706000000006E-2</c:v>
                </c:pt>
                <c:pt idx="58">
                  <c:v>6.1706601999999999E-2</c:v>
                </c:pt>
                <c:pt idx="59">
                  <c:v>-8.7741944444444508E-3</c:v>
                </c:pt>
                <c:pt idx="60">
                  <c:v>4.8178733250000001E-2</c:v>
                </c:pt>
                <c:pt idx="61">
                  <c:v>8.9246501800000003E-2</c:v>
                </c:pt>
                <c:pt idx="62">
                  <c:v>-2.3118994333333299E-2</c:v>
                </c:pt>
                <c:pt idx="63">
                  <c:v>5.3635323285714298E-2</c:v>
                </c:pt>
                <c:pt idx="64">
                  <c:v>8.4230667499999995E-3</c:v>
                </c:pt>
                <c:pt idx="65">
                  <c:v>-2.0980243999999999E-2</c:v>
                </c:pt>
                <c:pt idx="66">
                  <c:v>4.7742425000000003E-3</c:v>
                </c:pt>
                <c:pt idx="67">
                  <c:v>1.3425409500000001E-2</c:v>
                </c:pt>
                <c:pt idx="68">
                  <c:v>4.2077452000000001E-2</c:v>
                </c:pt>
              </c:numCache>
            </c:numRef>
          </c:yVal>
          <c:smooth val="1"/>
        </c:ser>
        <c:dLbls>
          <c:showLegendKey val="0"/>
          <c:showVal val="0"/>
          <c:showCatName val="0"/>
          <c:showSerName val="0"/>
          <c:showPercent val="0"/>
          <c:showBubbleSize val="0"/>
        </c:dLbls>
        <c:axId val="43291008"/>
        <c:axId val="43292544"/>
      </c:scatterChart>
      <c:valAx>
        <c:axId val="43291008"/>
        <c:scaling>
          <c:orientation val="minMax"/>
        </c:scaling>
        <c:delete val="0"/>
        <c:axPos val="b"/>
        <c:numFmt formatCode="General" sourceLinked="1"/>
        <c:majorTickMark val="out"/>
        <c:minorTickMark val="none"/>
        <c:tickLblPos val="nextTo"/>
        <c:crossAx val="43292544"/>
        <c:crosses val="autoZero"/>
        <c:crossBetween val="midCat"/>
      </c:valAx>
      <c:valAx>
        <c:axId val="43292544"/>
        <c:scaling>
          <c:orientation val="minMax"/>
        </c:scaling>
        <c:delete val="0"/>
        <c:axPos val="l"/>
        <c:majorGridlines/>
        <c:numFmt formatCode="0.00E+00" sourceLinked="1"/>
        <c:majorTickMark val="out"/>
        <c:minorTickMark val="none"/>
        <c:tickLblPos val="nextTo"/>
        <c:crossAx val="43291008"/>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12</xdr:col>
      <xdr:colOff>495300</xdr:colOff>
      <xdr:row>6</xdr:row>
      <xdr:rowOff>114300</xdr:rowOff>
    </xdr:from>
    <xdr:ext cx="1984967" cy="311496"/>
    <xdr:sp macro="" textlink="">
      <xdr:nvSpPr>
        <xdr:cNvPr id="2" name="TextBox 1"/>
        <xdr:cNvSpPr txBox="1"/>
      </xdr:nvSpPr>
      <xdr:spPr>
        <a:xfrm>
          <a:off x="8166100" y="1257300"/>
          <a:ext cx="1984967"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400" b="1"/>
            <a:t>taken from your .res file</a:t>
          </a:r>
        </a:p>
      </xdr:txBody>
    </xdr:sp>
    <xdr:clientData/>
  </xdr:oneCellAnchor>
  <xdr:oneCellAnchor>
    <xdr:from>
      <xdr:col>0</xdr:col>
      <xdr:colOff>400050</xdr:colOff>
      <xdr:row>5</xdr:row>
      <xdr:rowOff>161925</xdr:rowOff>
    </xdr:from>
    <xdr:ext cx="2011833" cy="311496"/>
    <xdr:sp macro="" textlink="">
      <xdr:nvSpPr>
        <xdr:cNvPr id="3" name="TextBox 2"/>
        <xdr:cNvSpPr txBox="1"/>
      </xdr:nvSpPr>
      <xdr:spPr>
        <a:xfrm>
          <a:off x="400050" y="1114425"/>
          <a:ext cx="2011833"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400" b="1"/>
            <a:t>taken from your .sln</a:t>
          </a:r>
          <a:r>
            <a:rPr lang="en-GB" sz="1400" b="1" baseline="0"/>
            <a:t> </a:t>
          </a:r>
          <a:r>
            <a:rPr lang="en-GB" sz="1400" b="1"/>
            <a:t> file</a:t>
          </a:r>
        </a:p>
      </xdr:txBody>
    </xdr:sp>
    <xdr:clientData/>
  </xdr:oneCellAnchor>
  <xdr:oneCellAnchor>
    <xdr:from>
      <xdr:col>0</xdr:col>
      <xdr:colOff>0</xdr:colOff>
      <xdr:row>2</xdr:row>
      <xdr:rowOff>66675</xdr:rowOff>
    </xdr:from>
    <xdr:ext cx="2743200" cy="530658"/>
    <xdr:sp macro="" textlink="">
      <xdr:nvSpPr>
        <xdr:cNvPr id="4" name="TextBox 3"/>
        <xdr:cNvSpPr txBox="1"/>
      </xdr:nvSpPr>
      <xdr:spPr>
        <a:xfrm>
          <a:off x="0" y="447675"/>
          <a:ext cx="2743200" cy="5306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GB" sz="1400" b="1"/>
            <a:t>calculated in R asweighted </a:t>
          </a:r>
        </a:p>
        <a:p>
          <a:r>
            <a:rPr lang="en-GB" sz="1400" b="1"/>
            <a:t>averages of fixed</a:t>
          </a:r>
          <a:r>
            <a:rPr lang="en-GB" sz="1400" b="1" baseline="0"/>
            <a:t> </a:t>
          </a:r>
          <a:r>
            <a:rPr lang="en-GB" sz="1400" b="1"/>
            <a:t>effect solutions </a:t>
          </a:r>
        </a:p>
      </xdr:txBody>
    </xdr:sp>
    <xdr:clientData/>
  </xdr:oneCellAnchor>
  <xdr:twoCellAnchor>
    <xdr:from>
      <xdr:col>4</xdr:col>
      <xdr:colOff>200026</xdr:colOff>
      <xdr:row>5</xdr:row>
      <xdr:rowOff>57150</xdr:rowOff>
    </xdr:from>
    <xdr:to>
      <xdr:col>4</xdr:col>
      <xdr:colOff>466726</xdr:colOff>
      <xdr:row>8</xdr:row>
      <xdr:rowOff>152400</xdr:rowOff>
    </xdr:to>
    <xdr:sp macro="" textlink="">
      <xdr:nvSpPr>
        <xdr:cNvPr id="5" name="Left Brace 4"/>
        <xdr:cNvSpPr/>
      </xdr:nvSpPr>
      <xdr:spPr>
        <a:xfrm>
          <a:off x="2638426" y="1009650"/>
          <a:ext cx="266700" cy="666750"/>
        </a:xfrm>
        <a:prstGeom prst="leftBrace">
          <a:avLst/>
        </a:prstGeom>
        <a:ln w="38100">
          <a:solidFill>
            <a:schemeClr val="accent1"/>
          </a:solidFill>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GB" sz="2000" b="1">
            <a:solidFill>
              <a:sysClr val="windowText" lastClr="000000"/>
            </a:solidFill>
          </a:endParaRPr>
        </a:p>
      </xdr:txBody>
    </xdr:sp>
    <xdr:clientData/>
  </xdr:twoCellAnchor>
  <xdr:twoCellAnchor>
    <xdr:from>
      <xdr:col>4</xdr:col>
      <xdr:colOff>466725</xdr:colOff>
      <xdr:row>3</xdr:row>
      <xdr:rowOff>47626</xdr:rowOff>
    </xdr:from>
    <xdr:to>
      <xdr:col>4</xdr:col>
      <xdr:colOff>542925</xdr:colOff>
      <xdr:row>4</xdr:row>
      <xdr:rowOff>180976</xdr:rowOff>
    </xdr:to>
    <xdr:sp macro="" textlink="">
      <xdr:nvSpPr>
        <xdr:cNvPr id="6" name="Left Brace 5"/>
        <xdr:cNvSpPr/>
      </xdr:nvSpPr>
      <xdr:spPr>
        <a:xfrm>
          <a:off x="2905125" y="619126"/>
          <a:ext cx="76200" cy="323850"/>
        </a:xfrm>
        <a:prstGeom prst="leftBrace">
          <a:avLst/>
        </a:prstGeom>
        <a:ln w="38100">
          <a:solidFill>
            <a:schemeClr val="accent1"/>
          </a:solidFill>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GB" sz="1100"/>
        </a:p>
      </xdr:txBody>
    </xdr:sp>
    <xdr:clientData/>
  </xdr:twoCellAnchor>
  <xdr:twoCellAnchor>
    <xdr:from>
      <xdr:col>18</xdr:col>
      <xdr:colOff>290512</xdr:colOff>
      <xdr:row>5</xdr:row>
      <xdr:rowOff>85725</xdr:rowOff>
    </xdr:from>
    <xdr:to>
      <xdr:col>25</xdr:col>
      <xdr:colOff>595312</xdr:colOff>
      <xdr:row>19</xdr:row>
      <xdr:rowOff>161925</xdr:rowOff>
    </xdr:to>
    <xdr:graphicFrame macro="">
      <xdr:nvGraphicFramePr>
        <xdr:cNvPr id="15" name="Chart 1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304800</xdr:colOff>
      <xdr:row>11</xdr:row>
      <xdr:rowOff>114301</xdr:rowOff>
    </xdr:from>
    <xdr:to>
      <xdr:col>4</xdr:col>
      <xdr:colOff>600074</xdr:colOff>
      <xdr:row>80</xdr:row>
      <xdr:rowOff>19051</xdr:rowOff>
    </xdr:to>
    <xdr:sp macro="" textlink="">
      <xdr:nvSpPr>
        <xdr:cNvPr id="16" name="Left Brace 15"/>
        <xdr:cNvSpPr/>
      </xdr:nvSpPr>
      <xdr:spPr>
        <a:xfrm>
          <a:off x="2743200" y="2209801"/>
          <a:ext cx="295274" cy="13049250"/>
        </a:xfrm>
        <a:prstGeom prst="leftBrace">
          <a:avLst/>
        </a:prstGeom>
        <a:ln w="38100">
          <a:solidFill>
            <a:schemeClr val="accent1"/>
          </a:solidFill>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GB" sz="2000" b="1">
            <a:solidFill>
              <a:sysClr val="windowText" lastClr="000000"/>
            </a:solidFill>
          </a:endParaRPr>
        </a:p>
      </xdr:txBody>
    </xdr:sp>
    <xdr:clientData/>
  </xdr:twoCellAnchor>
  <xdr:oneCellAnchor>
    <xdr:from>
      <xdr:col>0</xdr:col>
      <xdr:colOff>0</xdr:colOff>
      <xdr:row>16</xdr:row>
      <xdr:rowOff>1</xdr:rowOff>
    </xdr:from>
    <xdr:ext cx="2823221" cy="5790560"/>
    <xdr:sp macro="" textlink="">
      <xdr:nvSpPr>
        <xdr:cNvPr id="17" name="TextBox 16"/>
        <xdr:cNvSpPr txBox="1"/>
      </xdr:nvSpPr>
      <xdr:spPr>
        <a:xfrm>
          <a:off x="0" y="3048001"/>
          <a:ext cx="2823221" cy="5790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GB" sz="1400" b="1"/>
            <a:t>Estimates calculated</a:t>
          </a:r>
          <a:r>
            <a:rPr lang="en-GB" sz="1400" b="1" baseline="0"/>
            <a:t> here </a:t>
          </a:r>
          <a:br>
            <a:rPr lang="en-GB" sz="1400" b="1" baseline="0"/>
          </a:br>
          <a:r>
            <a:rPr lang="en-GB" sz="1400" b="1" baseline="0"/>
            <a:t>using polynomial functions:</a:t>
          </a:r>
        </a:p>
        <a:p>
          <a:endParaRPr lang="en-GB" sz="1400" b="1" baseline="0"/>
        </a:p>
        <a:p>
          <a:r>
            <a:rPr lang="en-GB" sz="1400" b="1" baseline="0"/>
            <a:t>f(x)=a</a:t>
          </a:r>
          <a:r>
            <a:rPr lang="en-GB" sz="1400" b="1" baseline="-25000"/>
            <a:t>n</a:t>
          </a:r>
          <a:r>
            <a:rPr lang="en-GB" sz="1400" b="1" baseline="0"/>
            <a:t>x</a:t>
          </a:r>
          <a:r>
            <a:rPr lang="en-GB" sz="1400" b="1" baseline="30000"/>
            <a:t>n</a:t>
          </a:r>
          <a:r>
            <a:rPr lang="en-GB" sz="1400" b="1" baseline="0"/>
            <a:t> + a</a:t>
          </a:r>
          <a:r>
            <a:rPr lang="en-GB" sz="1400" b="1" baseline="-25000"/>
            <a:t>n-1</a:t>
          </a:r>
          <a:r>
            <a:rPr lang="en-GB" sz="1400" b="1" baseline="0"/>
            <a:t>x</a:t>
          </a:r>
          <a:r>
            <a:rPr lang="en-GB" sz="1400" b="1" baseline="30000"/>
            <a:t>n-1</a:t>
          </a:r>
          <a:r>
            <a:rPr lang="en-GB" sz="1400" b="1" baseline="0"/>
            <a:t> + ...+</a:t>
          </a:r>
          <a:br>
            <a:rPr lang="en-GB" sz="1400" b="1" baseline="0"/>
          </a:br>
          <a:r>
            <a:rPr lang="en-GB" sz="1400" b="1" baseline="0"/>
            <a:t>a</a:t>
          </a:r>
          <a:r>
            <a:rPr lang="en-GB" sz="1400" b="1" baseline="-25000"/>
            <a:t>2</a:t>
          </a:r>
          <a:r>
            <a:rPr lang="en-GB" sz="1400" b="1" baseline="0"/>
            <a:t>x</a:t>
          </a:r>
          <a:r>
            <a:rPr lang="en-GB" sz="1400" b="1" baseline="30000"/>
            <a:t>2</a:t>
          </a:r>
          <a:r>
            <a:rPr lang="en-GB" sz="1400" b="1" baseline="0"/>
            <a:t> + a</a:t>
          </a:r>
          <a:r>
            <a:rPr lang="en-GB" sz="1400" b="1" baseline="-25000"/>
            <a:t>1</a:t>
          </a:r>
          <a:r>
            <a:rPr lang="en-GB" sz="1400" b="1" baseline="0"/>
            <a:t>x + a</a:t>
          </a:r>
          <a:r>
            <a:rPr lang="en-GB" sz="1400" b="1" baseline="-25000"/>
            <a:t>0</a:t>
          </a:r>
        </a:p>
        <a:p>
          <a:endParaRPr lang="en-GB" sz="1400" b="1" baseline="-25000"/>
        </a:p>
        <a:p>
          <a:r>
            <a:rPr lang="en-GB" sz="1400" b="1" baseline="0"/>
            <a:t>a0 = Intercept = MEAN</a:t>
          </a:r>
        </a:p>
        <a:p>
          <a:r>
            <a:rPr lang="en-GB" sz="1400" b="1" baseline="0"/>
            <a:t>a1= linear estimate taken from </a:t>
          </a:r>
          <a:br>
            <a:rPr lang="en-GB" sz="1400" b="1" baseline="0"/>
          </a:br>
          <a:r>
            <a:rPr lang="en-GB" sz="1400" b="1" baseline="0"/>
            <a:t>	.sln file</a:t>
          </a:r>
        </a:p>
        <a:p>
          <a:r>
            <a:rPr lang="en-GB" sz="1400" b="1" baseline="0"/>
            <a:t>a2= quadratic estimate taken</a:t>
          </a:r>
        </a:p>
        <a:p>
          <a:r>
            <a:rPr lang="en-GB" sz="1400" b="1" baseline="0"/>
            <a:t>	from .sln file </a:t>
          </a:r>
        </a:p>
        <a:p>
          <a:r>
            <a:rPr lang="en-GB" sz="1400" b="1" baseline="0"/>
            <a:t>...</a:t>
          </a:r>
        </a:p>
        <a:p>
          <a:endParaRPr lang="en-GB" sz="1400" b="1" baseline="0"/>
        </a:p>
        <a:p>
          <a:r>
            <a:rPr lang="en-GB" sz="1400" b="1" baseline="0"/>
            <a:t>x= linear residual from .res </a:t>
          </a:r>
        </a:p>
        <a:p>
          <a:r>
            <a:rPr lang="en-GB" sz="1400" b="1" baseline="0"/>
            <a:t>x2 = quadratic residual from .res</a:t>
          </a:r>
        </a:p>
        <a:p>
          <a:endParaRPr lang="en-GB" sz="1400" b="1" baseline="0"/>
        </a:p>
        <a:p>
          <a:r>
            <a:rPr lang="en-GB" sz="1400" b="1" baseline="0"/>
            <a:t>...</a:t>
          </a:r>
        </a:p>
        <a:p>
          <a:endParaRPr lang="en-GB" sz="1400" b="1" baseline="0"/>
        </a:p>
        <a:p>
          <a:endParaRPr lang="en-GB" sz="1400" b="1" baseline="0"/>
        </a:p>
        <a:p>
          <a:endParaRPr lang="en-GB" sz="1400" b="1" baseline="0"/>
        </a:p>
        <a:p>
          <a:r>
            <a:rPr lang="en-GB" sz="1400" b="1" baseline="0"/>
            <a:t>The calculated estimates are plotted over the time trajectory. </a:t>
          </a:r>
        </a:p>
        <a:p>
          <a:r>
            <a:rPr lang="en-GB" sz="1400" b="1" baseline="0"/>
            <a:t>They are the fixed curves</a:t>
          </a:r>
        </a:p>
        <a:p>
          <a:endParaRPr lang="en-GB" sz="1400" b="1" baseline="0"/>
        </a:p>
        <a:p>
          <a:r>
            <a:rPr lang="en-GB" sz="1400" b="1" baseline="0"/>
            <a:t>F- tests and optical checks to determine best fit</a:t>
          </a:r>
        </a:p>
      </xdr:txBody>
    </xdr:sp>
    <xdr:clientData/>
  </xdr:oneCellAnchor>
  <xdr:twoCellAnchor>
    <xdr:from>
      <xdr:col>11</xdr:col>
      <xdr:colOff>584200</xdr:colOff>
      <xdr:row>8</xdr:row>
      <xdr:rowOff>76200</xdr:rowOff>
    </xdr:from>
    <xdr:to>
      <xdr:col>16</xdr:col>
      <xdr:colOff>498474</xdr:colOff>
      <xdr:row>10</xdr:row>
      <xdr:rowOff>0</xdr:rowOff>
    </xdr:to>
    <xdr:sp macro="" textlink="">
      <xdr:nvSpPr>
        <xdr:cNvPr id="19" name="Left Brace 18"/>
        <xdr:cNvSpPr/>
      </xdr:nvSpPr>
      <xdr:spPr>
        <a:xfrm rot="5400000">
          <a:off x="8974137" y="271463"/>
          <a:ext cx="304800" cy="2962274"/>
        </a:xfrm>
        <a:prstGeom prst="leftBrace">
          <a:avLst/>
        </a:prstGeom>
        <a:ln w="38100">
          <a:solidFill>
            <a:schemeClr val="accent1"/>
          </a:solidFill>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GB" sz="2000" b="1">
            <a:solidFill>
              <a:sysClr val="windowText" lastClr="000000"/>
            </a:solidFill>
          </a:endParaRPr>
        </a:p>
      </xdr:txBody>
    </xdr:sp>
    <xdr:clientData/>
  </xdr:twoCellAnchor>
  <xdr:twoCellAnchor>
    <xdr:from>
      <xdr:col>11</xdr:col>
      <xdr:colOff>88900</xdr:colOff>
      <xdr:row>2</xdr:row>
      <xdr:rowOff>12700</xdr:rowOff>
    </xdr:from>
    <xdr:to>
      <xdr:col>12</xdr:col>
      <xdr:colOff>241300</xdr:colOff>
      <xdr:row>9</xdr:row>
      <xdr:rowOff>177800</xdr:rowOff>
    </xdr:to>
    <xdr:cxnSp macro="">
      <xdr:nvCxnSpPr>
        <xdr:cNvPr id="8" name="Straight Arrow Connector 7"/>
        <xdr:cNvCxnSpPr/>
      </xdr:nvCxnSpPr>
      <xdr:spPr>
        <a:xfrm flipV="1">
          <a:off x="8051800" y="393700"/>
          <a:ext cx="762000" cy="14986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oneCellAnchor>
    <xdr:from>
      <xdr:col>11</xdr:col>
      <xdr:colOff>495300</xdr:colOff>
      <xdr:row>6</xdr:row>
      <xdr:rowOff>114300</xdr:rowOff>
    </xdr:from>
    <xdr:ext cx="1984967" cy="311496"/>
    <xdr:sp macro="" textlink="">
      <xdr:nvSpPr>
        <xdr:cNvPr id="2" name="TextBox 1"/>
        <xdr:cNvSpPr txBox="1"/>
      </xdr:nvSpPr>
      <xdr:spPr>
        <a:xfrm>
          <a:off x="8153400" y="1257300"/>
          <a:ext cx="1984967"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400" b="1"/>
            <a:t>taken from your .res file</a:t>
          </a:r>
        </a:p>
      </xdr:txBody>
    </xdr:sp>
    <xdr:clientData/>
  </xdr:oneCellAnchor>
  <xdr:oneCellAnchor>
    <xdr:from>
      <xdr:col>0</xdr:col>
      <xdr:colOff>400050</xdr:colOff>
      <xdr:row>5</xdr:row>
      <xdr:rowOff>161925</xdr:rowOff>
    </xdr:from>
    <xdr:ext cx="2011833" cy="311496"/>
    <xdr:sp macro="" textlink="">
      <xdr:nvSpPr>
        <xdr:cNvPr id="3" name="TextBox 2"/>
        <xdr:cNvSpPr txBox="1"/>
      </xdr:nvSpPr>
      <xdr:spPr>
        <a:xfrm>
          <a:off x="400050" y="1114425"/>
          <a:ext cx="2011833"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400" b="1"/>
            <a:t>taken from your .sln</a:t>
          </a:r>
          <a:r>
            <a:rPr lang="en-GB" sz="1400" b="1" baseline="0"/>
            <a:t> </a:t>
          </a:r>
          <a:r>
            <a:rPr lang="en-GB" sz="1400" b="1"/>
            <a:t> file</a:t>
          </a:r>
        </a:p>
      </xdr:txBody>
    </xdr:sp>
    <xdr:clientData/>
  </xdr:oneCellAnchor>
  <xdr:oneCellAnchor>
    <xdr:from>
      <xdr:col>0</xdr:col>
      <xdr:colOff>0</xdr:colOff>
      <xdr:row>2</xdr:row>
      <xdr:rowOff>66675</xdr:rowOff>
    </xdr:from>
    <xdr:ext cx="2743200" cy="530658"/>
    <xdr:sp macro="" textlink="">
      <xdr:nvSpPr>
        <xdr:cNvPr id="4" name="TextBox 3"/>
        <xdr:cNvSpPr txBox="1"/>
      </xdr:nvSpPr>
      <xdr:spPr>
        <a:xfrm>
          <a:off x="0" y="447675"/>
          <a:ext cx="2743200" cy="5306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GB" sz="1400" b="1"/>
            <a:t>calculated in R</a:t>
          </a:r>
          <a:r>
            <a:rPr lang="en-GB" sz="1400" b="1" baseline="0"/>
            <a:t> </a:t>
          </a:r>
          <a:r>
            <a:rPr lang="en-GB" sz="1400" b="1"/>
            <a:t>asweighted </a:t>
          </a:r>
        </a:p>
        <a:p>
          <a:r>
            <a:rPr lang="en-GB" sz="1400" b="1"/>
            <a:t>averages of fixed</a:t>
          </a:r>
          <a:r>
            <a:rPr lang="en-GB" sz="1400" b="1" baseline="0"/>
            <a:t> </a:t>
          </a:r>
          <a:r>
            <a:rPr lang="en-GB" sz="1400" b="1"/>
            <a:t>effect solutions </a:t>
          </a:r>
        </a:p>
      </xdr:txBody>
    </xdr:sp>
    <xdr:clientData/>
  </xdr:oneCellAnchor>
  <xdr:twoCellAnchor>
    <xdr:from>
      <xdr:col>4</xdr:col>
      <xdr:colOff>200026</xdr:colOff>
      <xdr:row>5</xdr:row>
      <xdr:rowOff>57150</xdr:rowOff>
    </xdr:from>
    <xdr:to>
      <xdr:col>4</xdr:col>
      <xdr:colOff>466726</xdr:colOff>
      <xdr:row>8</xdr:row>
      <xdr:rowOff>152400</xdr:rowOff>
    </xdr:to>
    <xdr:sp macro="" textlink="">
      <xdr:nvSpPr>
        <xdr:cNvPr id="5" name="Left Brace 4"/>
        <xdr:cNvSpPr/>
      </xdr:nvSpPr>
      <xdr:spPr>
        <a:xfrm>
          <a:off x="2638426" y="1009650"/>
          <a:ext cx="266700" cy="666750"/>
        </a:xfrm>
        <a:prstGeom prst="leftBrace">
          <a:avLst/>
        </a:prstGeom>
        <a:ln w="38100">
          <a:solidFill>
            <a:schemeClr val="accent1"/>
          </a:solidFill>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GB" sz="2000" b="1">
            <a:solidFill>
              <a:sysClr val="windowText" lastClr="000000"/>
            </a:solidFill>
          </a:endParaRPr>
        </a:p>
      </xdr:txBody>
    </xdr:sp>
    <xdr:clientData/>
  </xdr:twoCellAnchor>
  <xdr:twoCellAnchor>
    <xdr:from>
      <xdr:col>4</xdr:col>
      <xdr:colOff>466725</xdr:colOff>
      <xdr:row>3</xdr:row>
      <xdr:rowOff>47626</xdr:rowOff>
    </xdr:from>
    <xdr:to>
      <xdr:col>4</xdr:col>
      <xdr:colOff>542925</xdr:colOff>
      <xdr:row>4</xdr:row>
      <xdr:rowOff>180976</xdr:rowOff>
    </xdr:to>
    <xdr:sp macro="" textlink="">
      <xdr:nvSpPr>
        <xdr:cNvPr id="6" name="Left Brace 5"/>
        <xdr:cNvSpPr/>
      </xdr:nvSpPr>
      <xdr:spPr>
        <a:xfrm>
          <a:off x="2905125" y="619126"/>
          <a:ext cx="76200" cy="323850"/>
        </a:xfrm>
        <a:prstGeom prst="leftBrace">
          <a:avLst/>
        </a:prstGeom>
        <a:ln w="38100">
          <a:solidFill>
            <a:schemeClr val="accent1"/>
          </a:solidFill>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GB" sz="1100"/>
        </a:p>
      </xdr:txBody>
    </xdr:sp>
    <xdr:clientData/>
  </xdr:twoCellAnchor>
  <xdr:twoCellAnchor>
    <xdr:from>
      <xdr:col>4</xdr:col>
      <xdr:colOff>304800</xdr:colOff>
      <xdr:row>11</xdr:row>
      <xdr:rowOff>114301</xdr:rowOff>
    </xdr:from>
    <xdr:to>
      <xdr:col>4</xdr:col>
      <xdr:colOff>600074</xdr:colOff>
      <xdr:row>80</xdr:row>
      <xdr:rowOff>19051</xdr:rowOff>
    </xdr:to>
    <xdr:sp macro="" textlink="">
      <xdr:nvSpPr>
        <xdr:cNvPr id="7" name="Left Brace 6"/>
        <xdr:cNvSpPr/>
      </xdr:nvSpPr>
      <xdr:spPr>
        <a:xfrm>
          <a:off x="2743200" y="2209801"/>
          <a:ext cx="295274" cy="13049250"/>
        </a:xfrm>
        <a:prstGeom prst="leftBrace">
          <a:avLst/>
        </a:prstGeom>
        <a:ln w="38100">
          <a:solidFill>
            <a:schemeClr val="accent1"/>
          </a:solidFill>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GB" sz="2000" b="1">
            <a:solidFill>
              <a:sysClr val="windowText" lastClr="000000"/>
            </a:solidFill>
          </a:endParaRPr>
        </a:p>
      </xdr:txBody>
    </xdr:sp>
    <xdr:clientData/>
  </xdr:twoCellAnchor>
  <xdr:oneCellAnchor>
    <xdr:from>
      <xdr:col>0</xdr:col>
      <xdr:colOff>0</xdr:colOff>
      <xdr:row>16</xdr:row>
      <xdr:rowOff>1</xdr:rowOff>
    </xdr:from>
    <xdr:ext cx="2823221" cy="6448047"/>
    <xdr:sp macro="" textlink="">
      <xdr:nvSpPr>
        <xdr:cNvPr id="8" name="TextBox 7"/>
        <xdr:cNvSpPr txBox="1"/>
      </xdr:nvSpPr>
      <xdr:spPr>
        <a:xfrm>
          <a:off x="0" y="3048001"/>
          <a:ext cx="2823221" cy="64480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GB" sz="1400" b="1"/>
            <a:t>Estimates calculated</a:t>
          </a:r>
          <a:r>
            <a:rPr lang="en-GB" sz="1400" b="1" baseline="0"/>
            <a:t> here </a:t>
          </a:r>
          <a:br>
            <a:rPr lang="en-GB" sz="1400" b="1" baseline="0"/>
          </a:br>
          <a:r>
            <a:rPr lang="en-GB" sz="1400" b="1" baseline="0"/>
            <a:t>using polynomial functions:</a:t>
          </a:r>
        </a:p>
        <a:p>
          <a:endParaRPr lang="en-GB" sz="1400" b="1" baseline="0"/>
        </a:p>
        <a:p>
          <a:r>
            <a:rPr lang="en-GB" sz="1400" b="1" baseline="0"/>
            <a:t>f(x)=a</a:t>
          </a:r>
          <a:r>
            <a:rPr lang="en-GB" sz="1400" b="1" baseline="-25000"/>
            <a:t>n</a:t>
          </a:r>
          <a:r>
            <a:rPr lang="en-GB" sz="1400" b="1" baseline="0"/>
            <a:t>x</a:t>
          </a:r>
          <a:r>
            <a:rPr lang="en-GB" sz="1400" b="1" baseline="30000"/>
            <a:t>n</a:t>
          </a:r>
          <a:r>
            <a:rPr lang="en-GB" sz="1400" b="1" baseline="0"/>
            <a:t> + a</a:t>
          </a:r>
          <a:r>
            <a:rPr lang="en-GB" sz="1400" b="1" baseline="-25000"/>
            <a:t>n-1</a:t>
          </a:r>
          <a:r>
            <a:rPr lang="en-GB" sz="1400" b="1" baseline="0"/>
            <a:t>x</a:t>
          </a:r>
          <a:r>
            <a:rPr lang="en-GB" sz="1400" b="1" baseline="30000"/>
            <a:t>n-1</a:t>
          </a:r>
          <a:r>
            <a:rPr lang="en-GB" sz="1400" b="1" baseline="0"/>
            <a:t> + ...+</a:t>
          </a:r>
          <a:br>
            <a:rPr lang="en-GB" sz="1400" b="1" baseline="0"/>
          </a:br>
          <a:r>
            <a:rPr lang="en-GB" sz="1400" b="1" baseline="0"/>
            <a:t>a</a:t>
          </a:r>
          <a:r>
            <a:rPr lang="en-GB" sz="1400" b="1" baseline="-25000"/>
            <a:t>2</a:t>
          </a:r>
          <a:r>
            <a:rPr lang="en-GB" sz="1400" b="1" baseline="0"/>
            <a:t>x</a:t>
          </a:r>
          <a:r>
            <a:rPr lang="en-GB" sz="1400" b="1" baseline="30000"/>
            <a:t>2</a:t>
          </a:r>
          <a:r>
            <a:rPr lang="en-GB" sz="1400" b="1" baseline="0"/>
            <a:t> + a</a:t>
          </a:r>
          <a:r>
            <a:rPr lang="en-GB" sz="1400" b="1" baseline="-25000"/>
            <a:t>1</a:t>
          </a:r>
          <a:r>
            <a:rPr lang="en-GB" sz="1400" b="1" baseline="0"/>
            <a:t>x + a</a:t>
          </a:r>
          <a:r>
            <a:rPr lang="en-GB" sz="1400" b="1" baseline="-25000"/>
            <a:t>0</a:t>
          </a:r>
        </a:p>
        <a:p>
          <a:endParaRPr lang="en-GB" sz="1400" b="1" baseline="-25000"/>
        </a:p>
        <a:p>
          <a:r>
            <a:rPr lang="en-GB" sz="1400" b="1" baseline="0"/>
            <a:t>a0 = Intercept = MEAN* NOT REQUIRED FOR THE CALCULATION OF SE</a:t>
          </a:r>
          <a:br>
            <a:rPr lang="en-GB" sz="1400" b="1" baseline="0"/>
          </a:br>
          <a:endParaRPr lang="en-GB" sz="1400" b="1" baseline="0"/>
        </a:p>
        <a:p>
          <a:r>
            <a:rPr lang="en-GB" sz="1400" b="1" baseline="0"/>
            <a:t>a1= linear estimate taken from </a:t>
          </a:r>
          <a:br>
            <a:rPr lang="en-GB" sz="1400" b="1" baseline="0"/>
          </a:br>
          <a:r>
            <a:rPr lang="en-GB" sz="1400" b="1" baseline="0"/>
            <a:t>	.sln file</a:t>
          </a:r>
        </a:p>
        <a:p>
          <a:r>
            <a:rPr lang="en-GB" sz="1400" b="1" baseline="0"/>
            <a:t>a2= quadratic estimate taken</a:t>
          </a:r>
        </a:p>
        <a:p>
          <a:r>
            <a:rPr lang="en-GB" sz="1400" b="1" baseline="0"/>
            <a:t>	from .sln file </a:t>
          </a:r>
        </a:p>
        <a:p>
          <a:r>
            <a:rPr lang="en-GB" sz="1400" b="1" baseline="0"/>
            <a:t>...</a:t>
          </a:r>
        </a:p>
        <a:p>
          <a:endParaRPr lang="en-GB" sz="1400" b="1" baseline="0"/>
        </a:p>
        <a:p>
          <a:r>
            <a:rPr lang="en-GB" sz="1400" b="1" baseline="0"/>
            <a:t>x= linear residual from .res </a:t>
          </a:r>
        </a:p>
        <a:p>
          <a:r>
            <a:rPr lang="en-GB" sz="1400" b="1" baseline="0"/>
            <a:t>x2 = quadratic residual from .res</a:t>
          </a:r>
        </a:p>
        <a:p>
          <a:endParaRPr lang="en-GB" sz="1400" b="1" baseline="0"/>
        </a:p>
        <a:p>
          <a:r>
            <a:rPr lang="en-GB" sz="1400" b="1" baseline="0"/>
            <a:t>...</a:t>
          </a:r>
        </a:p>
        <a:p>
          <a:endParaRPr lang="en-GB" sz="1400" b="1" baseline="0"/>
        </a:p>
        <a:p>
          <a:endParaRPr lang="en-GB" sz="1400" b="1" baseline="0"/>
        </a:p>
        <a:p>
          <a:endParaRPr lang="en-GB" sz="1400" b="1" baseline="0"/>
        </a:p>
        <a:p>
          <a:r>
            <a:rPr lang="en-GB" sz="1400" b="1" baseline="0"/>
            <a:t>The calculated estimates are plotted over the time trajectory. </a:t>
          </a:r>
        </a:p>
        <a:p>
          <a:r>
            <a:rPr lang="en-GB" sz="1400" b="1" baseline="0"/>
            <a:t>They are the fixed curves</a:t>
          </a:r>
        </a:p>
        <a:p>
          <a:endParaRPr lang="en-GB" sz="1400" b="1" baseline="0"/>
        </a:p>
        <a:p>
          <a:r>
            <a:rPr lang="en-GB" sz="1400" b="1" baseline="0"/>
            <a:t>F- tests and optical checks to determine best fit</a:t>
          </a:r>
        </a:p>
      </xdr:txBody>
    </xdr:sp>
    <xdr:clientData/>
  </xdr:oneCellAnchor>
  <xdr:twoCellAnchor>
    <xdr:from>
      <xdr:col>10</xdr:col>
      <xdr:colOff>584200</xdr:colOff>
      <xdr:row>8</xdr:row>
      <xdr:rowOff>76200</xdr:rowOff>
    </xdr:from>
    <xdr:to>
      <xdr:col>15</xdr:col>
      <xdr:colOff>498474</xdr:colOff>
      <xdr:row>10</xdr:row>
      <xdr:rowOff>0</xdr:rowOff>
    </xdr:to>
    <xdr:sp macro="" textlink="">
      <xdr:nvSpPr>
        <xdr:cNvPr id="9" name="Left Brace 8"/>
        <xdr:cNvSpPr/>
      </xdr:nvSpPr>
      <xdr:spPr>
        <a:xfrm rot="5400000">
          <a:off x="8961437" y="271463"/>
          <a:ext cx="304800" cy="2962274"/>
        </a:xfrm>
        <a:prstGeom prst="leftBrace">
          <a:avLst/>
        </a:prstGeom>
        <a:ln w="38100">
          <a:solidFill>
            <a:schemeClr val="accent1"/>
          </a:solidFill>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GB" sz="2000" b="1">
            <a:solidFill>
              <a:sysClr val="windowText" lastClr="000000"/>
            </a:solidFill>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852"/>
  <sheetViews>
    <sheetView tabSelected="1" zoomScale="75" zoomScaleNormal="75" workbookViewId="0">
      <selection activeCell="H12" sqref="H12"/>
    </sheetView>
  </sheetViews>
  <sheetFormatPr defaultRowHeight="15" x14ac:dyDescent="0.25"/>
  <cols>
    <col min="7" max="7" width="12.5703125" customWidth="1"/>
    <col min="8" max="8" width="13.140625" customWidth="1"/>
    <col min="9" max="9" width="11.7109375" customWidth="1"/>
    <col min="10" max="11" width="13.42578125" customWidth="1"/>
  </cols>
  <sheetData>
    <row r="1" spans="1:17" x14ac:dyDescent="0.25">
      <c r="A1" t="s">
        <v>16</v>
      </c>
    </row>
    <row r="2" spans="1:17" x14ac:dyDescent="0.25">
      <c r="M2" t="s">
        <v>21</v>
      </c>
    </row>
    <row r="4" spans="1:17" x14ac:dyDescent="0.25">
      <c r="G4" t="s">
        <v>0</v>
      </c>
      <c r="H4" t="s">
        <v>1</v>
      </c>
      <c r="I4" t="s">
        <v>2</v>
      </c>
      <c r="J4" t="s">
        <v>9</v>
      </c>
    </row>
    <row r="5" spans="1:17" x14ac:dyDescent="0.25">
      <c r="F5" t="s">
        <v>8</v>
      </c>
      <c r="G5" s="5">
        <v>1.7128034269730499E-2</v>
      </c>
      <c r="H5" s="5">
        <v>2.4755682471283499E-2</v>
      </c>
      <c r="I5" s="5">
        <v>2.0351346476316E-2</v>
      </c>
      <c r="J5" s="5">
        <v>2.1371715149872E-2</v>
      </c>
      <c r="K5" s="5"/>
      <c r="L5" s="4"/>
    </row>
    <row r="6" spans="1:17" x14ac:dyDescent="0.25">
      <c r="F6" t="s">
        <v>0</v>
      </c>
      <c r="G6" s="2">
        <v>-2.18E-2</v>
      </c>
      <c r="H6" s="2">
        <v>6.8119999999999997E-4</v>
      </c>
      <c r="I6" s="2">
        <v>-6.5820000000000002E-3</v>
      </c>
      <c r="J6" s="2">
        <v>-1.784E-3</v>
      </c>
      <c r="K6" s="2"/>
      <c r="L6" s="3"/>
    </row>
    <row r="7" spans="1:17" x14ac:dyDescent="0.25">
      <c r="F7" t="s">
        <v>1</v>
      </c>
      <c r="H7" s="2">
        <v>1.9609999999999999E-2</v>
      </c>
      <c r="I7" s="2">
        <v>6.496E-3</v>
      </c>
      <c r="J7" s="2">
        <v>1.065E-2</v>
      </c>
      <c r="K7" s="2"/>
      <c r="L7" s="3"/>
    </row>
    <row r="8" spans="1:17" x14ac:dyDescent="0.25">
      <c r="F8" t="s">
        <v>2</v>
      </c>
      <c r="I8" s="2">
        <v>-1.1169999999999999E-2</v>
      </c>
      <c r="J8" s="2">
        <v>-3.79E-3</v>
      </c>
      <c r="K8" s="2"/>
      <c r="L8" s="3"/>
    </row>
    <row r="9" spans="1:17" x14ac:dyDescent="0.25">
      <c r="F9" t="s">
        <v>11</v>
      </c>
      <c r="J9" s="2">
        <v>6.4679999999999998E-3</v>
      </c>
      <c r="K9" s="2"/>
      <c r="L9" s="3"/>
    </row>
    <row r="10" spans="1:17" x14ac:dyDescent="0.25">
      <c r="J10" s="3"/>
      <c r="K10" s="3"/>
      <c r="L10" s="3"/>
    </row>
    <row r="11" spans="1:17" x14ac:dyDescent="0.25">
      <c r="F11" t="s">
        <v>3</v>
      </c>
      <c r="G11" t="s">
        <v>12</v>
      </c>
      <c r="H11" t="s">
        <v>13</v>
      </c>
      <c r="I11" t="s">
        <v>14</v>
      </c>
      <c r="J11" t="s">
        <v>15</v>
      </c>
      <c r="K11" t="s">
        <v>17</v>
      </c>
      <c r="M11" t="s">
        <v>4</v>
      </c>
      <c r="N11" t="s">
        <v>5</v>
      </c>
      <c r="O11" t="s">
        <v>6</v>
      </c>
      <c r="P11" t="s">
        <v>7</v>
      </c>
      <c r="Q11" t="s">
        <v>18</v>
      </c>
    </row>
    <row r="12" spans="1:17" x14ac:dyDescent="0.25">
      <c r="F12">
        <v>0</v>
      </c>
      <c r="G12" s="1">
        <f>$G$5+$G$6*N12</f>
        <v>4.3827366269730494E-2</v>
      </c>
      <c r="H12" s="1">
        <f>$H$5+N12*$H$6+O12*$H$7</f>
        <v>5.4927544983283498E-2</v>
      </c>
      <c r="I12" s="1">
        <f>$I$5+$I$6*N12+$I$7*O12+$I$8*P12</f>
        <v>5.9580841696316E-2</v>
      </c>
      <c r="J12" s="1">
        <f>$J$5+$J$6*N12+$J$7*O12+$J$8*P12+$J$9*Q12</f>
        <v>6.1206935769872003E-2</v>
      </c>
      <c r="K12">
        <v>6.1173032285714302E-2</v>
      </c>
      <c r="L12" s="1"/>
      <c r="M12">
        <v>0.70711000000000002</v>
      </c>
      <c r="N12">
        <v>-1.2247399999999999</v>
      </c>
      <c r="O12">
        <v>1.58114</v>
      </c>
      <c r="P12">
        <v>-1.87083</v>
      </c>
      <c r="Q12">
        <v>2.1213199999999999</v>
      </c>
    </row>
    <row r="13" spans="1:17" x14ac:dyDescent="0.25">
      <c r="F13">
        <v>1</v>
      </c>
      <c r="G13" s="1">
        <f t="shared" ref="G13:G76" si="0">$G$5+$G$6*N13</f>
        <v>4.3115596269730501E-2</v>
      </c>
      <c r="H13" s="1">
        <f t="shared" ref="H13:H76" si="1">$H$5+N13*$H$6+O13*$H$7</f>
        <v>5.2502262063283497E-2</v>
      </c>
      <c r="I13" s="1">
        <f t="shared" ref="I13:I76" si="2">$I$5+$I$6*N13+$I$7*O13+$I$8*P13</f>
        <v>5.5322128836316001E-2</v>
      </c>
      <c r="J13" s="1">
        <f t="shared" ref="J13:J76" si="3">$J$5+$J$6*N13+$J$7*O13+$J$8*P13+$J$9*Q13</f>
        <v>5.5278662149871996E-2</v>
      </c>
      <c r="K13">
        <v>6.7673618000000005E-2</v>
      </c>
      <c r="L13" s="1"/>
      <c r="M13">
        <v>0.70711000000000002</v>
      </c>
      <c r="N13">
        <v>-1.1920900000000001</v>
      </c>
      <c r="O13">
        <v>1.4563299999999999</v>
      </c>
      <c r="P13">
        <v>-1.5813900000000001</v>
      </c>
      <c r="Q13">
        <v>1.5888800000000001</v>
      </c>
    </row>
    <row r="14" spans="1:17" x14ac:dyDescent="0.25">
      <c r="F14">
        <v>2</v>
      </c>
      <c r="G14" s="1">
        <f t="shared" si="0"/>
        <v>4.2403608269730497E-2</v>
      </c>
      <c r="H14" s="1">
        <f t="shared" si="1"/>
        <v>5.0143267755283494E-2</v>
      </c>
      <c r="I14" s="1">
        <f t="shared" si="2"/>
        <v>5.1302228036315997E-2</v>
      </c>
      <c r="J14" s="1">
        <f t="shared" si="3"/>
        <v>4.9872110449871998E-2</v>
      </c>
      <c r="K14">
        <v>2.82151E-2</v>
      </c>
      <c r="L14" s="1"/>
      <c r="M14">
        <v>0.70711000000000002</v>
      </c>
      <c r="N14">
        <v>-1.15943</v>
      </c>
      <c r="O14">
        <v>1.3349</v>
      </c>
      <c r="P14">
        <v>-1.3113699999999999</v>
      </c>
      <c r="Q14">
        <v>1.12016</v>
      </c>
    </row>
    <row r="15" spans="1:17" x14ac:dyDescent="0.25">
      <c r="F15">
        <v>6</v>
      </c>
      <c r="G15" s="1">
        <f t="shared" si="0"/>
        <v>3.9555656269730496E-2</v>
      </c>
      <c r="H15" s="1">
        <f t="shared" si="1"/>
        <v>4.1368735823283501E-2</v>
      </c>
      <c r="I15" s="1">
        <f t="shared" si="2"/>
        <v>3.7492323516316005E-2</v>
      </c>
      <c r="J15" s="1">
        <f t="shared" si="3"/>
        <v>3.2908940789871999E-2</v>
      </c>
      <c r="K15">
        <v>-4.6767883999999996E-3</v>
      </c>
      <c r="L15" s="1"/>
      <c r="M15">
        <v>0.70711000000000002</v>
      </c>
      <c r="N15">
        <v>-1.0287900000000001</v>
      </c>
      <c r="O15">
        <v>0.88290999999999997</v>
      </c>
      <c r="P15">
        <v>-0.41487000000000002</v>
      </c>
      <c r="Q15">
        <v>-0.19689000000000001</v>
      </c>
    </row>
    <row r="16" spans="1:17" x14ac:dyDescent="0.25">
      <c r="F16">
        <v>7</v>
      </c>
      <c r="G16" s="1">
        <f t="shared" si="0"/>
        <v>3.88436682697305E-2</v>
      </c>
      <c r="H16" s="1">
        <f t="shared" si="1"/>
        <v>3.93403661152835E-2</v>
      </c>
      <c r="I16" s="1">
        <f t="shared" si="2"/>
        <v>3.4577639076316002E-2</v>
      </c>
      <c r="J16" s="1">
        <f t="shared" si="3"/>
        <v>2.9701856769871995E-2</v>
      </c>
      <c r="K16">
        <v>1.21404712E-3</v>
      </c>
      <c r="L16" s="1"/>
      <c r="M16">
        <v>0.70711000000000002</v>
      </c>
      <c r="N16">
        <v>-0.99612999999999996</v>
      </c>
      <c r="O16">
        <v>0.77834000000000003</v>
      </c>
      <c r="P16">
        <v>-0.23399</v>
      </c>
      <c r="Q16">
        <v>-0.40555000000000002</v>
      </c>
    </row>
    <row r="17" spans="6:17" x14ac:dyDescent="0.25">
      <c r="F17">
        <v>8</v>
      </c>
      <c r="G17" s="1">
        <f t="shared" si="0"/>
        <v>3.8131680269730503E-2</v>
      </c>
      <c r="H17" s="1">
        <f t="shared" si="1"/>
        <v>3.7378278207283497E-2</v>
      </c>
      <c r="I17" s="1">
        <f t="shared" si="2"/>
        <v>3.1866088516315998E-2</v>
      </c>
      <c r="J17" s="1">
        <f t="shared" si="3"/>
        <v>2.6857884309872002E-2</v>
      </c>
      <c r="K17">
        <v>7.4702147727272704E-3</v>
      </c>
      <c r="L17" s="1"/>
      <c r="M17">
        <v>0.70711000000000002</v>
      </c>
      <c r="N17">
        <v>-0.96347000000000005</v>
      </c>
      <c r="O17">
        <v>0.67715000000000003</v>
      </c>
      <c r="P17">
        <v>-6.9330000000000003E-2</v>
      </c>
      <c r="Q17">
        <v>-0.57313999999999998</v>
      </c>
    </row>
    <row r="18" spans="6:17" x14ac:dyDescent="0.25">
      <c r="F18">
        <v>9</v>
      </c>
      <c r="G18" s="1">
        <f t="shared" si="0"/>
        <v>3.7419692269730499E-2</v>
      </c>
      <c r="H18" s="1">
        <f t="shared" si="1"/>
        <v>3.5482275999283497E-2</v>
      </c>
      <c r="I18" s="1">
        <f t="shared" si="2"/>
        <v>2.9351910176316002E-2</v>
      </c>
      <c r="J18" s="1">
        <f t="shared" si="3"/>
        <v>2.4353251529872E-2</v>
      </c>
      <c r="K18">
        <v>1.58768391111111E-2</v>
      </c>
      <c r="L18" s="1"/>
      <c r="M18">
        <v>0.70711000000000002</v>
      </c>
      <c r="N18">
        <v>-0.93081000000000003</v>
      </c>
      <c r="O18">
        <v>0.57933000000000001</v>
      </c>
      <c r="P18">
        <v>7.9619999999999996E-2</v>
      </c>
      <c r="Q18">
        <v>-0.70301999999999998</v>
      </c>
    </row>
    <row r="19" spans="6:17" x14ac:dyDescent="0.25">
      <c r="F19">
        <v>10</v>
      </c>
      <c r="G19" s="1">
        <f t="shared" si="0"/>
        <v>3.6707704269730496E-2</v>
      </c>
      <c r="H19" s="1">
        <f t="shared" si="1"/>
        <v>3.3652359491283493E-2</v>
      </c>
      <c r="I19" s="1">
        <f t="shared" si="2"/>
        <v>2.7028960556316001E-2</v>
      </c>
      <c r="J19" s="1">
        <f t="shared" si="3"/>
        <v>2.2164788249871999E-2</v>
      </c>
      <c r="K19">
        <v>4.0786863E-2</v>
      </c>
      <c r="L19" s="1"/>
      <c r="M19">
        <v>0.70711000000000002</v>
      </c>
      <c r="N19">
        <v>-0.89815</v>
      </c>
      <c r="O19">
        <v>0.48487999999999998</v>
      </c>
      <c r="P19">
        <v>0.21340999999999999</v>
      </c>
      <c r="Q19">
        <v>-0.79844999999999999</v>
      </c>
    </row>
    <row r="20" spans="6:17" x14ac:dyDescent="0.25">
      <c r="F20">
        <v>11</v>
      </c>
      <c r="G20" s="1">
        <f t="shared" si="0"/>
        <v>3.5995716269730499E-2</v>
      </c>
      <c r="H20" s="1">
        <f t="shared" si="1"/>
        <v>3.1888724783283501E-2</v>
      </c>
      <c r="I20" s="1">
        <f t="shared" si="2"/>
        <v>2.4891384516315999E-2</v>
      </c>
      <c r="J20" s="1">
        <f t="shared" si="3"/>
        <v>2.0270024029872002E-2</v>
      </c>
      <c r="K20">
        <v>-5.88055133333333E-3</v>
      </c>
      <c r="L20" s="1"/>
      <c r="M20">
        <v>0.70711000000000002</v>
      </c>
      <c r="N20">
        <v>-0.86548999999999998</v>
      </c>
      <c r="O20">
        <v>0.39380999999999999</v>
      </c>
      <c r="P20">
        <v>0.33256999999999998</v>
      </c>
      <c r="Q20">
        <v>-0.86260999999999999</v>
      </c>
    </row>
    <row r="21" spans="6:17" x14ac:dyDescent="0.25">
      <c r="F21">
        <v>12</v>
      </c>
      <c r="G21" s="1">
        <f t="shared" si="0"/>
        <v>3.5283728269730502E-2</v>
      </c>
      <c r="H21" s="1">
        <f t="shared" si="1"/>
        <v>3.0191175775283498E-2</v>
      </c>
      <c r="I21" s="1">
        <f t="shared" si="2"/>
        <v>2.2933308696316001E-2</v>
      </c>
      <c r="J21" s="1">
        <f t="shared" si="3"/>
        <v>1.8647348209871996E-2</v>
      </c>
      <c r="K21">
        <v>2.57112943E-2</v>
      </c>
      <c r="L21" s="1"/>
      <c r="M21">
        <v>0.70711000000000002</v>
      </c>
      <c r="N21">
        <v>-0.83282999999999996</v>
      </c>
      <c r="O21">
        <v>0.30610999999999999</v>
      </c>
      <c r="P21">
        <v>0.43762000000000001</v>
      </c>
      <c r="Q21">
        <v>-0.89851999999999999</v>
      </c>
    </row>
    <row r="22" spans="6:17" x14ac:dyDescent="0.25">
      <c r="F22">
        <v>13</v>
      </c>
      <c r="G22" s="1">
        <f t="shared" si="0"/>
        <v>3.4571740269730498E-2</v>
      </c>
      <c r="H22" s="1">
        <f t="shared" si="1"/>
        <v>2.8559712467283498E-2</v>
      </c>
      <c r="I22" s="1">
        <f t="shared" si="2"/>
        <v>2.1148589596315999E-2</v>
      </c>
      <c r="J22" s="1">
        <f t="shared" si="3"/>
        <v>1.7275725049872001E-2</v>
      </c>
      <c r="K22">
        <v>2.840567272E-2</v>
      </c>
      <c r="L22" s="1"/>
      <c r="M22">
        <v>0.70711000000000002</v>
      </c>
      <c r="N22">
        <v>-0.80017000000000005</v>
      </c>
      <c r="O22">
        <v>0.22178</v>
      </c>
      <c r="P22">
        <v>0.52910999999999997</v>
      </c>
      <c r="Q22">
        <v>-0.90910999999999997</v>
      </c>
    </row>
    <row r="23" spans="6:17" x14ac:dyDescent="0.25">
      <c r="F23">
        <v>14</v>
      </c>
      <c r="G23" s="1">
        <f t="shared" si="0"/>
        <v>3.3859752269730495E-2</v>
      </c>
      <c r="H23" s="1">
        <f t="shared" si="1"/>
        <v>2.6994530959283503E-2</v>
      </c>
      <c r="I23" s="1">
        <f t="shared" si="2"/>
        <v>1.9531483776316E-2</v>
      </c>
      <c r="J23" s="1">
        <f t="shared" si="3"/>
        <v>1.6135050489871995E-2</v>
      </c>
      <c r="K23">
        <v>1.5361605826087E-2</v>
      </c>
      <c r="L23" s="1"/>
      <c r="M23">
        <v>0.70711000000000002</v>
      </c>
      <c r="N23">
        <v>-0.76751000000000003</v>
      </c>
      <c r="O23">
        <v>0.14083000000000001</v>
      </c>
      <c r="P23">
        <v>0.60755999999999999</v>
      </c>
      <c r="Q23">
        <v>-0.8972</v>
      </c>
    </row>
    <row r="24" spans="6:17" x14ac:dyDescent="0.25">
      <c r="F24">
        <v>15</v>
      </c>
      <c r="G24" s="1">
        <f t="shared" si="0"/>
        <v>3.3147764269730498E-2</v>
      </c>
      <c r="H24" s="1">
        <f t="shared" si="1"/>
        <v>2.54954351512835E-2</v>
      </c>
      <c r="I24" s="1">
        <f t="shared" si="2"/>
        <v>1.8076006176316002E-2</v>
      </c>
      <c r="J24" s="1">
        <f t="shared" si="3"/>
        <v>1.5205681049871999E-2</v>
      </c>
      <c r="K24">
        <v>2.2289014903225799E-2</v>
      </c>
      <c r="L24" s="1"/>
      <c r="M24">
        <v>0.70711000000000002</v>
      </c>
      <c r="N24">
        <v>-0.73485</v>
      </c>
      <c r="O24">
        <v>6.3250000000000001E-2</v>
      </c>
      <c r="P24">
        <v>0.67349999999999999</v>
      </c>
      <c r="Q24">
        <v>-0.86550000000000005</v>
      </c>
    </row>
    <row r="25" spans="6:17" x14ac:dyDescent="0.25">
      <c r="F25">
        <v>16</v>
      </c>
      <c r="G25" s="1">
        <f t="shared" si="0"/>
        <v>3.2435776269730501E-2</v>
      </c>
      <c r="H25" s="1">
        <f t="shared" si="1"/>
        <v>2.40624250432835E-2</v>
      </c>
      <c r="I25" s="1">
        <f t="shared" si="2"/>
        <v>1.6776124996316005E-2</v>
      </c>
      <c r="J25" s="1">
        <f t="shared" si="3"/>
        <v>1.4468882689871999E-2</v>
      </c>
      <c r="K25">
        <v>4.2359389653846197E-2</v>
      </c>
      <c r="L25" s="1"/>
      <c r="M25">
        <v>0.70711000000000002</v>
      </c>
      <c r="N25">
        <v>-0.70218999999999998</v>
      </c>
      <c r="O25">
        <v>-1.0959999999999999E-2</v>
      </c>
      <c r="P25">
        <v>0.72746999999999995</v>
      </c>
      <c r="Q25">
        <v>-0.81659000000000004</v>
      </c>
    </row>
    <row r="26" spans="6:17" x14ac:dyDescent="0.25">
      <c r="F26">
        <v>17</v>
      </c>
      <c r="G26" s="1">
        <f t="shared" si="0"/>
        <v>3.1723788269730498E-2</v>
      </c>
      <c r="H26" s="1">
        <f t="shared" si="1"/>
        <v>2.26955006352835E-2</v>
      </c>
      <c r="I26" s="1">
        <f t="shared" si="2"/>
        <v>1.5626031836316001E-2</v>
      </c>
      <c r="J26" s="1">
        <f t="shared" si="3"/>
        <v>1.3906643969871998E-2</v>
      </c>
      <c r="K26">
        <v>3.2240914000000002E-2</v>
      </c>
      <c r="L26" s="1"/>
      <c r="M26">
        <v>0.70711000000000002</v>
      </c>
      <c r="N26">
        <v>-0.66952999999999996</v>
      </c>
      <c r="O26">
        <v>-8.1799999999999998E-2</v>
      </c>
      <c r="P26">
        <v>0.76998999999999995</v>
      </c>
      <c r="Q26">
        <v>-0.75295000000000001</v>
      </c>
    </row>
    <row r="27" spans="6:17" x14ac:dyDescent="0.25">
      <c r="F27">
        <v>18</v>
      </c>
      <c r="G27" s="1">
        <f t="shared" si="0"/>
        <v>3.1011800269730501E-2</v>
      </c>
      <c r="H27" s="1">
        <f t="shared" si="1"/>
        <v>2.1394858027283501E-2</v>
      </c>
      <c r="I27" s="1">
        <f t="shared" si="2"/>
        <v>1.4619648156315999E-2</v>
      </c>
      <c r="J27" s="1">
        <f t="shared" si="3"/>
        <v>1.3501657729871998E-2</v>
      </c>
      <c r="K27">
        <v>2.4827000299999999E-2</v>
      </c>
      <c r="L27" s="1"/>
      <c r="M27">
        <v>0.70711000000000002</v>
      </c>
      <c r="N27">
        <v>-0.63687000000000005</v>
      </c>
      <c r="O27">
        <v>-0.14926</v>
      </c>
      <c r="P27">
        <v>0.80161000000000004</v>
      </c>
      <c r="Q27">
        <v>-0.67695000000000005</v>
      </c>
    </row>
    <row r="28" spans="6:17" x14ac:dyDescent="0.25">
      <c r="F28">
        <v>19</v>
      </c>
      <c r="G28" s="1">
        <f t="shared" si="0"/>
        <v>3.0299812269730497E-2</v>
      </c>
      <c r="H28" s="1">
        <f t="shared" si="1"/>
        <v>2.0160301119283498E-2</v>
      </c>
      <c r="I28" s="1">
        <f t="shared" si="2"/>
        <v>1.3751100596316002E-2</v>
      </c>
      <c r="J28" s="1">
        <f t="shared" si="3"/>
        <v>1.3237293669872001E-2</v>
      </c>
      <c r="K28">
        <v>1.8590804124999999E-2</v>
      </c>
      <c r="L28" s="1"/>
      <c r="M28">
        <v>0.70711000000000002</v>
      </c>
      <c r="N28">
        <v>-0.60421000000000002</v>
      </c>
      <c r="O28">
        <v>-0.21335000000000001</v>
      </c>
      <c r="P28">
        <v>0.82284999999999997</v>
      </c>
      <c r="Q28">
        <v>-0.59084000000000003</v>
      </c>
    </row>
    <row r="29" spans="6:17" x14ac:dyDescent="0.25">
      <c r="F29">
        <v>20</v>
      </c>
      <c r="G29" s="1">
        <f t="shared" si="0"/>
        <v>2.9587824269730501E-2</v>
      </c>
      <c r="H29" s="1">
        <f t="shared" si="1"/>
        <v>1.8992026011283497E-2</v>
      </c>
      <c r="I29" s="1">
        <f t="shared" si="2"/>
        <v>1.3014422316315999E-2</v>
      </c>
      <c r="J29" s="1">
        <f t="shared" si="3"/>
        <v>1.3097770169872E-2</v>
      </c>
      <c r="K29">
        <v>6.5823383478260901E-3</v>
      </c>
      <c r="L29" s="1"/>
      <c r="M29">
        <v>0.70711000000000002</v>
      </c>
      <c r="N29">
        <v>-0.57155</v>
      </c>
      <c r="O29">
        <v>-0.27406000000000003</v>
      </c>
      <c r="P29">
        <v>0.83425000000000005</v>
      </c>
      <c r="Q29">
        <v>-0.49675999999999998</v>
      </c>
    </row>
    <row r="30" spans="6:17" x14ac:dyDescent="0.25">
      <c r="F30">
        <v>21</v>
      </c>
      <c r="G30" s="1">
        <f t="shared" si="0"/>
        <v>2.8875836269730497E-2</v>
      </c>
      <c r="H30" s="1">
        <f t="shared" si="1"/>
        <v>1.7889640503283503E-2</v>
      </c>
      <c r="I30" s="1">
        <f t="shared" si="2"/>
        <v>1.2403563296316002E-2</v>
      </c>
      <c r="J30" s="1">
        <f t="shared" si="3"/>
        <v>1.3067800169871998E-2</v>
      </c>
      <c r="K30">
        <v>1.4519148000000001E-2</v>
      </c>
      <c r="L30" s="1"/>
      <c r="M30">
        <v>0.70711000000000002</v>
      </c>
      <c r="N30">
        <v>-0.53888999999999998</v>
      </c>
      <c r="O30">
        <v>-0.33140999999999998</v>
      </c>
      <c r="P30">
        <v>0.83633999999999997</v>
      </c>
      <c r="Q30">
        <v>-0.39673000000000003</v>
      </c>
    </row>
    <row r="31" spans="6:17" x14ac:dyDescent="0.25">
      <c r="F31">
        <v>22</v>
      </c>
      <c r="G31" s="1">
        <f t="shared" si="0"/>
        <v>2.81638482697305E-2</v>
      </c>
      <c r="H31" s="1">
        <f t="shared" si="1"/>
        <v>1.6853536795283501E-2</v>
      </c>
      <c r="I31" s="1">
        <f t="shared" si="2"/>
        <v>1.1912845056316001E-2</v>
      </c>
      <c r="J31" s="1">
        <f t="shared" si="3"/>
        <v>1.3133142629871999E-2</v>
      </c>
      <c r="K31">
        <v>1.0401060947368399E-2</v>
      </c>
      <c r="L31" s="1"/>
      <c r="M31">
        <v>0.70711000000000002</v>
      </c>
      <c r="N31">
        <v>-0.50622999999999996</v>
      </c>
      <c r="O31">
        <v>-0.38538</v>
      </c>
      <c r="P31">
        <v>0.82964000000000004</v>
      </c>
      <c r="Q31">
        <v>-0.29268</v>
      </c>
    </row>
    <row r="32" spans="6:17" x14ac:dyDescent="0.25">
      <c r="F32">
        <v>23</v>
      </c>
      <c r="G32" s="1">
        <f t="shared" si="0"/>
        <v>2.7451860269730496E-2</v>
      </c>
      <c r="H32" s="1">
        <f t="shared" si="1"/>
        <v>1.5883714887283497E-2</v>
      </c>
      <c r="I32" s="1">
        <f t="shared" si="2"/>
        <v>1.1536235796316002E-2</v>
      </c>
      <c r="J32" s="1">
        <f t="shared" si="3"/>
        <v>1.3280173229871999E-2</v>
      </c>
      <c r="K32">
        <v>1.9894520000000001E-3</v>
      </c>
      <c r="L32" s="1"/>
      <c r="M32">
        <v>0.70711000000000002</v>
      </c>
      <c r="N32">
        <v>-0.47356999999999999</v>
      </c>
      <c r="O32">
        <v>-0.43597000000000002</v>
      </c>
      <c r="P32">
        <v>0.81469000000000003</v>
      </c>
      <c r="Q32">
        <v>-0.18640000000000001</v>
      </c>
    </row>
    <row r="33" spans="6:17" x14ac:dyDescent="0.25">
      <c r="F33">
        <v>24</v>
      </c>
      <c r="G33" s="1">
        <f t="shared" si="0"/>
        <v>2.67398722697305E-2</v>
      </c>
      <c r="H33" s="1">
        <f t="shared" si="1"/>
        <v>1.4979782579283498E-2</v>
      </c>
      <c r="I33" s="1">
        <f t="shared" si="2"/>
        <v>1.1267573796316E-2</v>
      </c>
      <c r="J33" s="1">
        <f t="shared" si="3"/>
        <v>1.3495636769871998E-2</v>
      </c>
      <c r="K33">
        <v>4.6009512399999997E-3</v>
      </c>
      <c r="L33" s="1"/>
      <c r="M33">
        <v>0.70711000000000002</v>
      </c>
      <c r="N33">
        <v>-0.44091000000000002</v>
      </c>
      <c r="O33">
        <v>-0.48320000000000002</v>
      </c>
      <c r="P33">
        <v>0.79203000000000001</v>
      </c>
      <c r="Q33">
        <v>-7.9589999999999994E-2</v>
      </c>
    </row>
    <row r="34" spans="6:17" x14ac:dyDescent="0.25">
      <c r="F34">
        <v>25</v>
      </c>
      <c r="G34" s="1">
        <f t="shared" si="0"/>
        <v>2.6027884269730499E-2</v>
      </c>
      <c r="H34" s="1">
        <f t="shared" si="1"/>
        <v>1.4142132071283502E-2</v>
      </c>
      <c r="I34" s="1">
        <f t="shared" si="2"/>
        <v>1.1101068876315999E-2</v>
      </c>
      <c r="J34" s="1">
        <f t="shared" si="3"/>
        <v>1.3767647469871996E-2</v>
      </c>
      <c r="K34">
        <v>3.2902276250000001E-2</v>
      </c>
      <c r="L34" s="1"/>
      <c r="M34">
        <v>0.70711000000000002</v>
      </c>
      <c r="N34">
        <v>-0.40825</v>
      </c>
      <c r="O34">
        <v>-0.52705000000000002</v>
      </c>
      <c r="P34">
        <v>0.76219000000000003</v>
      </c>
      <c r="Q34">
        <v>2.6190000000000001E-2</v>
      </c>
    </row>
    <row r="35" spans="6:17" x14ac:dyDescent="0.25">
      <c r="F35">
        <v>26</v>
      </c>
      <c r="G35" s="1">
        <f t="shared" si="0"/>
        <v>2.5315896269730499E-2</v>
      </c>
      <c r="H35" s="1">
        <f t="shared" si="1"/>
        <v>1.33707633632835E-2</v>
      </c>
      <c r="I35" s="1">
        <f t="shared" si="2"/>
        <v>1.1030912636315999E-2</v>
      </c>
      <c r="J35" s="1">
        <f t="shared" si="3"/>
        <v>1.4084661889871999E-2</v>
      </c>
      <c r="K35">
        <v>3.0900236080000001E-2</v>
      </c>
      <c r="L35" s="1"/>
      <c r="M35">
        <v>0.70711000000000002</v>
      </c>
      <c r="N35">
        <v>-0.37558999999999998</v>
      </c>
      <c r="O35">
        <v>-0.56752000000000002</v>
      </c>
      <c r="P35">
        <v>0.72568999999999995</v>
      </c>
      <c r="Q35">
        <v>0.12945999999999999</v>
      </c>
    </row>
    <row r="36" spans="6:17" x14ac:dyDescent="0.25">
      <c r="F36">
        <v>27</v>
      </c>
      <c r="G36" s="1">
        <f t="shared" si="0"/>
        <v>2.4603908269730499E-2</v>
      </c>
      <c r="H36" s="1">
        <f t="shared" si="1"/>
        <v>1.26652842552835E-2</v>
      </c>
      <c r="I36" s="1">
        <f t="shared" si="2"/>
        <v>1.1050831656315999E-2</v>
      </c>
      <c r="J36" s="1">
        <f t="shared" si="3"/>
        <v>1.4435650729871997E-2</v>
      </c>
      <c r="K36">
        <v>3.2533764814814799E-2</v>
      </c>
      <c r="L36" s="1"/>
      <c r="M36">
        <v>0.70711000000000002</v>
      </c>
      <c r="N36">
        <v>-0.34293000000000001</v>
      </c>
      <c r="O36">
        <v>-0.60463</v>
      </c>
      <c r="P36">
        <v>0.68308000000000002</v>
      </c>
      <c r="Q36">
        <v>0.22886999999999999</v>
      </c>
    </row>
    <row r="37" spans="6:17" x14ac:dyDescent="0.25">
      <c r="F37">
        <v>28</v>
      </c>
      <c r="G37" s="1">
        <f t="shared" si="0"/>
        <v>2.3891920269730499E-2</v>
      </c>
      <c r="H37" s="1">
        <f t="shared" si="1"/>
        <v>1.2026086947283498E-2</v>
      </c>
      <c r="I37" s="1">
        <f t="shared" si="2"/>
        <v>1.1155259156315999E-2</v>
      </c>
      <c r="J37" s="1">
        <f t="shared" si="3"/>
        <v>1.4810938449871998E-2</v>
      </c>
      <c r="K37">
        <v>1.2292527241379301E-3</v>
      </c>
      <c r="L37" s="1"/>
      <c r="M37">
        <v>0.70711000000000002</v>
      </c>
      <c r="N37">
        <v>-0.31026999999999999</v>
      </c>
      <c r="O37">
        <v>-0.63836000000000004</v>
      </c>
      <c r="P37">
        <v>0.63487000000000005</v>
      </c>
      <c r="Q37">
        <v>0.32318999999999998</v>
      </c>
    </row>
    <row r="38" spans="6:17" x14ac:dyDescent="0.25">
      <c r="F38">
        <v>29</v>
      </c>
      <c r="G38" s="1">
        <f t="shared" si="0"/>
        <v>2.3179932269730499E-2</v>
      </c>
      <c r="H38" s="1">
        <f t="shared" si="1"/>
        <v>1.1452975339283501E-2</v>
      </c>
      <c r="I38" s="1">
        <f t="shared" si="2"/>
        <v>1.1337986676316001E-2</v>
      </c>
      <c r="J38" s="1">
        <f t="shared" si="3"/>
        <v>1.5201025209871998E-2</v>
      </c>
      <c r="K38">
        <v>2.40312682941176E-2</v>
      </c>
      <c r="L38" s="1"/>
      <c r="M38">
        <v>0.70711000000000002</v>
      </c>
      <c r="N38">
        <v>-0.27761000000000002</v>
      </c>
      <c r="O38">
        <v>-0.66871999999999998</v>
      </c>
      <c r="P38">
        <v>0.58160999999999996</v>
      </c>
      <c r="Q38">
        <v>0.41128999999999999</v>
      </c>
    </row>
    <row r="39" spans="6:17" x14ac:dyDescent="0.25">
      <c r="F39">
        <v>30</v>
      </c>
      <c r="G39" s="1">
        <f t="shared" si="0"/>
        <v>2.2467944269730498E-2</v>
      </c>
      <c r="H39" s="1">
        <f t="shared" si="1"/>
        <v>1.0946145531283501E-2</v>
      </c>
      <c r="I39" s="1">
        <f t="shared" si="2"/>
        <v>1.1593159076315999E-2</v>
      </c>
      <c r="J39" s="1">
        <f t="shared" si="3"/>
        <v>1.5597411449871999E-2</v>
      </c>
      <c r="K39">
        <v>6.1928787777777803E-3</v>
      </c>
      <c r="L39" s="1"/>
      <c r="M39">
        <v>0.70711000000000002</v>
      </c>
      <c r="N39">
        <v>-0.24495</v>
      </c>
      <c r="O39">
        <v>-0.69569999999999999</v>
      </c>
      <c r="P39">
        <v>0.52383000000000002</v>
      </c>
      <c r="Q39">
        <v>0.49214999999999998</v>
      </c>
    </row>
    <row r="40" spans="6:17" x14ac:dyDescent="0.25">
      <c r="F40">
        <v>31</v>
      </c>
      <c r="G40" s="1">
        <f t="shared" si="0"/>
        <v>2.1755956269730498E-2</v>
      </c>
      <c r="H40" s="1">
        <f t="shared" si="1"/>
        <v>1.05054014232835E-2</v>
      </c>
      <c r="I40" s="1">
        <f t="shared" si="2"/>
        <v>1.1914791296315999E-2</v>
      </c>
      <c r="J40" s="1">
        <f t="shared" si="3"/>
        <v>1.5992160769871998E-2</v>
      </c>
      <c r="K40">
        <v>-1.32345872777778E-2</v>
      </c>
      <c r="L40" s="1"/>
      <c r="M40">
        <v>0.70711000000000002</v>
      </c>
      <c r="N40">
        <v>-0.21229000000000001</v>
      </c>
      <c r="O40">
        <v>-0.71931</v>
      </c>
      <c r="P40">
        <v>0.46206000000000003</v>
      </c>
      <c r="Q40">
        <v>0.56486999999999998</v>
      </c>
    </row>
    <row r="41" spans="6:17" x14ac:dyDescent="0.25">
      <c r="F41">
        <v>32</v>
      </c>
      <c r="G41" s="1">
        <f t="shared" si="0"/>
        <v>2.1043968269730498E-2</v>
      </c>
      <c r="H41" s="1">
        <f t="shared" si="1"/>
        <v>1.0130743015283498E-2</v>
      </c>
      <c r="I41" s="1">
        <f t="shared" si="2"/>
        <v>1.2296963236315999E-2</v>
      </c>
      <c r="J41" s="1">
        <f t="shared" si="3"/>
        <v>1.6378219429871999E-2</v>
      </c>
      <c r="K41" s="1">
        <v>-6.6505928571428504E-5</v>
      </c>
      <c r="L41" s="1"/>
      <c r="M41">
        <v>0.70711000000000002</v>
      </c>
      <c r="N41">
        <v>-0.17963000000000001</v>
      </c>
      <c r="O41">
        <v>-0.73955000000000004</v>
      </c>
      <c r="P41">
        <v>0.39683000000000002</v>
      </c>
      <c r="Q41">
        <v>0.62866999999999995</v>
      </c>
    </row>
    <row r="42" spans="6:17" x14ac:dyDescent="0.25">
      <c r="F42">
        <v>33</v>
      </c>
      <c r="G42" s="1">
        <f t="shared" si="0"/>
        <v>2.0331980269730498E-2</v>
      </c>
      <c r="H42" s="1">
        <f t="shared" si="1"/>
        <v>9.8221703072835006E-3</v>
      </c>
      <c r="I42" s="1">
        <f t="shared" si="2"/>
        <v>1.2733754796315999E-2</v>
      </c>
      <c r="J42" s="1">
        <f t="shared" si="3"/>
        <v>1.6749180489872E-2</v>
      </c>
      <c r="K42">
        <v>1.7814077111111101E-2</v>
      </c>
      <c r="L42" s="1"/>
      <c r="M42">
        <v>0.70711000000000002</v>
      </c>
      <c r="N42">
        <v>-0.14696999999999999</v>
      </c>
      <c r="O42">
        <v>-0.75641999999999998</v>
      </c>
      <c r="P42">
        <v>0.32867000000000002</v>
      </c>
      <c r="Q42">
        <v>0.68286999999999998</v>
      </c>
    </row>
    <row r="43" spans="6:17" x14ac:dyDescent="0.25">
      <c r="F43">
        <v>34</v>
      </c>
      <c r="G43" s="1">
        <f t="shared" si="0"/>
        <v>1.9619992269730498E-2</v>
      </c>
      <c r="H43" s="1">
        <f t="shared" si="1"/>
        <v>9.5798793992834998E-3</v>
      </c>
      <c r="I43" s="1">
        <f t="shared" si="2"/>
        <v>1.3219310836315999E-2</v>
      </c>
      <c r="J43" s="1">
        <f t="shared" si="3"/>
        <v>1.7099454989871997E-2</v>
      </c>
      <c r="K43">
        <v>8.3836211428571401E-3</v>
      </c>
      <c r="L43" s="1"/>
      <c r="M43">
        <v>0.70711000000000002</v>
      </c>
      <c r="N43">
        <v>-0.11430999999999999</v>
      </c>
      <c r="O43">
        <v>-0.76990999999999998</v>
      </c>
      <c r="P43">
        <v>0.25811000000000001</v>
      </c>
      <c r="Q43">
        <v>0.72689999999999999</v>
      </c>
    </row>
    <row r="44" spans="6:17" x14ac:dyDescent="0.25">
      <c r="F44">
        <v>35</v>
      </c>
      <c r="G44" s="1">
        <f t="shared" si="0"/>
        <v>1.8908004269730497E-2</v>
      </c>
      <c r="H44" s="1">
        <f t="shared" si="1"/>
        <v>9.4036741912834985E-3</v>
      </c>
      <c r="I44" s="1">
        <f t="shared" si="2"/>
        <v>1.3747422896315999E-2</v>
      </c>
      <c r="J44" s="1">
        <f t="shared" si="3"/>
        <v>1.7424006009871998E-2</v>
      </c>
      <c r="K44">
        <v>9.8400191666666702E-3</v>
      </c>
      <c r="L44" s="1"/>
      <c r="M44">
        <v>0.70711000000000002</v>
      </c>
      <c r="N44">
        <v>-8.165E-2</v>
      </c>
      <c r="O44">
        <v>-0.78003</v>
      </c>
      <c r="P44">
        <v>0.1857</v>
      </c>
      <c r="Q44">
        <v>0.76032</v>
      </c>
    </row>
    <row r="45" spans="6:17" x14ac:dyDescent="0.25">
      <c r="F45">
        <v>36</v>
      </c>
      <c r="G45" s="1">
        <f t="shared" si="0"/>
        <v>1.8196016269730497E-2</v>
      </c>
      <c r="H45" s="1">
        <f t="shared" si="1"/>
        <v>9.2937507832835022E-3</v>
      </c>
      <c r="I45" s="1">
        <f t="shared" si="2"/>
        <v>1.4312459236315999E-2</v>
      </c>
      <c r="J45" s="1">
        <f t="shared" si="3"/>
        <v>1.7718808029871996E-2</v>
      </c>
      <c r="K45">
        <v>3.10394999130435E-2</v>
      </c>
      <c r="L45" s="1"/>
      <c r="M45">
        <v>0.70711000000000002</v>
      </c>
      <c r="N45">
        <v>-4.8989999999999999E-2</v>
      </c>
      <c r="O45">
        <v>-0.78676999999999997</v>
      </c>
      <c r="P45">
        <v>0.11194999999999999</v>
      </c>
      <c r="Q45">
        <v>0.78278999999999999</v>
      </c>
    </row>
    <row r="46" spans="6:17" x14ac:dyDescent="0.25">
      <c r="F46">
        <v>37</v>
      </c>
      <c r="G46" s="1">
        <f t="shared" si="0"/>
        <v>1.7484028269730497E-2</v>
      </c>
      <c r="H46" s="1">
        <f t="shared" si="1"/>
        <v>9.2497169752834996E-3</v>
      </c>
      <c r="I46" s="1">
        <f t="shared" si="2"/>
        <v>1.4908146436315998E-2</v>
      </c>
      <c r="J46" s="1">
        <f t="shared" si="3"/>
        <v>1.7980075909871999E-2</v>
      </c>
      <c r="K46">
        <v>2.7304871904761899E-2</v>
      </c>
      <c r="L46" s="1"/>
      <c r="M46">
        <v>0.70711000000000002</v>
      </c>
      <c r="N46">
        <v>-1.6330000000000001E-2</v>
      </c>
      <c r="O46">
        <v>-0.79015000000000002</v>
      </c>
      <c r="P46">
        <v>3.7409999999999999E-2</v>
      </c>
      <c r="Q46">
        <v>0.79408000000000001</v>
      </c>
    </row>
    <row r="47" spans="6:17" x14ac:dyDescent="0.25">
      <c r="F47">
        <v>38</v>
      </c>
      <c r="G47" s="1">
        <f t="shared" si="0"/>
        <v>1.67720402697305E-2</v>
      </c>
      <c r="H47" s="1">
        <f t="shared" si="1"/>
        <v>9.2719649672834987E-3</v>
      </c>
      <c r="I47" s="1">
        <f t="shared" si="2"/>
        <v>1.5528917716315999E-2</v>
      </c>
      <c r="J47" s="1">
        <f t="shared" si="3"/>
        <v>1.8205378269872001E-2</v>
      </c>
      <c r="K47">
        <v>4.9837188260869601E-2</v>
      </c>
      <c r="L47" s="1"/>
      <c r="M47">
        <v>0.70711000000000002</v>
      </c>
      <c r="N47">
        <v>1.6330000000000001E-2</v>
      </c>
      <c r="O47">
        <v>-0.79015000000000002</v>
      </c>
      <c r="P47">
        <v>-3.7409999999999999E-2</v>
      </c>
      <c r="Q47">
        <v>0.79408000000000001</v>
      </c>
    </row>
    <row r="48" spans="6:17" x14ac:dyDescent="0.25">
      <c r="F48">
        <v>39</v>
      </c>
      <c r="G48" s="1">
        <f t="shared" si="0"/>
        <v>1.60600522697305E-2</v>
      </c>
      <c r="H48" s="1">
        <f t="shared" si="1"/>
        <v>9.3604947592834994E-3</v>
      </c>
      <c r="I48" s="1">
        <f t="shared" si="2"/>
        <v>1.6168517876316003E-2</v>
      </c>
      <c r="J48" s="1">
        <f t="shared" si="3"/>
        <v>1.8392592709872001E-2</v>
      </c>
      <c r="K48">
        <v>1.5741925666666701E-2</v>
      </c>
      <c r="L48" s="1"/>
      <c r="M48">
        <v>0.70711000000000002</v>
      </c>
      <c r="N48">
        <v>4.8989999999999999E-2</v>
      </c>
      <c r="O48">
        <v>-0.78676999999999997</v>
      </c>
      <c r="P48">
        <v>-0.11194999999999999</v>
      </c>
      <c r="Q48">
        <v>0.78278999999999999</v>
      </c>
    </row>
    <row r="49" spans="6:17" x14ac:dyDescent="0.25">
      <c r="F49">
        <v>40</v>
      </c>
      <c r="G49" s="1">
        <f t="shared" si="0"/>
        <v>1.5348064269730498E-2</v>
      </c>
      <c r="H49" s="1">
        <f t="shared" si="1"/>
        <v>9.5149141512835007E-3</v>
      </c>
      <c r="I49" s="1">
        <f t="shared" si="2"/>
        <v>1.6821120296315998E-2</v>
      </c>
      <c r="J49" s="1">
        <f t="shared" si="3"/>
        <v>1.8540284809872E-2</v>
      </c>
      <c r="K49">
        <v>3.17078543684211E-2</v>
      </c>
      <c r="L49" s="1"/>
      <c r="M49">
        <v>0.70711000000000002</v>
      </c>
      <c r="N49">
        <v>8.165E-2</v>
      </c>
      <c r="O49">
        <v>-0.78003</v>
      </c>
      <c r="P49">
        <v>-0.1857</v>
      </c>
      <c r="Q49">
        <v>0.76032</v>
      </c>
    </row>
    <row r="50" spans="6:17" x14ac:dyDescent="0.25">
      <c r="F50">
        <v>41</v>
      </c>
      <c r="G50" s="1">
        <f t="shared" si="0"/>
        <v>1.46360762697305E-2</v>
      </c>
      <c r="H50" s="1">
        <f t="shared" si="1"/>
        <v>9.7356153432835001E-3</v>
      </c>
      <c r="I50" s="1">
        <f t="shared" si="2"/>
        <v>1.7480711396316E-2</v>
      </c>
      <c r="J50" s="1">
        <f t="shared" si="3"/>
        <v>1.8648070709872004E-2</v>
      </c>
      <c r="K50" s="1">
        <v>-4.3178866666666498E-5</v>
      </c>
      <c r="L50" s="1"/>
      <c r="M50">
        <v>0.70711000000000002</v>
      </c>
      <c r="N50">
        <v>0.11430999999999999</v>
      </c>
      <c r="O50">
        <v>-0.76990999999999998</v>
      </c>
      <c r="P50">
        <v>-0.25811000000000001</v>
      </c>
      <c r="Q50">
        <v>0.72689999999999999</v>
      </c>
    </row>
    <row r="51" spans="6:17" x14ac:dyDescent="0.25">
      <c r="F51">
        <v>42</v>
      </c>
      <c r="G51" s="1">
        <f t="shared" si="0"/>
        <v>1.3924088269730499E-2</v>
      </c>
      <c r="H51" s="1">
        <f t="shared" si="1"/>
        <v>1.0022402235283499E-2</v>
      </c>
      <c r="I51" s="1">
        <f t="shared" si="2"/>
        <v>1.8141529516316E-2</v>
      </c>
      <c r="J51" s="1">
        <f t="shared" si="3"/>
        <v>1.8716110129872003E-2</v>
      </c>
      <c r="K51">
        <v>2.93004851333333E-2</v>
      </c>
      <c r="L51" s="1"/>
      <c r="M51">
        <v>0.70711000000000002</v>
      </c>
      <c r="N51">
        <v>0.14696999999999999</v>
      </c>
      <c r="O51">
        <v>-0.75641999999999998</v>
      </c>
      <c r="P51">
        <v>-0.32867000000000002</v>
      </c>
      <c r="Q51">
        <v>0.68286999999999998</v>
      </c>
    </row>
    <row r="52" spans="6:17" x14ac:dyDescent="0.25">
      <c r="F52">
        <v>43</v>
      </c>
      <c r="G52" s="1">
        <f t="shared" si="0"/>
        <v>1.3212100269730499E-2</v>
      </c>
      <c r="H52" s="1">
        <f t="shared" si="1"/>
        <v>1.0375470927283501E-2</v>
      </c>
      <c r="I52" s="1">
        <f t="shared" si="2"/>
        <v>1.8797496116315999E-2</v>
      </c>
      <c r="J52" s="1">
        <f t="shared" si="3"/>
        <v>1.8745270989872002E-2</v>
      </c>
      <c r="K52">
        <v>1.3386008888888899E-3</v>
      </c>
      <c r="L52" s="1"/>
      <c r="M52">
        <v>0.70711000000000002</v>
      </c>
      <c r="N52">
        <v>0.17963000000000001</v>
      </c>
      <c r="O52">
        <v>-0.73955000000000004</v>
      </c>
      <c r="P52">
        <v>-0.39683000000000002</v>
      </c>
      <c r="Q52">
        <v>0.62866999999999995</v>
      </c>
    </row>
    <row r="53" spans="6:17" x14ac:dyDescent="0.25">
      <c r="F53">
        <v>44</v>
      </c>
      <c r="G53" s="1">
        <f t="shared" si="0"/>
        <v>1.2500112269730499E-2</v>
      </c>
      <c r="H53" s="1">
        <f t="shared" si="1"/>
        <v>1.0794625319283501E-2</v>
      </c>
      <c r="I53" s="1">
        <f t="shared" si="2"/>
        <v>1.9442626136315998E-2</v>
      </c>
      <c r="J53" s="1">
        <f t="shared" si="3"/>
        <v>1.8737124849872E-2</v>
      </c>
      <c r="K53" s="1">
        <v>8.0440999999999198E-5</v>
      </c>
      <c r="L53" s="1"/>
      <c r="M53">
        <v>0.70711000000000002</v>
      </c>
      <c r="N53">
        <v>0.21229000000000001</v>
      </c>
      <c r="O53">
        <v>-0.71931</v>
      </c>
      <c r="P53">
        <v>-0.46206000000000003</v>
      </c>
      <c r="Q53">
        <v>0.56486999999999998</v>
      </c>
    </row>
    <row r="54" spans="6:17" x14ac:dyDescent="0.25">
      <c r="F54">
        <v>45</v>
      </c>
      <c r="G54" s="1">
        <f t="shared" si="0"/>
        <v>1.1788124269730499E-2</v>
      </c>
      <c r="H54" s="1">
        <f t="shared" si="1"/>
        <v>1.12798654112835E-2</v>
      </c>
      <c r="I54" s="1">
        <f t="shared" si="2"/>
        <v>2.0070999476316E-2</v>
      </c>
      <c r="J54" s="1">
        <f t="shared" si="3"/>
        <v>1.8694061249872003E-2</v>
      </c>
      <c r="K54">
        <v>1.27215478461538E-2</v>
      </c>
      <c r="L54" s="1"/>
      <c r="M54">
        <v>0.70711000000000002</v>
      </c>
      <c r="N54">
        <v>0.24495</v>
      </c>
      <c r="O54">
        <v>-0.69569999999999999</v>
      </c>
      <c r="P54">
        <v>-0.52383000000000002</v>
      </c>
      <c r="Q54">
        <v>0.49214999999999998</v>
      </c>
    </row>
    <row r="55" spans="6:17" x14ac:dyDescent="0.25">
      <c r="F55">
        <v>46</v>
      </c>
      <c r="G55" s="1">
        <f t="shared" si="0"/>
        <v>1.1076136269730499E-2</v>
      </c>
      <c r="H55" s="1">
        <f t="shared" si="1"/>
        <v>1.1831191203283499E-2</v>
      </c>
      <c r="I55" s="1">
        <f t="shared" si="2"/>
        <v>2.0676696036315997E-2</v>
      </c>
      <c r="J55" s="1">
        <f t="shared" si="3"/>
        <v>1.8619116529872002E-2</v>
      </c>
      <c r="K55">
        <v>4.25620466E-2</v>
      </c>
      <c r="L55" s="1"/>
      <c r="M55">
        <v>0.70711000000000002</v>
      </c>
      <c r="N55">
        <v>0.27761000000000002</v>
      </c>
      <c r="O55">
        <v>-0.66871999999999998</v>
      </c>
      <c r="P55">
        <v>-0.58160999999999996</v>
      </c>
      <c r="Q55">
        <v>0.41128999999999999</v>
      </c>
    </row>
    <row r="56" spans="6:17" x14ac:dyDescent="0.25">
      <c r="F56">
        <v>47</v>
      </c>
      <c r="G56" s="1">
        <f t="shared" si="0"/>
        <v>1.0364148269730498E-2</v>
      </c>
      <c r="H56" s="1">
        <f t="shared" si="1"/>
        <v>1.2448798795283501E-2</v>
      </c>
      <c r="I56" s="1">
        <f t="shared" si="2"/>
        <v>2.1253860676315999E-2</v>
      </c>
      <c r="J56" s="1">
        <f t="shared" si="3"/>
        <v>1.8516209689872002E-2</v>
      </c>
      <c r="K56">
        <v>2.2367518499999999E-2</v>
      </c>
      <c r="L56" s="1"/>
      <c r="M56">
        <v>0.70711000000000002</v>
      </c>
      <c r="N56">
        <v>0.31026999999999999</v>
      </c>
      <c r="O56">
        <v>-0.63836000000000004</v>
      </c>
      <c r="P56">
        <v>-0.63487000000000005</v>
      </c>
      <c r="Q56">
        <v>0.32318999999999998</v>
      </c>
    </row>
    <row r="57" spans="6:17" x14ac:dyDescent="0.25">
      <c r="F57">
        <v>48</v>
      </c>
      <c r="G57" s="1">
        <f t="shared" si="0"/>
        <v>9.6521602697304983E-3</v>
      </c>
      <c r="H57" s="1">
        <f t="shared" si="1"/>
        <v>1.3132492087283501E-2</v>
      </c>
      <c r="I57" s="1">
        <f t="shared" si="2"/>
        <v>2.1796508336316002E-2</v>
      </c>
      <c r="J57" s="1">
        <f t="shared" si="3"/>
        <v>1.8389822889872003E-2</v>
      </c>
      <c r="K57">
        <v>8.8895202352941207E-3</v>
      </c>
      <c r="L57" s="1"/>
      <c r="M57">
        <v>0.70711000000000002</v>
      </c>
      <c r="N57">
        <v>0.34293000000000001</v>
      </c>
      <c r="O57">
        <v>-0.60463</v>
      </c>
      <c r="P57">
        <v>-0.68308000000000002</v>
      </c>
      <c r="Q57">
        <v>0.22886999999999999</v>
      </c>
    </row>
    <row r="58" spans="6:17" x14ac:dyDescent="0.25">
      <c r="F58">
        <v>49</v>
      </c>
      <c r="G58" s="1">
        <f t="shared" si="0"/>
        <v>8.9401722697304998E-3</v>
      </c>
      <c r="H58" s="1">
        <f t="shared" si="1"/>
        <v>1.3882467179283499E-2</v>
      </c>
      <c r="I58" s="1">
        <f t="shared" si="2"/>
        <v>2.2298560476316003E-2</v>
      </c>
      <c r="J58" s="1">
        <f t="shared" si="3"/>
        <v>1.8245286969872002E-2</v>
      </c>
      <c r="K58">
        <v>2.5132469888888901E-2</v>
      </c>
      <c r="L58" s="1"/>
      <c r="M58">
        <v>0.70711000000000002</v>
      </c>
      <c r="N58">
        <v>0.37558999999999998</v>
      </c>
      <c r="O58">
        <v>-0.56752000000000002</v>
      </c>
      <c r="P58">
        <v>-0.72568999999999995</v>
      </c>
      <c r="Q58">
        <v>0.12945999999999999</v>
      </c>
    </row>
    <row r="59" spans="6:17" x14ac:dyDescent="0.25">
      <c r="F59">
        <v>50</v>
      </c>
      <c r="G59" s="1">
        <f t="shared" si="0"/>
        <v>8.2281842697304979E-3</v>
      </c>
      <c r="H59" s="1">
        <f t="shared" si="1"/>
        <v>1.4698331871283499E-2</v>
      </c>
      <c r="I59" s="1">
        <f t="shared" si="2"/>
        <v>2.2754190476316001E-2</v>
      </c>
      <c r="J59" s="1">
        <f t="shared" si="3"/>
        <v>1.8088411669872E-2</v>
      </c>
      <c r="K59">
        <v>2.0818302727272698E-3</v>
      </c>
      <c r="L59" s="1"/>
      <c r="M59">
        <v>0.70711000000000002</v>
      </c>
      <c r="N59">
        <v>0.40825</v>
      </c>
      <c r="O59">
        <v>-0.52705000000000002</v>
      </c>
      <c r="P59">
        <v>-0.76219000000000003</v>
      </c>
      <c r="Q59">
        <v>2.6190000000000001E-2</v>
      </c>
    </row>
    <row r="60" spans="6:17" x14ac:dyDescent="0.25">
      <c r="F60">
        <v>51</v>
      </c>
      <c r="G60" s="1">
        <f t="shared" si="0"/>
        <v>7.5161962697304976E-3</v>
      </c>
      <c r="H60" s="1">
        <f t="shared" si="1"/>
        <v>1.5580478363283501E-2</v>
      </c>
      <c r="I60" s="1">
        <f t="shared" si="2"/>
        <v>2.3157384756315999E-2</v>
      </c>
      <c r="J60" s="1">
        <f t="shared" si="3"/>
        <v>1.7926057289872004E-2</v>
      </c>
      <c r="K60">
        <v>4.597354E-2</v>
      </c>
      <c r="L60" s="1"/>
      <c r="M60">
        <v>0.70711000000000002</v>
      </c>
      <c r="N60">
        <v>0.44091000000000002</v>
      </c>
      <c r="O60">
        <v>-0.48320000000000002</v>
      </c>
      <c r="P60">
        <v>-0.79203000000000001</v>
      </c>
      <c r="Q60">
        <v>-7.9589999999999994E-2</v>
      </c>
    </row>
    <row r="61" spans="6:17" x14ac:dyDescent="0.25">
      <c r="F61">
        <v>52</v>
      </c>
      <c r="G61" s="1">
        <f t="shared" si="0"/>
        <v>6.8042082697304992E-3</v>
      </c>
      <c r="H61" s="1">
        <f t="shared" si="1"/>
        <v>1.6528906655283497E-2</v>
      </c>
      <c r="I61" s="1">
        <f t="shared" si="2"/>
        <v>2.3502334916315998E-2</v>
      </c>
      <c r="J61" s="1">
        <f t="shared" si="3"/>
        <v>1.7765825669872001E-2</v>
      </c>
      <c r="K61">
        <v>1.55815852631579E-2</v>
      </c>
      <c r="L61" s="1"/>
      <c r="M61">
        <v>0.70711000000000002</v>
      </c>
      <c r="N61">
        <v>0.47356999999999999</v>
      </c>
      <c r="O61">
        <v>-0.43597000000000002</v>
      </c>
      <c r="P61">
        <v>-0.81469000000000003</v>
      </c>
      <c r="Q61">
        <v>-0.18640000000000001</v>
      </c>
    </row>
    <row r="62" spans="6:17" x14ac:dyDescent="0.25">
      <c r="F62">
        <v>53</v>
      </c>
      <c r="G62" s="1">
        <f t="shared" si="0"/>
        <v>6.092220269730499E-3</v>
      </c>
      <c r="H62" s="1">
        <f t="shared" si="1"/>
        <v>1.7543224547283499E-2</v>
      </c>
      <c r="I62" s="1">
        <f t="shared" si="2"/>
        <v>2.3782990936316001E-2</v>
      </c>
      <c r="J62" s="1">
        <f t="shared" si="3"/>
        <v>1.7615585189872E-2</v>
      </c>
      <c r="K62">
        <v>3.5193903999999998E-2</v>
      </c>
      <c r="L62" s="1"/>
      <c r="M62">
        <v>0.70711000000000002</v>
      </c>
      <c r="N62">
        <v>0.50622999999999996</v>
      </c>
      <c r="O62">
        <v>-0.38538</v>
      </c>
      <c r="P62">
        <v>-0.82964000000000004</v>
      </c>
      <c r="Q62">
        <v>-0.29268</v>
      </c>
    </row>
    <row r="63" spans="6:17" x14ac:dyDescent="0.25">
      <c r="F63">
        <v>54</v>
      </c>
      <c r="G63" s="1">
        <f t="shared" si="0"/>
        <v>5.3802322697304988E-3</v>
      </c>
      <c r="H63" s="1">
        <f t="shared" si="1"/>
        <v>1.86238242392835E-2</v>
      </c>
      <c r="I63" s="1">
        <f t="shared" si="2"/>
        <v>2.3993450936315996E-2</v>
      </c>
      <c r="J63" s="1">
        <f t="shared" si="3"/>
        <v>1.7484497849872001E-2</v>
      </c>
      <c r="K63">
        <v>2.7426277500000001E-3</v>
      </c>
      <c r="L63" s="1"/>
      <c r="M63">
        <v>0.70711000000000002</v>
      </c>
      <c r="N63">
        <v>0.53888999999999998</v>
      </c>
      <c r="O63">
        <v>-0.33140999999999998</v>
      </c>
      <c r="P63">
        <v>-0.83633999999999997</v>
      </c>
      <c r="Q63">
        <v>-0.39673000000000003</v>
      </c>
    </row>
    <row r="64" spans="6:17" x14ac:dyDescent="0.25">
      <c r="F64">
        <v>56</v>
      </c>
      <c r="G64" s="1">
        <f t="shared" si="0"/>
        <v>3.9562562697304984E-3</v>
      </c>
      <c r="H64" s="1">
        <f t="shared" si="1"/>
        <v>2.0983476823283498E-2</v>
      </c>
      <c r="I64" s="1">
        <f t="shared" si="2"/>
        <v>2.4179749156315999E-2</v>
      </c>
      <c r="J64" s="1">
        <f t="shared" si="3"/>
        <v>1.7318675389871998E-2</v>
      </c>
      <c r="K64">
        <v>5.2694663571428602E-2</v>
      </c>
      <c r="L64" s="1"/>
      <c r="M64">
        <v>0.70711000000000002</v>
      </c>
      <c r="N64">
        <v>0.60421000000000002</v>
      </c>
      <c r="O64">
        <v>-0.21335000000000001</v>
      </c>
      <c r="P64">
        <v>-0.82284999999999997</v>
      </c>
      <c r="Q64">
        <v>-0.59084000000000003</v>
      </c>
    </row>
    <row r="65" spans="6:17" x14ac:dyDescent="0.25">
      <c r="F65">
        <v>57</v>
      </c>
      <c r="G65" s="1">
        <f t="shared" si="0"/>
        <v>3.2442682697304982E-3</v>
      </c>
      <c r="H65" s="1">
        <f t="shared" si="1"/>
        <v>2.2262529715283499E-2</v>
      </c>
      <c r="I65" s="1">
        <f t="shared" si="2"/>
        <v>2.4143858876316E-2</v>
      </c>
      <c r="J65" s="1">
        <f t="shared" si="3"/>
        <v>1.7305509369871998E-2</v>
      </c>
      <c r="K65">
        <v>-2.9646478000000002E-3</v>
      </c>
      <c r="L65" s="1"/>
      <c r="M65">
        <v>0.70711000000000002</v>
      </c>
      <c r="N65">
        <v>0.63687000000000005</v>
      </c>
      <c r="O65">
        <v>-0.14926</v>
      </c>
      <c r="P65">
        <v>-0.80161000000000004</v>
      </c>
      <c r="Q65">
        <v>-0.67695000000000005</v>
      </c>
    </row>
    <row r="66" spans="6:17" x14ac:dyDescent="0.25">
      <c r="F66">
        <v>58</v>
      </c>
      <c r="G66" s="1">
        <f t="shared" si="0"/>
        <v>2.5322802697304997E-3</v>
      </c>
      <c r="H66" s="1">
        <f t="shared" si="1"/>
        <v>2.3607668307283503E-2</v>
      </c>
      <c r="I66" s="1">
        <f t="shared" si="2"/>
        <v>2.4013915516316001E-2</v>
      </c>
      <c r="J66" s="1">
        <f t="shared" si="3"/>
        <v>1.7354285129871999E-2</v>
      </c>
      <c r="K66">
        <v>-2.4093700285714299E-2</v>
      </c>
      <c r="L66" s="1"/>
      <c r="M66">
        <v>0.70711000000000002</v>
      </c>
      <c r="N66">
        <v>0.66952999999999996</v>
      </c>
      <c r="O66">
        <v>-8.1799999999999998E-2</v>
      </c>
      <c r="P66">
        <v>-0.76998999999999995</v>
      </c>
      <c r="Q66">
        <v>-0.75295000000000001</v>
      </c>
    </row>
    <row r="67" spans="6:17" x14ac:dyDescent="0.25">
      <c r="F67">
        <v>59</v>
      </c>
      <c r="G67" s="1">
        <f t="shared" si="0"/>
        <v>1.8202922697304995E-3</v>
      </c>
      <c r="H67" s="1">
        <f t="shared" si="1"/>
        <v>2.5019088699283501E-2</v>
      </c>
      <c r="I67" s="1">
        <f t="shared" si="2"/>
        <v>2.3784175636315998E-2</v>
      </c>
      <c r="J67" s="1">
        <f t="shared" si="3"/>
        <v>1.7477691369872001E-2</v>
      </c>
      <c r="K67">
        <v>0.124726939</v>
      </c>
      <c r="L67" s="1"/>
      <c r="M67">
        <v>0.70711000000000002</v>
      </c>
      <c r="N67">
        <v>0.70218999999999998</v>
      </c>
      <c r="O67">
        <v>-1.0959999999999999E-2</v>
      </c>
      <c r="P67">
        <v>-0.72746999999999995</v>
      </c>
      <c r="Q67">
        <v>-0.81659000000000004</v>
      </c>
    </row>
    <row r="68" spans="6:17" x14ac:dyDescent="0.25">
      <c r="F68">
        <v>60</v>
      </c>
      <c r="G68" s="1">
        <f t="shared" si="0"/>
        <v>1.1083042697304993E-3</v>
      </c>
      <c r="H68" s="1">
        <f t="shared" si="1"/>
        <v>2.6496594791283499E-2</v>
      </c>
      <c r="I68" s="1">
        <f t="shared" si="2"/>
        <v>2.3448430776315997E-2</v>
      </c>
      <c r="J68" s="1">
        <f t="shared" si="3"/>
        <v>1.7688866249872003E-2</v>
      </c>
      <c r="K68">
        <v>4.0083325250000003E-2</v>
      </c>
      <c r="L68" s="1"/>
      <c r="M68">
        <v>0.70711000000000002</v>
      </c>
      <c r="N68">
        <v>0.73485</v>
      </c>
      <c r="O68">
        <v>6.3250000000000001E-2</v>
      </c>
      <c r="P68">
        <v>-0.67349999999999999</v>
      </c>
      <c r="Q68">
        <v>-0.86550000000000005</v>
      </c>
    </row>
    <row r="69" spans="6:17" x14ac:dyDescent="0.25">
      <c r="F69">
        <v>61</v>
      </c>
      <c r="G69" s="1">
        <f t="shared" si="0"/>
        <v>3.9631626973049908E-4</v>
      </c>
      <c r="H69" s="1">
        <f t="shared" si="1"/>
        <v>2.80401865832835E-2</v>
      </c>
      <c r="I69" s="1">
        <f t="shared" si="2"/>
        <v>2.3000872536315997E-2</v>
      </c>
      <c r="J69" s="1">
        <f t="shared" si="3"/>
        <v>1.8001879609871999E-2</v>
      </c>
      <c r="K69">
        <v>7.6976706000000006E-2</v>
      </c>
      <c r="L69" s="1"/>
      <c r="M69">
        <v>0.70711000000000002</v>
      </c>
      <c r="N69">
        <v>0.76751000000000003</v>
      </c>
      <c r="O69">
        <v>0.14083000000000001</v>
      </c>
      <c r="P69">
        <v>-0.60755999999999999</v>
      </c>
      <c r="Q69">
        <v>-0.8972</v>
      </c>
    </row>
    <row r="70" spans="6:17" x14ac:dyDescent="0.25">
      <c r="F70">
        <v>62</v>
      </c>
      <c r="G70" s="1">
        <f t="shared" si="0"/>
        <v>-3.1567173026950113E-4</v>
      </c>
      <c r="H70" s="1">
        <f t="shared" si="1"/>
        <v>2.96498640752835E-2</v>
      </c>
      <c r="I70" s="1">
        <f t="shared" si="2"/>
        <v>2.2435469116315998E-2</v>
      </c>
      <c r="J70" s="1">
        <f t="shared" si="3"/>
        <v>1.8431372289872003E-2</v>
      </c>
      <c r="K70">
        <v>6.1706601999999999E-2</v>
      </c>
      <c r="L70" s="1"/>
      <c r="M70">
        <v>0.70711000000000002</v>
      </c>
      <c r="N70">
        <v>0.80017000000000005</v>
      </c>
      <c r="O70">
        <v>0.22178</v>
      </c>
      <c r="P70">
        <v>-0.52910999999999997</v>
      </c>
      <c r="Q70">
        <v>-0.90910999999999997</v>
      </c>
    </row>
    <row r="71" spans="6:17" x14ac:dyDescent="0.25">
      <c r="F71">
        <v>63</v>
      </c>
      <c r="G71" s="1">
        <f t="shared" si="0"/>
        <v>-1.0276597302695013E-3</v>
      </c>
      <c r="H71" s="1">
        <f t="shared" si="1"/>
        <v>3.1325823367283498E-2</v>
      </c>
      <c r="I71" s="1">
        <f t="shared" si="2"/>
        <v>2.1746365376315999E-2</v>
      </c>
      <c r="J71" s="1">
        <f t="shared" si="3"/>
        <v>1.8992970369871999E-2</v>
      </c>
      <c r="K71">
        <v>-8.7741944444444508E-3</v>
      </c>
      <c r="L71" s="1"/>
      <c r="M71">
        <v>0.70711000000000002</v>
      </c>
      <c r="N71">
        <v>0.83282999999999996</v>
      </c>
      <c r="O71">
        <v>0.30610999999999999</v>
      </c>
      <c r="P71">
        <v>-0.43762000000000001</v>
      </c>
      <c r="Q71">
        <v>-0.89851999999999999</v>
      </c>
    </row>
    <row r="72" spans="6:17" x14ac:dyDescent="0.25">
      <c r="F72">
        <v>64</v>
      </c>
      <c r="G72" s="1">
        <f t="shared" si="0"/>
        <v>-1.7396477302695015E-3</v>
      </c>
      <c r="H72" s="1">
        <f t="shared" si="1"/>
        <v>3.3067868359283499E-2</v>
      </c>
      <c r="I72" s="1">
        <f t="shared" si="2"/>
        <v>2.0927687956315999E-2</v>
      </c>
      <c r="J72" s="1">
        <f t="shared" si="3"/>
        <v>1.9702836309872001E-2</v>
      </c>
      <c r="K72">
        <v>4.8178733250000001E-2</v>
      </c>
      <c r="L72" s="1"/>
      <c r="M72">
        <v>0.70711000000000002</v>
      </c>
      <c r="N72">
        <v>0.86548999999999998</v>
      </c>
      <c r="O72">
        <v>0.39380999999999999</v>
      </c>
      <c r="P72">
        <v>-0.33256999999999998</v>
      </c>
      <c r="Q72">
        <v>-0.86260999999999999</v>
      </c>
    </row>
    <row r="73" spans="6:17" x14ac:dyDescent="0.25">
      <c r="F73">
        <v>65</v>
      </c>
      <c r="G73" s="1">
        <f t="shared" si="0"/>
        <v>-2.4516357302695017E-3</v>
      </c>
      <c r="H73" s="1">
        <f t="shared" si="1"/>
        <v>3.4875999051283496E-2</v>
      </c>
      <c r="I73" s="1">
        <f t="shared" si="2"/>
        <v>1.9973293356316001E-2</v>
      </c>
      <c r="J73" s="1">
        <f t="shared" si="3"/>
        <v>2.0577836849871998E-2</v>
      </c>
      <c r="K73">
        <v>8.9246501800000003E-2</v>
      </c>
      <c r="L73" s="1"/>
      <c r="M73">
        <v>0.70711000000000002</v>
      </c>
      <c r="N73">
        <v>0.89815</v>
      </c>
      <c r="O73">
        <v>0.48487999999999998</v>
      </c>
      <c r="P73">
        <v>-0.21340999999999999</v>
      </c>
      <c r="Q73">
        <v>-0.79844999999999999</v>
      </c>
    </row>
    <row r="74" spans="6:17" x14ac:dyDescent="0.25">
      <c r="F74">
        <v>66</v>
      </c>
      <c r="G74" s="1">
        <f t="shared" si="0"/>
        <v>-3.1636237302695019E-3</v>
      </c>
      <c r="H74" s="1">
        <f t="shared" si="1"/>
        <v>3.6750411543283498E-2</v>
      </c>
      <c r="I74" s="1">
        <f t="shared" si="2"/>
        <v>1.8877438136316E-2</v>
      </c>
      <c r="J74" s="1">
        <f t="shared" si="3"/>
        <v>2.1635641049871999E-2</v>
      </c>
      <c r="K74">
        <v>-2.3118994333333299E-2</v>
      </c>
      <c r="L74" s="1"/>
      <c r="M74">
        <v>0.70711000000000002</v>
      </c>
      <c r="N74">
        <v>0.93081000000000003</v>
      </c>
      <c r="O74">
        <v>0.57933000000000001</v>
      </c>
      <c r="P74">
        <v>-7.9619999999999996E-2</v>
      </c>
      <c r="Q74">
        <v>-0.70301999999999998</v>
      </c>
    </row>
    <row r="75" spans="6:17" x14ac:dyDescent="0.25">
      <c r="F75">
        <v>67</v>
      </c>
      <c r="G75" s="1">
        <f t="shared" si="0"/>
        <v>-3.8756117302695021E-3</v>
      </c>
      <c r="H75" s="1">
        <f t="shared" si="1"/>
        <v>3.8690909735283496E-2</v>
      </c>
      <c r="I75" s="1">
        <f t="shared" si="2"/>
        <v>1.7634137236315999E-2</v>
      </c>
      <c r="J75" s="1">
        <f t="shared" si="3"/>
        <v>2.2894701949872004E-2</v>
      </c>
      <c r="K75">
        <v>5.3635323285714298E-2</v>
      </c>
      <c r="L75" s="1"/>
      <c r="M75">
        <v>0.70711000000000002</v>
      </c>
      <c r="N75">
        <v>0.96347000000000005</v>
      </c>
      <c r="O75">
        <v>0.67715000000000003</v>
      </c>
      <c r="P75">
        <v>6.9330000000000003E-2</v>
      </c>
      <c r="Q75">
        <v>-0.57313999999999998</v>
      </c>
    </row>
    <row r="76" spans="6:17" x14ac:dyDescent="0.25">
      <c r="F76">
        <v>68</v>
      </c>
      <c r="G76" s="1">
        <f t="shared" si="0"/>
        <v>-4.5875997302694989E-3</v>
      </c>
      <c r="H76" s="1">
        <f t="shared" si="1"/>
        <v>4.0697493627283497E-2</v>
      </c>
      <c r="I76" s="1">
        <f t="shared" si="2"/>
        <v>1.6237247156316002E-2</v>
      </c>
      <c r="J76" s="1">
        <f t="shared" si="3"/>
        <v>2.4374020729871999E-2</v>
      </c>
      <c r="K76">
        <v>8.4230667499999995E-3</v>
      </c>
      <c r="L76" s="1"/>
      <c r="M76">
        <v>0.70711000000000002</v>
      </c>
      <c r="N76">
        <v>0.99612999999999996</v>
      </c>
      <c r="O76">
        <v>0.77834000000000003</v>
      </c>
      <c r="P76">
        <v>0.23399</v>
      </c>
      <c r="Q76">
        <v>-0.40555000000000002</v>
      </c>
    </row>
    <row r="77" spans="6:17" x14ac:dyDescent="0.25">
      <c r="F77">
        <v>69</v>
      </c>
      <c r="G77" s="1">
        <f t="shared" ref="G77:G80" si="4">$G$5+$G$6*N77</f>
        <v>-5.2995877302695026E-3</v>
      </c>
      <c r="H77" s="1">
        <f t="shared" ref="H77:H80" si="5">$H$5+N77*$H$6+O77*$H$7</f>
        <v>4.2770359319283496E-2</v>
      </c>
      <c r="I77" s="1">
        <f t="shared" ref="I77:I80" si="6">$I$5+$I$6*N77+$I$7*O77+$I$8*P77</f>
        <v>1.4681136156315997E-2</v>
      </c>
      <c r="J77" s="1">
        <f t="shared" ref="J77:J80" si="7">$J$5+$J$6*N77+$J$7*O77+$J$8*P77+$J$9*Q77</f>
        <v>2.6093503469871999E-2</v>
      </c>
      <c r="K77">
        <v>-2.0980243999999999E-2</v>
      </c>
      <c r="L77" s="1"/>
      <c r="M77">
        <v>0.70711000000000002</v>
      </c>
      <c r="N77">
        <v>1.0287900000000001</v>
      </c>
      <c r="O77">
        <v>0.88290999999999997</v>
      </c>
      <c r="P77">
        <v>0.41487000000000002</v>
      </c>
      <c r="Q77">
        <v>-0.19689000000000001</v>
      </c>
    </row>
    <row r="78" spans="6:17" x14ac:dyDescent="0.25">
      <c r="F78">
        <v>70</v>
      </c>
      <c r="G78" s="1">
        <f t="shared" si="4"/>
        <v>-6.0115757302695028E-3</v>
      </c>
      <c r="H78" s="1">
        <f t="shared" si="5"/>
        <v>4.4909310711283498E-2</v>
      </c>
      <c r="I78" s="1">
        <f t="shared" si="6"/>
        <v>1.2959595776315998E-2</v>
      </c>
      <c r="J78" s="1">
        <f t="shared" si="7"/>
        <v>2.8073726529872001E-2</v>
      </c>
      <c r="K78">
        <v>4.7742425000000003E-3</v>
      </c>
      <c r="L78" s="1"/>
      <c r="M78">
        <v>0.70711000000000002</v>
      </c>
      <c r="N78">
        <v>1.06145</v>
      </c>
      <c r="O78">
        <v>0.99085000000000001</v>
      </c>
      <c r="P78">
        <v>0.61251999999999995</v>
      </c>
      <c r="Q78">
        <v>5.636E-2</v>
      </c>
    </row>
    <row r="79" spans="6:17" x14ac:dyDescent="0.25">
      <c r="F79">
        <v>74</v>
      </c>
      <c r="G79" s="1">
        <f t="shared" si="4"/>
        <v>-8.8595277302695036E-3</v>
      </c>
      <c r="H79" s="1">
        <f t="shared" si="5"/>
        <v>5.4126365479283498E-2</v>
      </c>
      <c r="I79" s="1">
        <f t="shared" si="6"/>
        <v>4.301203476315997E-3</v>
      </c>
      <c r="J79" s="1">
        <f t="shared" si="7"/>
        <v>3.9038348829871998E-2</v>
      </c>
      <c r="K79">
        <v>1.3425409500000001E-2</v>
      </c>
      <c r="L79" s="1"/>
      <c r="M79">
        <v>0.70711000000000002</v>
      </c>
      <c r="N79">
        <v>1.1920900000000001</v>
      </c>
      <c r="O79">
        <v>1.4563299999999999</v>
      </c>
      <c r="P79">
        <v>1.5813900000000001</v>
      </c>
      <c r="Q79">
        <v>1.5888800000000001</v>
      </c>
    </row>
    <row r="80" spans="6:17" x14ac:dyDescent="0.25">
      <c r="F80">
        <v>75</v>
      </c>
      <c r="G80" s="1">
        <f t="shared" si="4"/>
        <v>-9.5712977302695006E-3</v>
      </c>
      <c r="H80" s="1">
        <f t="shared" si="5"/>
        <v>5.6596130759283499E-2</v>
      </c>
      <c r="I80" s="1">
        <f t="shared" si="6"/>
        <v>1.6640221363160013E-3</v>
      </c>
      <c r="J80" s="1">
        <f t="shared" si="7"/>
        <v>4.2656172049871995E-2</v>
      </c>
      <c r="K80">
        <v>4.2077452000000001E-2</v>
      </c>
      <c r="L80" s="1"/>
      <c r="M80">
        <v>0.70711000000000002</v>
      </c>
      <c r="N80">
        <v>1.2247399999999999</v>
      </c>
      <c r="O80">
        <v>1.58114</v>
      </c>
      <c r="P80">
        <v>1.87083</v>
      </c>
      <c r="Q80">
        <v>2.1213199999999999</v>
      </c>
    </row>
    <row r="81" spans="8:9" x14ac:dyDescent="0.25">
      <c r="H81" s="1"/>
      <c r="I81" s="1"/>
    </row>
    <row r="82" spans="8:9" x14ac:dyDescent="0.25">
      <c r="H82" s="1"/>
      <c r="I82" s="1"/>
    </row>
    <row r="83" spans="8:9" x14ac:dyDescent="0.25">
      <c r="H83" s="1"/>
      <c r="I83" s="1"/>
    </row>
    <row r="84" spans="8:9" x14ac:dyDescent="0.25">
      <c r="H84" s="1"/>
      <c r="I84" s="1"/>
    </row>
    <row r="85" spans="8:9" x14ac:dyDescent="0.25">
      <c r="H85" s="1"/>
      <c r="I85" s="1"/>
    </row>
    <row r="86" spans="8:9" x14ac:dyDescent="0.25">
      <c r="H86" s="1"/>
      <c r="I86" s="1"/>
    </row>
    <row r="87" spans="8:9" x14ac:dyDescent="0.25">
      <c r="H87" s="1"/>
      <c r="I87" s="1"/>
    </row>
    <row r="88" spans="8:9" x14ac:dyDescent="0.25">
      <c r="H88" s="1"/>
      <c r="I88" s="1"/>
    </row>
    <row r="89" spans="8:9" x14ac:dyDescent="0.25">
      <c r="H89" s="1"/>
      <c r="I89" s="1"/>
    </row>
    <row r="90" spans="8:9" x14ac:dyDescent="0.25">
      <c r="H90" s="1"/>
      <c r="I90" s="1"/>
    </row>
    <row r="91" spans="8:9" x14ac:dyDescent="0.25">
      <c r="H91" s="1"/>
      <c r="I91" s="1"/>
    </row>
    <row r="92" spans="8:9" x14ac:dyDescent="0.25">
      <c r="H92" s="1"/>
      <c r="I92" s="1"/>
    </row>
    <row r="93" spans="8:9" x14ac:dyDescent="0.25">
      <c r="H93" s="1"/>
      <c r="I93" s="1"/>
    </row>
    <row r="94" spans="8:9" x14ac:dyDescent="0.25">
      <c r="H94" s="1"/>
      <c r="I94" s="1"/>
    </row>
    <row r="95" spans="8:9" x14ac:dyDescent="0.25">
      <c r="H95" s="1"/>
      <c r="I95" s="1"/>
    </row>
    <row r="96" spans="8:9" x14ac:dyDescent="0.25">
      <c r="H96" s="1"/>
      <c r="I96" s="1"/>
    </row>
    <row r="97" spans="8:9" x14ac:dyDescent="0.25">
      <c r="H97" s="1"/>
      <c r="I97" s="1"/>
    </row>
    <row r="98" spans="8:9" x14ac:dyDescent="0.25">
      <c r="H98" s="1"/>
      <c r="I98" s="1"/>
    </row>
    <row r="99" spans="8:9" x14ac:dyDescent="0.25">
      <c r="H99" s="1"/>
      <c r="I99" s="1"/>
    </row>
    <row r="100" spans="8:9" x14ac:dyDescent="0.25">
      <c r="H100" s="1"/>
      <c r="I100" s="1"/>
    </row>
    <row r="101" spans="8:9" x14ac:dyDescent="0.25">
      <c r="H101" s="1"/>
      <c r="I101" s="1"/>
    </row>
    <row r="102" spans="8:9" x14ac:dyDescent="0.25">
      <c r="H102" s="1"/>
      <c r="I102" s="1"/>
    </row>
    <row r="103" spans="8:9" x14ac:dyDescent="0.25">
      <c r="H103" s="1"/>
      <c r="I103" s="1"/>
    </row>
    <row r="104" spans="8:9" x14ac:dyDescent="0.25">
      <c r="H104" s="1"/>
      <c r="I104" s="1"/>
    </row>
    <row r="105" spans="8:9" x14ac:dyDescent="0.25">
      <c r="H105" s="1"/>
      <c r="I105" s="1"/>
    </row>
    <row r="106" spans="8:9" x14ac:dyDescent="0.25">
      <c r="H106" s="1"/>
      <c r="I106" s="1"/>
    </row>
    <row r="107" spans="8:9" x14ac:dyDescent="0.25">
      <c r="H107" s="1"/>
      <c r="I107" s="1"/>
    </row>
    <row r="108" spans="8:9" x14ac:dyDescent="0.25">
      <c r="H108" s="1"/>
      <c r="I108" s="1"/>
    </row>
    <row r="109" spans="8:9" x14ac:dyDescent="0.25">
      <c r="H109" s="1"/>
      <c r="I109" s="1"/>
    </row>
    <row r="110" spans="8:9" x14ac:dyDescent="0.25">
      <c r="H110" s="1"/>
      <c r="I110" s="1"/>
    </row>
    <row r="111" spans="8:9" x14ac:dyDescent="0.25">
      <c r="H111" s="1"/>
      <c r="I111" s="1"/>
    </row>
    <row r="112" spans="8:9" x14ac:dyDescent="0.25">
      <c r="H112" s="1"/>
      <c r="I112" s="1"/>
    </row>
    <row r="113" spans="8:9" x14ac:dyDescent="0.25">
      <c r="H113" s="1"/>
      <c r="I113" s="1"/>
    </row>
    <row r="114" spans="8:9" x14ac:dyDescent="0.25">
      <c r="H114" s="1"/>
      <c r="I114" s="1"/>
    </row>
    <row r="115" spans="8:9" x14ac:dyDescent="0.25">
      <c r="H115" s="1"/>
      <c r="I115" s="1"/>
    </row>
    <row r="116" spans="8:9" x14ac:dyDescent="0.25">
      <c r="H116" s="1"/>
      <c r="I116" s="1"/>
    </row>
    <row r="117" spans="8:9" x14ac:dyDescent="0.25">
      <c r="H117" s="1"/>
      <c r="I117" s="1"/>
    </row>
    <row r="118" spans="8:9" x14ac:dyDescent="0.25">
      <c r="H118" s="1"/>
      <c r="I118" s="1"/>
    </row>
    <row r="119" spans="8:9" x14ac:dyDescent="0.25">
      <c r="H119" s="1"/>
      <c r="I119" s="1"/>
    </row>
    <row r="120" spans="8:9" x14ac:dyDescent="0.25">
      <c r="H120" s="1"/>
      <c r="I120" s="1"/>
    </row>
    <row r="121" spans="8:9" x14ac:dyDescent="0.25">
      <c r="H121" s="1"/>
      <c r="I121" s="1"/>
    </row>
    <row r="122" spans="8:9" x14ac:dyDescent="0.25">
      <c r="H122" s="1"/>
      <c r="I122" s="1"/>
    </row>
    <row r="123" spans="8:9" x14ac:dyDescent="0.25">
      <c r="H123" s="1"/>
      <c r="I123" s="1"/>
    </row>
    <row r="124" spans="8:9" x14ac:dyDescent="0.25">
      <c r="H124" s="1"/>
      <c r="I124" s="1"/>
    </row>
    <row r="125" spans="8:9" x14ac:dyDescent="0.25">
      <c r="H125" s="1"/>
      <c r="I125" s="1"/>
    </row>
    <row r="126" spans="8:9" x14ac:dyDescent="0.25">
      <c r="H126" s="1"/>
      <c r="I126" s="1"/>
    </row>
    <row r="127" spans="8:9" x14ac:dyDescent="0.25">
      <c r="H127" s="1"/>
      <c r="I127" s="1"/>
    </row>
    <row r="128" spans="8:9" x14ac:dyDescent="0.25">
      <c r="H128" s="1"/>
      <c r="I128" s="1"/>
    </row>
    <row r="129" spans="8:9" x14ac:dyDescent="0.25">
      <c r="H129" s="1"/>
      <c r="I129" s="1"/>
    </row>
    <row r="130" spans="8:9" x14ac:dyDescent="0.25">
      <c r="H130" s="1"/>
      <c r="I130" s="1"/>
    </row>
    <row r="131" spans="8:9" x14ac:dyDescent="0.25">
      <c r="H131" s="1"/>
      <c r="I131" s="1"/>
    </row>
    <row r="132" spans="8:9" x14ac:dyDescent="0.25">
      <c r="H132" s="1"/>
      <c r="I132" s="1"/>
    </row>
    <row r="133" spans="8:9" x14ac:dyDescent="0.25">
      <c r="H133" s="1"/>
      <c r="I133" s="1"/>
    </row>
    <row r="134" spans="8:9" x14ac:dyDescent="0.25">
      <c r="H134" s="1"/>
      <c r="I134" s="1"/>
    </row>
    <row r="135" spans="8:9" x14ac:dyDescent="0.25">
      <c r="H135" s="1"/>
      <c r="I135" s="1"/>
    </row>
    <row r="136" spans="8:9" x14ac:dyDescent="0.25">
      <c r="H136" s="1"/>
      <c r="I136" s="1"/>
    </row>
    <row r="137" spans="8:9" x14ac:dyDescent="0.25">
      <c r="H137" s="1"/>
      <c r="I137" s="1"/>
    </row>
    <row r="138" spans="8:9" x14ac:dyDescent="0.25">
      <c r="H138" s="1"/>
      <c r="I138" s="1"/>
    </row>
    <row r="139" spans="8:9" x14ac:dyDescent="0.25">
      <c r="H139" s="1"/>
      <c r="I139" s="1"/>
    </row>
    <row r="140" spans="8:9" x14ac:dyDescent="0.25">
      <c r="H140" s="1"/>
      <c r="I140" s="1"/>
    </row>
    <row r="141" spans="8:9" x14ac:dyDescent="0.25">
      <c r="H141" s="1"/>
      <c r="I141" s="1"/>
    </row>
    <row r="142" spans="8:9" x14ac:dyDescent="0.25">
      <c r="H142" s="1"/>
      <c r="I142" s="1"/>
    </row>
    <row r="143" spans="8:9" x14ac:dyDescent="0.25">
      <c r="H143" s="1"/>
      <c r="I143" s="1"/>
    </row>
    <row r="144" spans="8:9" x14ac:dyDescent="0.25">
      <c r="H144" s="1"/>
      <c r="I144" s="1"/>
    </row>
    <row r="145" spans="8:9" x14ac:dyDescent="0.25">
      <c r="H145" s="1"/>
      <c r="I145" s="1"/>
    </row>
    <row r="146" spans="8:9" x14ac:dyDescent="0.25">
      <c r="H146" s="1"/>
      <c r="I146" s="1"/>
    </row>
    <row r="147" spans="8:9" x14ac:dyDescent="0.25">
      <c r="H147" s="1"/>
      <c r="I147" s="1"/>
    </row>
    <row r="148" spans="8:9" x14ac:dyDescent="0.25">
      <c r="H148" s="1"/>
      <c r="I148" s="1"/>
    </row>
    <row r="149" spans="8:9" x14ac:dyDescent="0.25">
      <c r="H149" s="1"/>
      <c r="I149" s="1"/>
    </row>
    <row r="150" spans="8:9" x14ac:dyDescent="0.25">
      <c r="H150" s="1"/>
      <c r="I150" s="1"/>
    </row>
    <row r="151" spans="8:9" x14ac:dyDescent="0.25">
      <c r="H151" s="1"/>
      <c r="I151" s="1"/>
    </row>
    <row r="152" spans="8:9" x14ac:dyDescent="0.25">
      <c r="H152" s="1"/>
      <c r="I152" s="1"/>
    </row>
    <row r="153" spans="8:9" x14ac:dyDescent="0.25">
      <c r="H153" s="1"/>
      <c r="I153" s="1"/>
    </row>
    <row r="154" spans="8:9" x14ac:dyDescent="0.25">
      <c r="H154" s="1"/>
      <c r="I154" s="1"/>
    </row>
    <row r="155" spans="8:9" x14ac:dyDescent="0.25">
      <c r="H155" s="1"/>
      <c r="I155" s="1"/>
    </row>
    <row r="156" spans="8:9" x14ac:dyDescent="0.25">
      <c r="H156" s="1"/>
      <c r="I156" s="1"/>
    </row>
    <row r="157" spans="8:9" x14ac:dyDescent="0.25">
      <c r="H157" s="1"/>
      <c r="I157" s="1"/>
    </row>
    <row r="158" spans="8:9" x14ac:dyDescent="0.25">
      <c r="H158" s="1"/>
      <c r="I158" s="1"/>
    </row>
    <row r="159" spans="8:9" x14ac:dyDescent="0.25">
      <c r="H159" s="1"/>
      <c r="I159" s="1"/>
    </row>
    <row r="160" spans="8:9" x14ac:dyDescent="0.25">
      <c r="H160" s="1"/>
      <c r="I160" s="1"/>
    </row>
    <row r="161" spans="8:9" x14ac:dyDescent="0.25">
      <c r="H161" s="1"/>
      <c r="I161" s="1"/>
    </row>
    <row r="162" spans="8:9" x14ac:dyDescent="0.25">
      <c r="H162" s="1"/>
      <c r="I162" s="1"/>
    </row>
    <row r="163" spans="8:9" x14ac:dyDescent="0.25">
      <c r="H163" s="1"/>
      <c r="I163" s="1"/>
    </row>
    <row r="164" spans="8:9" x14ac:dyDescent="0.25">
      <c r="H164" s="1"/>
      <c r="I164" s="1"/>
    </row>
    <row r="165" spans="8:9" x14ac:dyDescent="0.25">
      <c r="H165" s="1"/>
      <c r="I165" s="1"/>
    </row>
    <row r="166" spans="8:9" x14ac:dyDescent="0.25">
      <c r="H166" s="1"/>
      <c r="I166" s="1"/>
    </row>
    <row r="167" spans="8:9" x14ac:dyDescent="0.25">
      <c r="H167" s="1"/>
      <c r="I167" s="1"/>
    </row>
    <row r="168" spans="8:9" x14ac:dyDescent="0.25">
      <c r="H168" s="1"/>
      <c r="I168" s="1"/>
    </row>
    <row r="169" spans="8:9" x14ac:dyDescent="0.25">
      <c r="H169" s="1"/>
      <c r="I169" s="1"/>
    </row>
    <row r="170" spans="8:9" x14ac:dyDescent="0.25">
      <c r="H170" s="1"/>
      <c r="I170" s="1"/>
    </row>
    <row r="171" spans="8:9" x14ac:dyDescent="0.25">
      <c r="H171" s="1"/>
      <c r="I171" s="1"/>
    </row>
    <row r="172" spans="8:9" x14ac:dyDescent="0.25">
      <c r="H172" s="1"/>
      <c r="I172" s="1"/>
    </row>
    <row r="173" spans="8:9" x14ac:dyDescent="0.25">
      <c r="H173" s="1"/>
      <c r="I173" s="1"/>
    </row>
    <row r="174" spans="8:9" x14ac:dyDescent="0.25">
      <c r="H174" s="1"/>
      <c r="I174" s="1"/>
    </row>
    <row r="175" spans="8:9" x14ac:dyDescent="0.25">
      <c r="H175" s="1"/>
      <c r="I175" s="1"/>
    </row>
    <row r="176" spans="8:9" x14ac:dyDescent="0.25">
      <c r="H176" s="1"/>
      <c r="I176" s="1"/>
    </row>
    <row r="177" spans="8:9" x14ac:dyDescent="0.25">
      <c r="H177" s="1"/>
      <c r="I177" s="1"/>
    </row>
    <row r="178" spans="8:9" x14ac:dyDescent="0.25">
      <c r="H178" s="1"/>
      <c r="I178" s="1"/>
    </row>
    <row r="179" spans="8:9" x14ac:dyDescent="0.25">
      <c r="H179" s="1"/>
      <c r="I179" s="1"/>
    </row>
    <row r="180" spans="8:9" x14ac:dyDescent="0.25">
      <c r="H180" s="1"/>
      <c r="I180" s="1"/>
    </row>
    <row r="181" spans="8:9" x14ac:dyDescent="0.25">
      <c r="H181" s="1"/>
      <c r="I181" s="1"/>
    </row>
    <row r="182" spans="8:9" x14ac:dyDescent="0.25">
      <c r="H182" s="1"/>
      <c r="I182" s="1"/>
    </row>
    <row r="183" spans="8:9" x14ac:dyDescent="0.25">
      <c r="H183" s="1"/>
      <c r="I183" s="1"/>
    </row>
    <row r="184" spans="8:9" x14ac:dyDescent="0.25">
      <c r="H184" s="1"/>
      <c r="I184" s="1"/>
    </row>
    <row r="185" spans="8:9" x14ac:dyDescent="0.25">
      <c r="H185" s="1"/>
      <c r="I185" s="1"/>
    </row>
    <row r="186" spans="8:9" x14ac:dyDescent="0.25">
      <c r="H186" s="1"/>
      <c r="I186" s="1"/>
    </row>
    <row r="187" spans="8:9" x14ac:dyDescent="0.25">
      <c r="H187" s="1"/>
      <c r="I187" s="1"/>
    </row>
    <row r="188" spans="8:9" x14ac:dyDescent="0.25">
      <c r="H188" s="1"/>
      <c r="I188" s="1"/>
    </row>
    <row r="189" spans="8:9" x14ac:dyDescent="0.25">
      <c r="H189" s="1"/>
      <c r="I189" s="1"/>
    </row>
    <row r="190" spans="8:9" x14ac:dyDescent="0.25">
      <c r="H190" s="1"/>
      <c r="I190" s="1"/>
    </row>
    <row r="191" spans="8:9" x14ac:dyDescent="0.25">
      <c r="H191" s="1"/>
      <c r="I191" s="1"/>
    </row>
    <row r="192" spans="8:9" x14ac:dyDescent="0.25">
      <c r="H192" s="1"/>
      <c r="I192" s="1"/>
    </row>
    <row r="193" spans="8:9" x14ac:dyDescent="0.25">
      <c r="H193" s="1"/>
      <c r="I193" s="1"/>
    </row>
    <row r="194" spans="8:9" x14ac:dyDescent="0.25">
      <c r="H194" s="1"/>
      <c r="I194" s="1"/>
    </row>
    <row r="195" spans="8:9" x14ac:dyDescent="0.25">
      <c r="H195" s="1"/>
      <c r="I195" s="1"/>
    </row>
    <row r="196" spans="8:9" x14ac:dyDescent="0.25">
      <c r="H196" s="1"/>
      <c r="I196" s="1"/>
    </row>
    <row r="197" spans="8:9" x14ac:dyDescent="0.25">
      <c r="H197" s="1"/>
      <c r="I197" s="1"/>
    </row>
    <row r="198" spans="8:9" x14ac:dyDescent="0.25">
      <c r="H198" s="1"/>
      <c r="I198" s="1"/>
    </row>
    <row r="199" spans="8:9" x14ac:dyDescent="0.25">
      <c r="H199" s="1"/>
      <c r="I199" s="1"/>
    </row>
    <row r="200" spans="8:9" x14ac:dyDescent="0.25">
      <c r="H200" s="1"/>
      <c r="I200" s="1"/>
    </row>
    <row r="201" spans="8:9" x14ac:dyDescent="0.25">
      <c r="H201" s="1"/>
      <c r="I201" s="1"/>
    </row>
    <row r="202" spans="8:9" x14ac:dyDescent="0.25">
      <c r="H202" s="1"/>
      <c r="I202" s="1"/>
    </row>
    <row r="203" spans="8:9" x14ac:dyDescent="0.25">
      <c r="H203" s="1"/>
      <c r="I203" s="1"/>
    </row>
    <row r="204" spans="8:9" x14ac:dyDescent="0.25">
      <c r="H204" s="1"/>
      <c r="I204" s="1"/>
    </row>
    <row r="205" spans="8:9" x14ac:dyDescent="0.25">
      <c r="H205" s="1"/>
      <c r="I205" s="1"/>
    </row>
    <row r="206" spans="8:9" x14ac:dyDescent="0.25">
      <c r="H206" s="1"/>
      <c r="I206" s="1"/>
    </row>
    <row r="207" spans="8:9" x14ac:dyDescent="0.25">
      <c r="H207" s="1"/>
      <c r="I207" s="1"/>
    </row>
    <row r="208" spans="8:9" x14ac:dyDescent="0.25">
      <c r="H208" s="1"/>
      <c r="I208" s="1"/>
    </row>
    <row r="209" spans="8:9" x14ac:dyDescent="0.25">
      <c r="H209" s="1"/>
      <c r="I209" s="1"/>
    </row>
    <row r="210" spans="8:9" x14ac:dyDescent="0.25">
      <c r="H210" s="1"/>
      <c r="I210" s="1"/>
    </row>
    <row r="211" spans="8:9" x14ac:dyDescent="0.25">
      <c r="H211" s="1"/>
      <c r="I211" s="1"/>
    </row>
    <row r="212" spans="8:9" x14ac:dyDescent="0.25">
      <c r="H212" s="1"/>
      <c r="I212" s="1"/>
    </row>
    <row r="213" spans="8:9" x14ac:dyDescent="0.25">
      <c r="H213" s="1"/>
      <c r="I213" s="1"/>
    </row>
    <row r="214" spans="8:9" x14ac:dyDescent="0.25">
      <c r="H214" s="1"/>
      <c r="I214" s="1"/>
    </row>
    <row r="215" spans="8:9" x14ac:dyDescent="0.25">
      <c r="H215" s="1"/>
      <c r="I215" s="1"/>
    </row>
    <row r="216" spans="8:9" x14ac:dyDescent="0.25">
      <c r="H216" s="1"/>
      <c r="I216" s="1"/>
    </row>
    <row r="217" spans="8:9" x14ac:dyDescent="0.25">
      <c r="H217" s="1"/>
      <c r="I217" s="1"/>
    </row>
    <row r="218" spans="8:9" x14ac:dyDescent="0.25">
      <c r="H218" s="1"/>
      <c r="I218" s="1"/>
    </row>
    <row r="219" spans="8:9" x14ac:dyDescent="0.25">
      <c r="H219" s="1"/>
      <c r="I219" s="1"/>
    </row>
    <row r="220" spans="8:9" x14ac:dyDescent="0.25">
      <c r="H220" s="1"/>
      <c r="I220" s="1"/>
    </row>
    <row r="221" spans="8:9" x14ac:dyDescent="0.25">
      <c r="H221" s="1"/>
      <c r="I221" s="1"/>
    </row>
    <row r="222" spans="8:9" x14ac:dyDescent="0.25">
      <c r="H222" s="1"/>
      <c r="I222" s="1"/>
    </row>
    <row r="223" spans="8:9" x14ac:dyDescent="0.25">
      <c r="H223" s="1"/>
      <c r="I223" s="1"/>
    </row>
    <row r="224" spans="8:9" x14ac:dyDescent="0.25">
      <c r="H224" s="1"/>
      <c r="I224" s="1"/>
    </row>
    <row r="225" spans="8:9" x14ac:dyDescent="0.25">
      <c r="H225" s="1"/>
      <c r="I225" s="1"/>
    </row>
    <row r="226" spans="8:9" x14ac:dyDescent="0.25">
      <c r="H226" s="1"/>
      <c r="I226" s="1"/>
    </row>
    <row r="227" spans="8:9" x14ac:dyDescent="0.25">
      <c r="H227" s="1"/>
      <c r="I227" s="1"/>
    </row>
    <row r="228" spans="8:9" x14ac:dyDescent="0.25">
      <c r="H228" s="1"/>
      <c r="I228" s="1"/>
    </row>
    <row r="229" spans="8:9" x14ac:dyDescent="0.25">
      <c r="H229" s="1"/>
      <c r="I229" s="1"/>
    </row>
    <row r="230" spans="8:9" x14ac:dyDescent="0.25">
      <c r="H230" s="1"/>
      <c r="I230" s="1"/>
    </row>
    <row r="231" spans="8:9" x14ac:dyDescent="0.25">
      <c r="H231" s="1"/>
      <c r="I231" s="1"/>
    </row>
    <row r="232" spans="8:9" x14ac:dyDescent="0.25">
      <c r="H232" s="1"/>
      <c r="I232" s="1"/>
    </row>
    <row r="233" spans="8:9" x14ac:dyDescent="0.25">
      <c r="H233" s="1"/>
      <c r="I233" s="1"/>
    </row>
    <row r="234" spans="8:9" x14ac:dyDescent="0.25">
      <c r="H234" s="1"/>
      <c r="I234" s="1"/>
    </row>
    <row r="235" spans="8:9" x14ac:dyDescent="0.25">
      <c r="H235" s="1"/>
      <c r="I235" s="1"/>
    </row>
    <row r="236" spans="8:9" x14ac:dyDescent="0.25">
      <c r="H236" s="1"/>
      <c r="I236" s="1"/>
    </row>
    <row r="237" spans="8:9" x14ac:dyDescent="0.25">
      <c r="H237" s="1"/>
      <c r="I237" s="1"/>
    </row>
    <row r="238" spans="8:9" x14ac:dyDescent="0.25">
      <c r="H238" s="1"/>
      <c r="I238" s="1"/>
    </row>
    <row r="239" spans="8:9" x14ac:dyDescent="0.25">
      <c r="H239" s="1"/>
      <c r="I239" s="1"/>
    </row>
    <row r="240" spans="8:9" x14ac:dyDescent="0.25">
      <c r="H240" s="1"/>
      <c r="I240" s="1"/>
    </row>
    <row r="241" spans="8:9" x14ac:dyDescent="0.25">
      <c r="H241" s="1"/>
      <c r="I241" s="1"/>
    </row>
    <row r="242" spans="8:9" x14ac:dyDescent="0.25">
      <c r="H242" s="1"/>
      <c r="I242" s="1"/>
    </row>
    <row r="243" spans="8:9" x14ac:dyDescent="0.25">
      <c r="H243" s="1"/>
      <c r="I243" s="1"/>
    </row>
    <row r="244" spans="8:9" x14ac:dyDescent="0.25">
      <c r="H244" s="1"/>
      <c r="I244" s="1"/>
    </row>
    <row r="245" spans="8:9" x14ac:dyDescent="0.25">
      <c r="H245" s="1"/>
      <c r="I245" s="1"/>
    </row>
    <row r="246" spans="8:9" x14ac:dyDescent="0.25">
      <c r="H246" s="1"/>
      <c r="I246" s="1"/>
    </row>
    <row r="247" spans="8:9" x14ac:dyDescent="0.25">
      <c r="H247" s="1"/>
      <c r="I247" s="1"/>
    </row>
    <row r="248" spans="8:9" x14ac:dyDescent="0.25">
      <c r="H248" s="1"/>
      <c r="I248" s="1"/>
    </row>
    <row r="249" spans="8:9" x14ac:dyDescent="0.25">
      <c r="H249" s="1"/>
      <c r="I249" s="1"/>
    </row>
    <row r="250" spans="8:9" x14ac:dyDescent="0.25">
      <c r="H250" s="1"/>
      <c r="I250" s="1"/>
    </row>
    <row r="251" spans="8:9" x14ac:dyDescent="0.25">
      <c r="H251" s="1"/>
      <c r="I251" s="1"/>
    </row>
    <row r="252" spans="8:9" x14ac:dyDescent="0.25">
      <c r="H252" s="1"/>
      <c r="I252" s="1"/>
    </row>
    <row r="253" spans="8:9" x14ac:dyDescent="0.25">
      <c r="H253" s="1"/>
      <c r="I253" s="1"/>
    </row>
    <row r="254" spans="8:9" x14ac:dyDescent="0.25">
      <c r="H254" s="1"/>
      <c r="I254" s="1"/>
    </row>
    <row r="255" spans="8:9" x14ac:dyDescent="0.25">
      <c r="H255" s="1"/>
      <c r="I255" s="1"/>
    </row>
    <row r="256" spans="8:9" x14ac:dyDescent="0.25">
      <c r="H256" s="1"/>
      <c r="I256" s="1"/>
    </row>
    <row r="257" spans="8:9" x14ac:dyDescent="0.25">
      <c r="H257" s="1"/>
      <c r="I257" s="1"/>
    </row>
    <row r="258" spans="8:9" x14ac:dyDescent="0.25">
      <c r="H258" s="1"/>
      <c r="I258" s="1"/>
    </row>
    <row r="259" spans="8:9" x14ac:dyDescent="0.25">
      <c r="H259" s="1"/>
      <c r="I259" s="1"/>
    </row>
    <row r="260" spans="8:9" x14ac:dyDescent="0.25">
      <c r="H260" s="1"/>
      <c r="I260" s="1"/>
    </row>
    <row r="261" spans="8:9" x14ac:dyDescent="0.25">
      <c r="H261" s="1"/>
      <c r="I261" s="1"/>
    </row>
    <row r="262" spans="8:9" x14ac:dyDescent="0.25">
      <c r="H262" s="1"/>
      <c r="I262" s="1"/>
    </row>
    <row r="263" spans="8:9" x14ac:dyDescent="0.25">
      <c r="H263" s="1"/>
      <c r="I263" s="1"/>
    </row>
    <row r="264" spans="8:9" x14ac:dyDescent="0.25">
      <c r="H264" s="1"/>
      <c r="I264" s="1"/>
    </row>
    <row r="265" spans="8:9" x14ac:dyDescent="0.25">
      <c r="H265" s="1"/>
      <c r="I265" s="1"/>
    </row>
    <row r="266" spans="8:9" x14ac:dyDescent="0.25">
      <c r="H266" s="1"/>
      <c r="I266" s="1"/>
    </row>
    <row r="267" spans="8:9" x14ac:dyDescent="0.25">
      <c r="H267" s="1"/>
      <c r="I267" s="1"/>
    </row>
    <row r="268" spans="8:9" x14ac:dyDescent="0.25">
      <c r="H268" s="1"/>
      <c r="I268" s="1"/>
    </row>
    <row r="269" spans="8:9" x14ac:dyDescent="0.25">
      <c r="H269" s="1"/>
      <c r="I269" s="1"/>
    </row>
    <row r="270" spans="8:9" x14ac:dyDescent="0.25">
      <c r="H270" s="1"/>
      <c r="I270" s="1"/>
    </row>
    <row r="271" spans="8:9" x14ac:dyDescent="0.25">
      <c r="H271" s="1"/>
      <c r="I271" s="1"/>
    </row>
    <row r="272" spans="8:9" x14ac:dyDescent="0.25">
      <c r="H272" s="1"/>
      <c r="I272" s="1"/>
    </row>
    <row r="273" spans="8:9" x14ac:dyDescent="0.25">
      <c r="H273" s="1"/>
      <c r="I273" s="1"/>
    </row>
    <row r="274" spans="8:9" x14ac:dyDescent="0.25">
      <c r="H274" s="1"/>
      <c r="I274" s="1"/>
    </row>
    <row r="275" spans="8:9" x14ac:dyDescent="0.25">
      <c r="H275" s="1"/>
      <c r="I275" s="1"/>
    </row>
    <row r="276" spans="8:9" x14ac:dyDescent="0.25">
      <c r="H276" s="1"/>
      <c r="I276" s="1"/>
    </row>
    <row r="277" spans="8:9" x14ac:dyDescent="0.25">
      <c r="H277" s="1"/>
      <c r="I277" s="1"/>
    </row>
    <row r="278" spans="8:9" x14ac:dyDescent="0.25">
      <c r="H278" s="1"/>
      <c r="I278" s="1"/>
    </row>
    <row r="279" spans="8:9" x14ac:dyDescent="0.25">
      <c r="H279" s="1"/>
      <c r="I279" s="1"/>
    </row>
    <row r="280" spans="8:9" x14ac:dyDescent="0.25">
      <c r="H280" s="1"/>
      <c r="I280" s="1"/>
    </row>
    <row r="281" spans="8:9" x14ac:dyDescent="0.25">
      <c r="H281" s="1"/>
      <c r="I281" s="1"/>
    </row>
    <row r="282" spans="8:9" x14ac:dyDescent="0.25">
      <c r="H282" s="1"/>
      <c r="I282" s="1"/>
    </row>
    <row r="283" spans="8:9" x14ac:dyDescent="0.25">
      <c r="H283" s="1"/>
      <c r="I283" s="1"/>
    </row>
    <row r="284" spans="8:9" x14ac:dyDescent="0.25">
      <c r="H284" s="1"/>
      <c r="I284" s="1"/>
    </row>
    <row r="285" spans="8:9" x14ac:dyDescent="0.25">
      <c r="H285" s="1"/>
      <c r="I285" s="1"/>
    </row>
    <row r="286" spans="8:9" x14ac:dyDescent="0.25">
      <c r="H286" s="1"/>
      <c r="I286" s="1"/>
    </row>
    <row r="287" spans="8:9" x14ac:dyDescent="0.25">
      <c r="H287" s="1"/>
      <c r="I287" s="1"/>
    </row>
    <row r="288" spans="8:9" x14ac:dyDescent="0.25">
      <c r="H288" s="1"/>
      <c r="I288" s="1"/>
    </row>
    <row r="289" spans="8:9" x14ac:dyDescent="0.25">
      <c r="H289" s="1"/>
      <c r="I289" s="1"/>
    </row>
    <row r="290" spans="8:9" x14ac:dyDescent="0.25">
      <c r="H290" s="1"/>
      <c r="I290" s="1"/>
    </row>
    <row r="291" spans="8:9" x14ac:dyDescent="0.25">
      <c r="H291" s="1"/>
      <c r="I291" s="1"/>
    </row>
    <row r="292" spans="8:9" x14ac:dyDescent="0.25">
      <c r="H292" s="1"/>
      <c r="I292" s="1"/>
    </row>
    <row r="293" spans="8:9" x14ac:dyDescent="0.25">
      <c r="H293" s="1"/>
      <c r="I293" s="1"/>
    </row>
    <row r="294" spans="8:9" x14ac:dyDescent="0.25">
      <c r="H294" s="1"/>
      <c r="I294" s="1"/>
    </row>
    <row r="295" spans="8:9" x14ac:dyDescent="0.25">
      <c r="H295" s="1"/>
      <c r="I295" s="1"/>
    </row>
    <row r="296" spans="8:9" x14ac:dyDescent="0.25">
      <c r="H296" s="1"/>
      <c r="I296" s="1"/>
    </row>
    <row r="297" spans="8:9" x14ac:dyDescent="0.25">
      <c r="H297" s="1"/>
      <c r="I297" s="1"/>
    </row>
    <row r="298" spans="8:9" x14ac:dyDescent="0.25">
      <c r="H298" s="1"/>
      <c r="I298" s="1"/>
    </row>
    <row r="299" spans="8:9" x14ac:dyDescent="0.25">
      <c r="H299" s="1"/>
      <c r="I299" s="1"/>
    </row>
    <row r="300" spans="8:9" x14ac:dyDescent="0.25">
      <c r="H300" s="1"/>
      <c r="I300" s="1"/>
    </row>
    <row r="301" spans="8:9" x14ac:dyDescent="0.25">
      <c r="H301" s="1"/>
      <c r="I301" s="1"/>
    </row>
    <row r="302" spans="8:9" x14ac:dyDescent="0.25">
      <c r="H302" s="1"/>
      <c r="I302" s="1"/>
    </row>
    <row r="303" spans="8:9" x14ac:dyDescent="0.25">
      <c r="H303" s="1"/>
      <c r="I303" s="1"/>
    </row>
    <row r="304" spans="8:9" x14ac:dyDescent="0.25">
      <c r="H304" s="1"/>
      <c r="I304" s="1"/>
    </row>
    <row r="305" spans="8:9" x14ac:dyDescent="0.25">
      <c r="H305" s="1"/>
      <c r="I305" s="1"/>
    </row>
    <row r="306" spans="8:9" x14ac:dyDescent="0.25">
      <c r="H306" s="1"/>
      <c r="I306" s="1"/>
    </row>
    <row r="307" spans="8:9" x14ac:dyDescent="0.25">
      <c r="H307" s="1"/>
      <c r="I307" s="1"/>
    </row>
    <row r="308" spans="8:9" x14ac:dyDescent="0.25">
      <c r="H308" s="1"/>
      <c r="I308" s="1"/>
    </row>
    <row r="309" spans="8:9" x14ac:dyDescent="0.25">
      <c r="H309" s="1"/>
      <c r="I309" s="1"/>
    </row>
    <row r="310" spans="8:9" x14ac:dyDescent="0.25">
      <c r="H310" s="1"/>
      <c r="I310" s="1"/>
    </row>
    <row r="311" spans="8:9" x14ac:dyDescent="0.25">
      <c r="H311" s="1"/>
      <c r="I311" s="1"/>
    </row>
    <row r="312" spans="8:9" x14ac:dyDescent="0.25">
      <c r="H312" s="1"/>
      <c r="I312" s="1"/>
    </row>
    <row r="313" spans="8:9" x14ac:dyDescent="0.25">
      <c r="H313" s="1"/>
      <c r="I313" s="1"/>
    </row>
    <row r="314" spans="8:9" x14ac:dyDescent="0.25">
      <c r="H314" s="1"/>
      <c r="I314" s="1"/>
    </row>
    <row r="315" spans="8:9" x14ac:dyDescent="0.25">
      <c r="H315" s="1"/>
      <c r="I315" s="1"/>
    </row>
    <row r="316" spans="8:9" x14ac:dyDescent="0.25">
      <c r="H316" s="1"/>
      <c r="I316" s="1"/>
    </row>
    <row r="317" spans="8:9" x14ac:dyDescent="0.25">
      <c r="H317" s="1"/>
      <c r="I317" s="1"/>
    </row>
    <row r="318" spans="8:9" x14ac:dyDescent="0.25">
      <c r="H318" s="1"/>
      <c r="I318" s="1"/>
    </row>
    <row r="319" spans="8:9" x14ac:dyDescent="0.25">
      <c r="H319" s="1"/>
      <c r="I319" s="1"/>
    </row>
    <row r="320" spans="8:9" x14ac:dyDescent="0.25">
      <c r="H320" s="1"/>
      <c r="I320" s="1"/>
    </row>
    <row r="321" spans="8:9" x14ac:dyDescent="0.25">
      <c r="H321" s="1"/>
      <c r="I321" s="1"/>
    </row>
    <row r="322" spans="8:9" x14ac:dyDescent="0.25">
      <c r="H322" s="1"/>
      <c r="I322" s="1"/>
    </row>
    <row r="323" spans="8:9" x14ac:dyDescent="0.25">
      <c r="H323" s="1"/>
      <c r="I323" s="1"/>
    </row>
    <row r="324" spans="8:9" x14ac:dyDescent="0.25">
      <c r="H324" s="1"/>
      <c r="I324" s="1"/>
    </row>
    <row r="325" spans="8:9" x14ac:dyDescent="0.25">
      <c r="H325" s="1"/>
      <c r="I325" s="1"/>
    </row>
    <row r="326" spans="8:9" x14ac:dyDescent="0.25">
      <c r="H326" s="1"/>
      <c r="I326" s="1"/>
    </row>
    <row r="327" spans="8:9" x14ac:dyDescent="0.25">
      <c r="H327" s="1"/>
      <c r="I327" s="1"/>
    </row>
    <row r="328" spans="8:9" x14ac:dyDescent="0.25">
      <c r="H328" s="1"/>
      <c r="I328" s="1"/>
    </row>
    <row r="329" spans="8:9" x14ac:dyDescent="0.25">
      <c r="H329" s="1"/>
      <c r="I329" s="1"/>
    </row>
    <row r="330" spans="8:9" x14ac:dyDescent="0.25">
      <c r="H330" s="1"/>
      <c r="I330" s="1"/>
    </row>
    <row r="331" spans="8:9" x14ac:dyDescent="0.25">
      <c r="H331" s="1"/>
      <c r="I331" s="1"/>
    </row>
    <row r="332" spans="8:9" x14ac:dyDescent="0.25">
      <c r="H332" s="1"/>
      <c r="I332" s="1"/>
    </row>
    <row r="333" spans="8:9" x14ac:dyDescent="0.25">
      <c r="H333" s="1"/>
      <c r="I333" s="1"/>
    </row>
    <row r="334" spans="8:9" x14ac:dyDescent="0.25">
      <c r="H334" s="1"/>
      <c r="I334" s="1"/>
    </row>
    <row r="335" spans="8:9" x14ac:dyDescent="0.25">
      <c r="H335" s="1"/>
      <c r="I335" s="1"/>
    </row>
    <row r="336" spans="8:9" x14ac:dyDescent="0.25">
      <c r="H336" s="1"/>
      <c r="I336" s="1"/>
    </row>
    <row r="337" spans="8:9" x14ac:dyDescent="0.25">
      <c r="H337" s="1"/>
      <c r="I337" s="1"/>
    </row>
    <row r="338" spans="8:9" x14ac:dyDescent="0.25">
      <c r="H338" s="1"/>
      <c r="I338" s="1"/>
    </row>
    <row r="339" spans="8:9" x14ac:dyDescent="0.25">
      <c r="H339" s="1"/>
      <c r="I339" s="1"/>
    </row>
    <row r="340" spans="8:9" x14ac:dyDescent="0.25">
      <c r="H340" s="1"/>
      <c r="I340" s="1"/>
    </row>
    <row r="341" spans="8:9" x14ac:dyDescent="0.25">
      <c r="H341" s="1"/>
      <c r="I341" s="1"/>
    </row>
    <row r="342" spans="8:9" x14ac:dyDescent="0.25">
      <c r="H342" s="1"/>
      <c r="I342" s="1"/>
    </row>
    <row r="343" spans="8:9" x14ac:dyDescent="0.25">
      <c r="H343" s="1"/>
      <c r="I343" s="1"/>
    </row>
    <row r="344" spans="8:9" x14ac:dyDescent="0.25">
      <c r="H344" s="1"/>
      <c r="I344" s="1"/>
    </row>
    <row r="345" spans="8:9" x14ac:dyDescent="0.25">
      <c r="H345" s="1"/>
      <c r="I345" s="1"/>
    </row>
    <row r="346" spans="8:9" x14ac:dyDescent="0.25">
      <c r="H346" s="1"/>
      <c r="I346" s="1"/>
    </row>
    <row r="347" spans="8:9" x14ac:dyDescent="0.25">
      <c r="H347" s="1"/>
      <c r="I347" s="1"/>
    </row>
    <row r="348" spans="8:9" x14ac:dyDescent="0.25">
      <c r="H348" s="1"/>
      <c r="I348" s="1"/>
    </row>
    <row r="349" spans="8:9" x14ac:dyDescent="0.25">
      <c r="H349" s="1"/>
      <c r="I349" s="1"/>
    </row>
    <row r="350" spans="8:9" x14ac:dyDescent="0.25">
      <c r="H350" s="1"/>
      <c r="I350" s="1"/>
    </row>
    <row r="351" spans="8:9" x14ac:dyDescent="0.25">
      <c r="H351" s="1"/>
      <c r="I351" s="1"/>
    </row>
    <row r="352" spans="8:9" x14ac:dyDescent="0.25">
      <c r="H352" s="1"/>
      <c r="I352" s="1"/>
    </row>
    <row r="353" spans="8:9" x14ac:dyDescent="0.25">
      <c r="H353" s="1"/>
      <c r="I353" s="1"/>
    </row>
    <row r="354" spans="8:9" x14ac:dyDescent="0.25">
      <c r="H354" s="1"/>
      <c r="I354" s="1"/>
    </row>
    <row r="355" spans="8:9" x14ac:dyDescent="0.25">
      <c r="H355" s="1"/>
      <c r="I355" s="1"/>
    </row>
    <row r="356" spans="8:9" x14ac:dyDescent="0.25">
      <c r="H356" s="1"/>
      <c r="I356" s="1"/>
    </row>
    <row r="357" spans="8:9" x14ac:dyDescent="0.25">
      <c r="H357" s="1"/>
      <c r="I357" s="1"/>
    </row>
    <row r="358" spans="8:9" x14ac:dyDescent="0.25">
      <c r="H358" s="1"/>
      <c r="I358" s="1"/>
    </row>
    <row r="359" spans="8:9" x14ac:dyDescent="0.25">
      <c r="H359" s="1"/>
      <c r="I359" s="1"/>
    </row>
    <row r="360" spans="8:9" x14ac:dyDescent="0.25">
      <c r="H360" s="1"/>
      <c r="I360" s="1"/>
    </row>
    <row r="361" spans="8:9" x14ac:dyDescent="0.25">
      <c r="H361" s="1"/>
      <c r="I361" s="1"/>
    </row>
    <row r="362" spans="8:9" x14ac:dyDescent="0.25">
      <c r="H362" s="1"/>
      <c r="I362" s="1"/>
    </row>
    <row r="363" spans="8:9" x14ac:dyDescent="0.25">
      <c r="H363" s="1"/>
      <c r="I363" s="1"/>
    </row>
    <row r="364" spans="8:9" x14ac:dyDescent="0.25">
      <c r="H364" s="1"/>
      <c r="I364" s="1"/>
    </row>
    <row r="365" spans="8:9" x14ac:dyDescent="0.25">
      <c r="H365" s="1"/>
      <c r="I365" s="1"/>
    </row>
    <row r="366" spans="8:9" x14ac:dyDescent="0.25">
      <c r="H366" s="1"/>
      <c r="I366" s="1"/>
    </row>
    <row r="367" spans="8:9" x14ac:dyDescent="0.25">
      <c r="H367" s="1"/>
      <c r="I367" s="1"/>
    </row>
    <row r="368" spans="8:9" x14ac:dyDescent="0.25">
      <c r="H368" s="1"/>
      <c r="I368" s="1"/>
    </row>
    <row r="369" spans="8:9" x14ac:dyDescent="0.25">
      <c r="H369" s="1"/>
      <c r="I369" s="1"/>
    </row>
    <row r="370" spans="8:9" x14ac:dyDescent="0.25">
      <c r="H370" s="1"/>
      <c r="I370" s="1"/>
    </row>
    <row r="371" spans="8:9" x14ac:dyDescent="0.25">
      <c r="H371" s="1"/>
      <c r="I371" s="1"/>
    </row>
    <row r="372" spans="8:9" x14ac:dyDescent="0.25">
      <c r="H372" s="1"/>
      <c r="I372" s="1"/>
    </row>
    <row r="373" spans="8:9" x14ac:dyDescent="0.25">
      <c r="H373" s="1"/>
      <c r="I373" s="1"/>
    </row>
    <row r="374" spans="8:9" x14ac:dyDescent="0.25">
      <c r="H374" s="1"/>
      <c r="I374" s="1"/>
    </row>
    <row r="375" spans="8:9" x14ac:dyDescent="0.25">
      <c r="H375" s="1"/>
      <c r="I375" s="1"/>
    </row>
    <row r="376" spans="8:9" x14ac:dyDescent="0.25">
      <c r="H376" s="1"/>
      <c r="I376" s="1"/>
    </row>
    <row r="377" spans="8:9" x14ac:dyDescent="0.25">
      <c r="H377" s="1"/>
      <c r="I377" s="1"/>
    </row>
    <row r="378" spans="8:9" x14ac:dyDescent="0.25">
      <c r="H378" s="1"/>
      <c r="I378" s="1"/>
    </row>
    <row r="379" spans="8:9" x14ac:dyDescent="0.25">
      <c r="H379" s="1"/>
      <c r="I379" s="1"/>
    </row>
    <row r="380" spans="8:9" x14ac:dyDescent="0.25">
      <c r="H380" s="1"/>
      <c r="I380" s="1"/>
    </row>
    <row r="381" spans="8:9" x14ac:dyDescent="0.25">
      <c r="H381" s="1"/>
      <c r="I381" s="1"/>
    </row>
    <row r="382" spans="8:9" x14ac:dyDescent="0.25">
      <c r="H382" s="1"/>
      <c r="I382" s="1"/>
    </row>
    <row r="383" spans="8:9" x14ac:dyDescent="0.25">
      <c r="H383" s="1"/>
      <c r="I383" s="1"/>
    </row>
    <row r="384" spans="8:9" x14ac:dyDescent="0.25">
      <c r="H384" s="1"/>
      <c r="I384" s="1"/>
    </row>
    <row r="385" spans="8:9" x14ac:dyDescent="0.25">
      <c r="H385" s="1"/>
      <c r="I385" s="1"/>
    </row>
    <row r="386" spans="8:9" x14ac:dyDescent="0.25">
      <c r="H386" s="1"/>
      <c r="I386" s="1"/>
    </row>
    <row r="387" spans="8:9" x14ac:dyDescent="0.25">
      <c r="H387" s="1"/>
      <c r="I387" s="1"/>
    </row>
    <row r="388" spans="8:9" x14ac:dyDescent="0.25">
      <c r="H388" s="1"/>
      <c r="I388" s="1"/>
    </row>
    <row r="389" spans="8:9" x14ac:dyDescent="0.25">
      <c r="H389" s="1"/>
      <c r="I389" s="1"/>
    </row>
    <row r="390" spans="8:9" x14ac:dyDescent="0.25">
      <c r="H390" s="1"/>
      <c r="I390" s="1"/>
    </row>
    <row r="391" spans="8:9" x14ac:dyDescent="0.25">
      <c r="H391" s="1"/>
      <c r="I391" s="1"/>
    </row>
    <row r="392" spans="8:9" x14ac:dyDescent="0.25">
      <c r="H392" s="1"/>
      <c r="I392" s="1"/>
    </row>
    <row r="393" spans="8:9" x14ac:dyDescent="0.25">
      <c r="H393" s="1"/>
      <c r="I393" s="1"/>
    </row>
    <row r="394" spans="8:9" x14ac:dyDescent="0.25">
      <c r="H394" s="1"/>
      <c r="I394" s="1"/>
    </row>
    <row r="395" spans="8:9" x14ac:dyDescent="0.25">
      <c r="H395" s="1"/>
      <c r="I395" s="1"/>
    </row>
    <row r="396" spans="8:9" x14ac:dyDescent="0.25">
      <c r="H396" s="1"/>
      <c r="I396" s="1"/>
    </row>
    <row r="397" spans="8:9" x14ac:dyDescent="0.25">
      <c r="H397" s="1"/>
      <c r="I397" s="1"/>
    </row>
    <row r="398" spans="8:9" x14ac:dyDescent="0.25">
      <c r="H398" s="1"/>
      <c r="I398" s="1"/>
    </row>
    <row r="399" spans="8:9" x14ac:dyDescent="0.25">
      <c r="H399" s="1"/>
      <c r="I399" s="1"/>
    </row>
    <row r="400" spans="8:9" x14ac:dyDescent="0.25">
      <c r="H400" s="1"/>
      <c r="I400" s="1"/>
    </row>
    <row r="401" spans="8:9" x14ac:dyDescent="0.25">
      <c r="H401" s="1"/>
      <c r="I401" s="1"/>
    </row>
    <row r="402" spans="8:9" x14ac:dyDescent="0.25">
      <c r="H402" s="1"/>
      <c r="I402" s="1"/>
    </row>
    <row r="403" spans="8:9" x14ac:dyDescent="0.25">
      <c r="H403" s="1"/>
      <c r="I403" s="1"/>
    </row>
    <row r="404" spans="8:9" x14ac:dyDescent="0.25">
      <c r="H404" s="1"/>
      <c r="I404" s="1"/>
    </row>
    <row r="405" spans="8:9" x14ac:dyDescent="0.25">
      <c r="H405" s="1"/>
      <c r="I405" s="1"/>
    </row>
    <row r="406" spans="8:9" x14ac:dyDescent="0.25">
      <c r="H406" s="1"/>
      <c r="I406" s="1"/>
    </row>
    <row r="407" spans="8:9" x14ac:dyDescent="0.25">
      <c r="H407" s="1"/>
      <c r="I407" s="1"/>
    </row>
    <row r="408" spans="8:9" x14ac:dyDescent="0.25">
      <c r="H408" s="1"/>
      <c r="I408" s="1"/>
    </row>
    <row r="409" spans="8:9" x14ac:dyDescent="0.25">
      <c r="H409" s="1"/>
      <c r="I409" s="1"/>
    </row>
    <row r="410" spans="8:9" x14ac:dyDescent="0.25">
      <c r="H410" s="1"/>
      <c r="I410" s="1"/>
    </row>
    <row r="411" spans="8:9" x14ac:dyDescent="0.25">
      <c r="H411" s="1"/>
      <c r="I411" s="1"/>
    </row>
    <row r="412" spans="8:9" x14ac:dyDescent="0.25">
      <c r="H412" s="1"/>
      <c r="I412" s="1"/>
    </row>
    <row r="413" spans="8:9" x14ac:dyDescent="0.25">
      <c r="H413" s="1"/>
      <c r="I413" s="1"/>
    </row>
    <row r="414" spans="8:9" x14ac:dyDescent="0.25">
      <c r="H414" s="1"/>
      <c r="I414" s="1"/>
    </row>
    <row r="415" spans="8:9" x14ac:dyDescent="0.25">
      <c r="H415" s="1"/>
      <c r="I415" s="1"/>
    </row>
    <row r="416" spans="8:9" x14ac:dyDescent="0.25">
      <c r="H416" s="1"/>
      <c r="I416" s="1"/>
    </row>
    <row r="417" spans="8:9" x14ac:dyDescent="0.25">
      <c r="H417" s="1"/>
      <c r="I417" s="1"/>
    </row>
    <row r="418" spans="8:9" x14ac:dyDescent="0.25">
      <c r="H418" s="1"/>
      <c r="I418" s="1"/>
    </row>
    <row r="419" spans="8:9" x14ac:dyDescent="0.25">
      <c r="H419" s="1"/>
      <c r="I419" s="1"/>
    </row>
    <row r="420" spans="8:9" x14ac:dyDescent="0.25">
      <c r="H420" s="1"/>
      <c r="I420" s="1"/>
    </row>
    <row r="421" spans="8:9" x14ac:dyDescent="0.25">
      <c r="H421" s="1"/>
      <c r="I421" s="1"/>
    </row>
    <row r="422" spans="8:9" x14ac:dyDescent="0.25">
      <c r="H422" s="1"/>
      <c r="I422" s="1"/>
    </row>
    <row r="423" spans="8:9" x14ac:dyDescent="0.25">
      <c r="H423" s="1"/>
      <c r="I423" s="1"/>
    </row>
    <row r="424" spans="8:9" x14ac:dyDescent="0.25">
      <c r="H424" s="1"/>
      <c r="I424" s="1"/>
    </row>
    <row r="425" spans="8:9" x14ac:dyDescent="0.25">
      <c r="H425" s="1"/>
      <c r="I425" s="1"/>
    </row>
    <row r="426" spans="8:9" x14ac:dyDescent="0.25">
      <c r="H426" s="1"/>
      <c r="I426" s="1"/>
    </row>
    <row r="427" spans="8:9" x14ac:dyDescent="0.25">
      <c r="H427" s="1"/>
      <c r="I427" s="1"/>
    </row>
    <row r="428" spans="8:9" x14ac:dyDescent="0.25">
      <c r="H428" s="1"/>
      <c r="I428" s="1"/>
    </row>
    <row r="429" spans="8:9" x14ac:dyDescent="0.25">
      <c r="H429" s="1"/>
      <c r="I429" s="1"/>
    </row>
    <row r="430" spans="8:9" x14ac:dyDescent="0.25">
      <c r="H430" s="1"/>
      <c r="I430" s="1"/>
    </row>
    <row r="431" spans="8:9" x14ac:dyDescent="0.25">
      <c r="H431" s="1"/>
      <c r="I431" s="1"/>
    </row>
    <row r="432" spans="8:9" x14ac:dyDescent="0.25">
      <c r="H432" s="1"/>
      <c r="I432" s="1"/>
    </row>
    <row r="433" spans="8:9" x14ac:dyDescent="0.25">
      <c r="H433" s="1"/>
      <c r="I433" s="1"/>
    </row>
    <row r="434" spans="8:9" x14ac:dyDescent="0.25">
      <c r="H434" s="1"/>
      <c r="I434" s="1"/>
    </row>
    <row r="435" spans="8:9" x14ac:dyDescent="0.25">
      <c r="H435" s="1"/>
      <c r="I435" s="1"/>
    </row>
    <row r="436" spans="8:9" x14ac:dyDescent="0.25">
      <c r="H436" s="1"/>
      <c r="I436" s="1"/>
    </row>
    <row r="437" spans="8:9" x14ac:dyDescent="0.25">
      <c r="H437" s="1"/>
      <c r="I437" s="1"/>
    </row>
    <row r="438" spans="8:9" x14ac:dyDescent="0.25">
      <c r="H438" s="1"/>
      <c r="I438" s="1"/>
    </row>
    <row r="439" spans="8:9" x14ac:dyDescent="0.25">
      <c r="H439" s="1"/>
      <c r="I439" s="1"/>
    </row>
    <row r="440" spans="8:9" x14ac:dyDescent="0.25">
      <c r="H440" s="1"/>
      <c r="I440" s="1"/>
    </row>
    <row r="441" spans="8:9" x14ac:dyDescent="0.25">
      <c r="H441" s="1"/>
      <c r="I441" s="1"/>
    </row>
    <row r="442" spans="8:9" x14ac:dyDescent="0.25">
      <c r="H442" s="1"/>
      <c r="I442" s="1"/>
    </row>
    <row r="443" spans="8:9" x14ac:dyDescent="0.25">
      <c r="H443" s="1"/>
      <c r="I443" s="1"/>
    </row>
    <row r="444" spans="8:9" x14ac:dyDescent="0.25">
      <c r="H444" s="1"/>
      <c r="I444" s="1"/>
    </row>
    <row r="445" spans="8:9" x14ac:dyDescent="0.25">
      <c r="H445" s="1"/>
      <c r="I445" s="1"/>
    </row>
    <row r="446" spans="8:9" x14ac:dyDescent="0.25">
      <c r="H446" s="1"/>
      <c r="I446" s="1"/>
    </row>
    <row r="447" spans="8:9" x14ac:dyDescent="0.25">
      <c r="H447" s="1"/>
      <c r="I447" s="1"/>
    </row>
    <row r="448" spans="8:9" x14ac:dyDescent="0.25">
      <c r="H448" s="1"/>
      <c r="I448" s="1"/>
    </row>
    <row r="449" spans="8:9" x14ac:dyDescent="0.25">
      <c r="H449" s="1"/>
      <c r="I449" s="1"/>
    </row>
    <row r="450" spans="8:9" x14ac:dyDescent="0.25">
      <c r="H450" s="1"/>
      <c r="I450" s="1"/>
    </row>
    <row r="451" spans="8:9" x14ac:dyDescent="0.25">
      <c r="H451" s="1"/>
      <c r="I451" s="1"/>
    </row>
    <row r="452" spans="8:9" x14ac:dyDescent="0.25">
      <c r="H452" s="1"/>
      <c r="I452" s="1"/>
    </row>
    <row r="453" spans="8:9" x14ac:dyDescent="0.25">
      <c r="H453" s="1"/>
      <c r="I453" s="1"/>
    </row>
    <row r="454" spans="8:9" x14ac:dyDescent="0.25">
      <c r="H454" s="1"/>
      <c r="I454" s="1"/>
    </row>
    <row r="455" spans="8:9" x14ac:dyDescent="0.25">
      <c r="H455" s="1"/>
      <c r="I455" s="1"/>
    </row>
    <row r="456" spans="8:9" x14ac:dyDescent="0.25">
      <c r="H456" s="1"/>
      <c r="I456" s="1"/>
    </row>
    <row r="457" spans="8:9" x14ac:dyDescent="0.25">
      <c r="H457" s="1"/>
      <c r="I457" s="1"/>
    </row>
    <row r="458" spans="8:9" x14ac:dyDescent="0.25">
      <c r="H458" s="1"/>
      <c r="I458" s="1"/>
    </row>
    <row r="459" spans="8:9" x14ac:dyDescent="0.25">
      <c r="H459" s="1"/>
      <c r="I459" s="1"/>
    </row>
    <row r="460" spans="8:9" x14ac:dyDescent="0.25">
      <c r="H460" s="1"/>
      <c r="I460" s="1"/>
    </row>
    <row r="461" spans="8:9" x14ac:dyDescent="0.25">
      <c r="H461" s="1"/>
      <c r="I461" s="1"/>
    </row>
    <row r="462" spans="8:9" x14ac:dyDescent="0.25">
      <c r="H462" s="1"/>
      <c r="I462" s="1"/>
    </row>
    <row r="463" spans="8:9" x14ac:dyDescent="0.25">
      <c r="H463" s="1"/>
      <c r="I463" s="1"/>
    </row>
    <row r="464" spans="8:9" x14ac:dyDescent="0.25">
      <c r="H464" s="1"/>
      <c r="I464" s="1"/>
    </row>
    <row r="465" spans="8:9" x14ac:dyDescent="0.25">
      <c r="H465" s="1"/>
      <c r="I465" s="1"/>
    </row>
    <row r="466" spans="8:9" x14ac:dyDescent="0.25">
      <c r="H466" s="1"/>
      <c r="I466" s="1"/>
    </row>
    <row r="467" spans="8:9" x14ac:dyDescent="0.25">
      <c r="H467" s="1"/>
      <c r="I467" s="1"/>
    </row>
    <row r="468" spans="8:9" x14ac:dyDescent="0.25">
      <c r="H468" s="1"/>
      <c r="I468" s="1"/>
    </row>
    <row r="469" spans="8:9" x14ac:dyDescent="0.25">
      <c r="H469" s="1"/>
      <c r="I469" s="1"/>
    </row>
    <row r="470" spans="8:9" x14ac:dyDescent="0.25">
      <c r="H470" s="1"/>
      <c r="I470" s="1"/>
    </row>
    <row r="471" spans="8:9" x14ac:dyDescent="0.25">
      <c r="H471" s="1"/>
      <c r="I471" s="1"/>
    </row>
    <row r="472" spans="8:9" x14ac:dyDescent="0.25">
      <c r="H472" s="1"/>
      <c r="I472" s="1"/>
    </row>
    <row r="473" spans="8:9" x14ac:dyDescent="0.25">
      <c r="H473" s="1"/>
      <c r="I473" s="1"/>
    </row>
    <row r="474" spans="8:9" x14ac:dyDescent="0.25">
      <c r="H474" s="1"/>
      <c r="I474" s="1"/>
    </row>
    <row r="475" spans="8:9" x14ac:dyDescent="0.25">
      <c r="H475" s="1"/>
      <c r="I475" s="1"/>
    </row>
    <row r="476" spans="8:9" x14ac:dyDescent="0.25">
      <c r="H476" s="1"/>
      <c r="I476" s="1"/>
    </row>
    <row r="477" spans="8:9" x14ac:dyDescent="0.25">
      <c r="H477" s="1"/>
      <c r="I477" s="1"/>
    </row>
    <row r="478" spans="8:9" x14ac:dyDescent="0.25">
      <c r="H478" s="1"/>
      <c r="I478" s="1"/>
    </row>
    <row r="479" spans="8:9" x14ac:dyDescent="0.25">
      <c r="H479" s="1"/>
      <c r="I479" s="1"/>
    </row>
    <row r="480" spans="8:9" x14ac:dyDescent="0.25">
      <c r="H480" s="1"/>
      <c r="I480" s="1"/>
    </row>
    <row r="481" spans="8:9" x14ac:dyDescent="0.25">
      <c r="H481" s="1"/>
      <c r="I481" s="1"/>
    </row>
    <row r="482" spans="8:9" x14ac:dyDescent="0.25">
      <c r="H482" s="1"/>
      <c r="I482" s="1"/>
    </row>
    <row r="483" spans="8:9" x14ac:dyDescent="0.25">
      <c r="H483" s="1"/>
      <c r="I483" s="1"/>
    </row>
    <row r="484" spans="8:9" x14ac:dyDescent="0.25">
      <c r="H484" s="1"/>
      <c r="I484" s="1"/>
    </row>
    <row r="485" spans="8:9" x14ac:dyDescent="0.25">
      <c r="H485" s="1"/>
      <c r="I485" s="1"/>
    </row>
    <row r="486" spans="8:9" x14ac:dyDescent="0.25">
      <c r="H486" s="1"/>
      <c r="I486" s="1"/>
    </row>
    <row r="487" spans="8:9" x14ac:dyDescent="0.25">
      <c r="H487" s="1"/>
      <c r="I487" s="1"/>
    </row>
    <row r="488" spans="8:9" x14ac:dyDescent="0.25">
      <c r="H488" s="1"/>
      <c r="I488" s="1"/>
    </row>
    <row r="489" spans="8:9" x14ac:dyDescent="0.25">
      <c r="H489" s="1"/>
      <c r="I489" s="1"/>
    </row>
    <row r="490" spans="8:9" x14ac:dyDescent="0.25">
      <c r="H490" s="1"/>
      <c r="I490" s="1"/>
    </row>
    <row r="491" spans="8:9" x14ac:dyDescent="0.25">
      <c r="H491" s="1"/>
      <c r="I491" s="1"/>
    </row>
    <row r="492" spans="8:9" x14ac:dyDescent="0.25">
      <c r="H492" s="1"/>
      <c r="I492" s="1"/>
    </row>
    <row r="493" spans="8:9" x14ac:dyDescent="0.25">
      <c r="H493" s="1"/>
      <c r="I493" s="1"/>
    </row>
    <row r="494" spans="8:9" x14ac:dyDescent="0.25">
      <c r="H494" s="1"/>
      <c r="I494" s="1"/>
    </row>
    <row r="495" spans="8:9" x14ac:dyDescent="0.25">
      <c r="H495" s="1"/>
      <c r="I495" s="1"/>
    </row>
    <row r="496" spans="8:9" x14ac:dyDescent="0.25">
      <c r="H496" s="1"/>
      <c r="I496" s="1"/>
    </row>
    <row r="497" spans="8:9" x14ac:dyDescent="0.25">
      <c r="H497" s="1"/>
      <c r="I497" s="1"/>
    </row>
    <row r="498" spans="8:9" x14ac:dyDescent="0.25">
      <c r="H498" s="1"/>
      <c r="I498" s="1"/>
    </row>
    <row r="499" spans="8:9" x14ac:dyDescent="0.25">
      <c r="H499" s="1"/>
      <c r="I499" s="1"/>
    </row>
    <row r="500" spans="8:9" x14ac:dyDescent="0.25">
      <c r="H500" s="1"/>
      <c r="I500" s="1"/>
    </row>
    <row r="501" spans="8:9" x14ac:dyDescent="0.25">
      <c r="H501" s="1"/>
      <c r="I501" s="1"/>
    </row>
    <row r="502" spans="8:9" x14ac:dyDescent="0.25">
      <c r="H502" s="1"/>
      <c r="I502" s="1"/>
    </row>
    <row r="503" spans="8:9" x14ac:dyDescent="0.25">
      <c r="H503" s="1"/>
      <c r="I503" s="1"/>
    </row>
    <row r="504" spans="8:9" x14ac:dyDescent="0.25">
      <c r="H504" s="1"/>
      <c r="I504" s="1"/>
    </row>
    <row r="505" spans="8:9" x14ac:dyDescent="0.25">
      <c r="H505" s="1"/>
      <c r="I505" s="1"/>
    </row>
    <row r="506" spans="8:9" x14ac:dyDescent="0.25">
      <c r="H506" s="1"/>
      <c r="I506" s="1"/>
    </row>
    <row r="507" spans="8:9" x14ac:dyDescent="0.25">
      <c r="H507" s="1"/>
      <c r="I507" s="1"/>
    </row>
    <row r="508" spans="8:9" x14ac:dyDescent="0.25">
      <c r="H508" s="1"/>
      <c r="I508" s="1"/>
    </row>
    <row r="509" spans="8:9" x14ac:dyDescent="0.25">
      <c r="H509" s="1"/>
      <c r="I509" s="1"/>
    </row>
    <row r="510" spans="8:9" x14ac:dyDescent="0.25">
      <c r="H510" s="1"/>
      <c r="I510" s="1"/>
    </row>
    <row r="511" spans="8:9" x14ac:dyDescent="0.25">
      <c r="H511" s="1"/>
      <c r="I511" s="1"/>
    </row>
    <row r="512" spans="8:9" x14ac:dyDescent="0.25">
      <c r="H512" s="1"/>
      <c r="I512" s="1"/>
    </row>
    <row r="513" spans="8:9" x14ac:dyDescent="0.25">
      <c r="H513" s="1"/>
      <c r="I513" s="1"/>
    </row>
    <row r="514" spans="8:9" x14ac:dyDescent="0.25">
      <c r="H514" s="1"/>
      <c r="I514" s="1"/>
    </row>
    <row r="515" spans="8:9" x14ac:dyDescent="0.25">
      <c r="H515" s="1"/>
      <c r="I515" s="1"/>
    </row>
    <row r="516" spans="8:9" x14ac:dyDescent="0.25">
      <c r="H516" s="1"/>
      <c r="I516" s="1"/>
    </row>
    <row r="517" spans="8:9" x14ac:dyDescent="0.25">
      <c r="H517" s="1"/>
      <c r="I517" s="1"/>
    </row>
    <row r="518" spans="8:9" x14ac:dyDescent="0.25">
      <c r="H518" s="1"/>
      <c r="I518" s="1"/>
    </row>
    <row r="519" spans="8:9" x14ac:dyDescent="0.25">
      <c r="H519" s="1"/>
      <c r="I519" s="1"/>
    </row>
    <row r="520" spans="8:9" x14ac:dyDescent="0.25">
      <c r="H520" s="1"/>
      <c r="I520" s="1"/>
    </row>
    <row r="521" spans="8:9" x14ac:dyDescent="0.25">
      <c r="H521" s="1"/>
      <c r="I521" s="1"/>
    </row>
    <row r="522" spans="8:9" x14ac:dyDescent="0.25">
      <c r="H522" s="1"/>
      <c r="I522" s="1"/>
    </row>
    <row r="523" spans="8:9" x14ac:dyDescent="0.25">
      <c r="H523" s="1"/>
      <c r="I523" s="1"/>
    </row>
    <row r="524" spans="8:9" x14ac:dyDescent="0.25">
      <c r="H524" s="1"/>
      <c r="I524" s="1"/>
    </row>
    <row r="525" spans="8:9" x14ac:dyDescent="0.25">
      <c r="H525" s="1"/>
      <c r="I525" s="1"/>
    </row>
    <row r="526" spans="8:9" x14ac:dyDescent="0.25">
      <c r="H526" s="1"/>
      <c r="I526" s="1"/>
    </row>
    <row r="527" spans="8:9" x14ac:dyDescent="0.25">
      <c r="H527" s="1"/>
      <c r="I527" s="1"/>
    </row>
    <row r="528" spans="8:9" x14ac:dyDescent="0.25">
      <c r="H528" s="1"/>
      <c r="I528" s="1"/>
    </row>
    <row r="529" spans="8:9" x14ac:dyDescent="0.25">
      <c r="H529" s="1"/>
      <c r="I529" s="1"/>
    </row>
    <row r="530" spans="8:9" x14ac:dyDescent="0.25">
      <c r="H530" s="1"/>
      <c r="I530" s="1"/>
    </row>
    <row r="531" spans="8:9" x14ac:dyDescent="0.25">
      <c r="H531" s="1"/>
      <c r="I531" s="1"/>
    </row>
    <row r="532" spans="8:9" x14ac:dyDescent="0.25">
      <c r="H532" s="1"/>
      <c r="I532" s="1"/>
    </row>
    <row r="533" spans="8:9" x14ac:dyDescent="0.25">
      <c r="H533" s="1"/>
      <c r="I533" s="1"/>
    </row>
    <row r="534" spans="8:9" x14ac:dyDescent="0.25">
      <c r="H534" s="1"/>
      <c r="I534" s="1"/>
    </row>
    <row r="535" spans="8:9" x14ac:dyDescent="0.25">
      <c r="H535" s="1"/>
      <c r="I535" s="1"/>
    </row>
    <row r="536" spans="8:9" x14ac:dyDescent="0.25">
      <c r="H536" s="1"/>
      <c r="I536" s="1"/>
    </row>
    <row r="537" spans="8:9" x14ac:dyDescent="0.25">
      <c r="H537" s="1"/>
      <c r="I537" s="1"/>
    </row>
    <row r="538" spans="8:9" x14ac:dyDescent="0.25">
      <c r="H538" s="1"/>
      <c r="I538" s="1"/>
    </row>
    <row r="539" spans="8:9" x14ac:dyDescent="0.25">
      <c r="H539" s="1"/>
      <c r="I539" s="1"/>
    </row>
    <row r="540" spans="8:9" x14ac:dyDescent="0.25">
      <c r="H540" s="1"/>
      <c r="I540" s="1"/>
    </row>
    <row r="541" spans="8:9" x14ac:dyDescent="0.25">
      <c r="H541" s="1"/>
      <c r="I541" s="1"/>
    </row>
    <row r="542" spans="8:9" x14ac:dyDescent="0.25">
      <c r="H542" s="1"/>
      <c r="I542" s="1"/>
    </row>
    <row r="543" spans="8:9" x14ac:dyDescent="0.25">
      <c r="H543" s="1"/>
      <c r="I543" s="1"/>
    </row>
    <row r="544" spans="8:9" x14ac:dyDescent="0.25">
      <c r="H544" s="1"/>
      <c r="I544" s="1"/>
    </row>
    <row r="545" spans="8:9" x14ac:dyDescent="0.25">
      <c r="H545" s="1"/>
      <c r="I545" s="1"/>
    </row>
    <row r="546" spans="8:9" x14ac:dyDescent="0.25">
      <c r="H546" s="1"/>
      <c r="I546" s="1"/>
    </row>
    <row r="547" spans="8:9" x14ac:dyDescent="0.25">
      <c r="H547" s="1"/>
      <c r="I547" s="1"/>
    </row>
    <row r="548" spans="8:9" x14ac:dyDescent="0.25">
      <c r="H548" s="1"/>
      <c r="I548" s="1"/>
    </row>
    <row r="549" spans="8:9" x14ac:dyDescent="0.25">
      <c r="H549" s="1"/>
      <c r="I549" s="1"/>
    </row>
    <row r="550" spans="8:9" x14ac:dyDescent="0.25">
      <c r="H550" s="1"/>
      <c r="I550" s="1"/>
    </row>
    <row r="551" spans="8:9" x14ac:dyDescent="0.25">
      <c r="H551" s="1"/>
      <c r="I551" s="1"/>
    </row>
    <row r="552" spans="8:9" x14ac:dyDescent="0.25">
      <c r="H552" s="1"/>
      <c r="I552" s="1"/>
    </row>
    <row r="553" spans="8:9" x14ac:dyDescent="0.25">
      <c r="H553" s="1"/>
      <c r="I553" s="1"/>
    </row>
    <row r="554" spans="8:9" x14ac:dyDescent="0.25">
      <c r="H554" s="1"/>
      <c r="I554" s="1"/>
    </row>
    <row r="555" spans="8:9" x14ac:dyDescent="0.25">
      <c r="H555" s="1"/>
      <c r="I555" s="1"/>
    </row>
    <row r="556" spans="8:9" x14ac:dyDescent="0.25">
      <c r="H556" s="1"/>
      <c r="I556" s="1"/>
    </row>
    <row r="557" spans="8:9" x14ac:dyDescent="0.25">
      <c r="H557" s="1"/>
      <c r="I557" s="1"/>
    </row>
    <row r="558" spans="8:9" x14ac:dyDescent="0.25">
      <c r="H558" s="1"/>
      <c r="I558" s="1"/>
    </row>
    <row r="559" spans="8:9" x14ac:dyDescent="0.25">
      <c r="H559" s="1"/>
      <c r="I559" s="1"/>
    </row>
    <row r="560" spans="8:9" x14ac:dyDescent="0.25">
      <c r="H560" s="1"/>
      <c r="I560" s="1"/>
    </row>
    <row r="561" spans="8:9" x14ac:dyDescent="0.25">
      <c r="H561" s="1"/>
      <c r="I561" s="1"/>
    </row>
    <row r="562" spans="8:9" x14ac:dyDescent="0.25">
      <c r="H562" s="1"/>
      <c r="I562" s="1"/>
    </row>
    <row r="563" spans="8:9" x14ac:dyDescent="0.25">
      <c r="H563" s="1"/>
      <c r="I563" s="1"/>
    </row>
    <row r="564" spans="8:9" x14ac:dyDescent="0.25">
      <c r="H564" s="1"/>
      <c r="I564" s="1"/>
    </row>
    <row r="565" spans="8:9" x14ac:dyDescent="0.25">
      <c r="H565" s="1"/>
      <c r="I565" s="1"/>
    </row>
    <row r="566" spans="8:9" x14ac:dyDescent="0.25">
      <c r="H566" s="1"/>
      <c r="I566" s="1"/>
    </row>
    <row r="567" spans="8:9" x14ac:dyDescent="0.25">
      <c r="H567" s="1"/>
      <c r="I567" s="1"/>
    </row>
    <row r="568" spans="8:9" x14ac:dyDescent="0.25">
      <c r="H568" s="1"/>
      <c r="I568" s="1"/>
    </row>
    <row r="569" spans="8:9" x14ac:dyDescent="0.25">
      <c r="H569" s="1"/>
      <c r="I569" s="1"/>
    </row>
    <row r="570" spans="8:9" x14ac:dyDescent="0.25">
      <c r="H570" s="1"/>
      <c r="I570" s="1"/>
    </row>
    <row r="571" spans="8:9" x14ac:dyDescent="0.25">
      <c r="H571" s="1"/>
      <c r="I571" s="1"/>
    </row>
    <row r="572" spans="8:9" x14ac:dyDescent="0.25">
      <c r="H572" s="1"/>
      <c r="I572" s="1"/>
    </row>
    <row r="573" spans="8:9" x14ac:dyDescent="0.25">
      <c r="H573" s="1"/>
      <c r="I573" s="1"/>
    </row>
    <row r="574" spans="8:9" x14ac:dyDescent="0.25">
      <c r="H574" s="1"/>
      <c r="I574" s="1"/>
    </row>
    <row r="575" spans="8:9" x14ac:dyDescent="0.25">
      <c r="H575" s="1"/>
      <c r="I575" s="1"/>
    </row>
    <row r="576" spans="8:9" x14ac:dyDescent="0.25">
      <c r="H576" s="1"/>
      <c r="I576" s="1"/>
    </row>
    <row r="577" spans="8:9" x14ac:dyDescent="0.25">
      <c r="H577" s="1"/>
      <c r="I577" s="1"/>
    </row>
    <row r="578" spans="8:9" x14ac:dyDescent="0.25">
      <c r="H578" s="1"/>
      <c r="I578" s="1"/>
    </row>
    <row r="579" spans="8:9" x14ac:dyDescent="0.25">
      <c r="H579" s="1"/>
      <c r="I579" s="1"/>
    </row>
    <row r="580" spans="8:9" x14ac:dyDescent="0.25">
      <c r="H580" s="1"/>
      <c r="I580" s="1"/>
    </row>
    <row r="581" spans="8:9" x14ac:dyDescent="0.25">
      <c r="H581" s="1"/>
      <c r="I581" s="1"/>
    </row>
    <row r="582" spans="8:9" x14ac:dyDescent="0.25">
      <c r="H582" s="1"/>
      <c r="I582" s="1"/>
    </row>
    <row r="583" spans="8:9" x14ac:dyDescent="0.25">
      <c r="H583" s="1"/>
      <c r="I583" s="1"/>
    </row>
    <row r="584" spans="8:9" x14ac:dyDescent="0.25">
      <c r="H584" s="1"/>
      <c r="I584" s="1"/>
    </row>
    <row r="585" spans="8:9" x14ac:dyDescent="0.25">
      <c r="H585" s="1"/>
      <c r="I585" s="1"/>
    </row>
    <row r="586" spans="8:9" x14ac:dyDescent="0.25">
      <c r="H586" s="1"/>
      <c r="I586" s="1"/>
    </row>
    <row r="587" spans="8:9" x14ac:dyDescent="0.25">
      <c r="H587" s="1"/>
      <c r="I587" s="1"/>
    </row>
    <row r="588" spans="8:9" x14ac:dyDescent="0.25">
      <c r="H588" s="1"/>
      <c r="I588" s="1"/>
    </row>
    <row r="589" spans="8:9" x14ac:dyDescent="0.25">
      <c r="H589" s="1"/>
      <c r="I589" s="1"/>
    </row>
    <row r="590" spans="8:9" x14ac:dyDescent="0.25">
      <c r="H590" s="1"/>
      <c r="I590" s="1"/>
    </row>
    <row r="591" spans="8:9" x14ac:dyDescent="0.25">
      <c r="H591" s="1"/>
      <c r="I591" s="1"/>
    </row>
    <row r="592" spans="8:9" x14ac:dyDescent="0.25">
      <c r="H592" s="1"/>
      <c r="I592" s="1"/>
    </row>
    <row r="593" spans="8:9" x14ac:dyDescent="0.25">
      <c r="H593" s="1"/>
      <c r="I593" s="1"/>
    </row>
    <row r="594" spans="8:9" x14ac:dyDescent="0.25">
      <c r="H594" s="1"/>
      <c r="I594" s="1"/>
    </row>
    <row r="595" spans="8:9" x14ac:dyDescent="0.25">
      <c r="H595" s="1"/>
      <c r="I595" s="1"/>
    </row>
    <row r="596" spans="8:9" x14ac:dyDescent="0.25">
      <c r="H596" s="1"/>
      <c r="I596" s="1"/>
    </row>
    <row r="597" spans="8:9" x14ac:dyDescent="0.25">
      <c r="H597" s="1"/>
      <c r="I597" s="1"/>
    </row>
    <row r="598" spans="8:9" x14ac:dyDescent="0.25">
      <c r="H598" s="1"/>
      <c r="I598" s="1"/>
    </row>
    <row r="599" spans="8:9" x14ac:dyDescent="0.25">
      <c r="H599" s="1"/>
      <c r="I599" s="1"/>
    </row>
    <row r="600" spans="8:9" x14ac:dyDescent="0.25">
      <c r="H600" s="1"/>
      <c r="I600" s="1"/>
    </row>
    <row r="601" spans="8:9" x14ac:dyDescent="0.25">
      <c r="H601" s="1"/>
      <c r="I601" s="1"/>
    </row>
    <row r="602" spans="8:9" x14ac:dyDescent="0.25">
      <c r="H602" s="1"/>
      <c r="I602" s="1"/>
    </row>
    <row r="603" spans="8:9" x14ac:dyDescent="0.25">
      <c r="H603" s="1"/>
      <c r="I603" s="1"/>
    </row>
    <row r="604" spans="8:9" x14ac:dyDescent="0.25">
      <c r="H604" s="1"/>
      <c r="I604" s="1"/>
    </row>
    <row r="605" spans="8:9" x14ac:dyDescent="0.25">
      <c r="H605" s="1"/>
      <c r="I605" s="1"/>
    </row>
    <row r="606" spans="8:9" x14ac:dyDescent="0.25">
      <c r="H606" s="1"/>
      <c r="I606" s="1"/>
    </row>
    <row r="607" spans="8:9" x14ac:dyDescent="0.25">
      <c r="H607" s="1"/>
      <c r="I607" s="1"/>
    </row>
    <row r="608" spans="8:9" x14ac:dyDescent="0.25">
      <c r="H608" s="1"/>
      <c r="I608" s="1"/>
    </row>
    <row r="609" spans="8:9" x14ac:dyDescent="0.25">
      <c r="H609" s="1"/>
      <c r="I609" s="1"/>
    </row>
    <row r="610" spans="8:9" x14ac:dyDescent="0.25">
      <c r="H610" s="1"/>
      <c r="I610" s="1"/>
    </row>
    <row r="611" spans="8:9" x14ac:dyDescent="0.25">
      <c r="H611" s="1"/>
      <c r="I611" s="1"/>
    </row>
    <row r="612" spans="8:9" x14ac:dyDescent="0.25">
      <c r="H612" s="1"/>
      <c r="I612" s="1"/>
    </row>
    <row r="613" spans="8:9" x14ac:dyDescent="0.25">
      <c r="H613" s="1"/>
      <c r="I613" s="1"/>
    </row>
    <row r="614" spans="8:9" x14ac:dyDescent="0.25">
      <c r="H614" s="1"/>
      <c r="I614" s="1"/>
    </row>
    <row r="615" spans="8:9" x14ac:dyDescent="0.25">
      <c r="H615" s="1"/>
      <c r="I615" s="1"/>
    </row>
    <row r="616" spans="8:9" x14ac:dyDescent="0.25">
      <c r="H616" s="1"/>
      <c r="I616" s="1"/>
    </row>
    <row r="617" spans="8:9" x14ac:dyDescent="0.25">
      <c r="H617" s="1"/>
      <c r="I617" s="1"/>
    </row>
    <row r="618" spans="8:9" x14ac:dyDescent="0.25">
      <c r="H618" s="1"/>
      <c r="I618" s="1"/>
    </row>
    <row r="619" spans="8:9" x14ac:dyDescent="0.25">
      <c r="H619" s="1"/>
      <c r="I619" s="1"/>
    </row>
    <row r="620" spans="8:9" x14ac:dyDescent="0.25">
      <c r="H620" s="1"/>
      <c r="I620" s="1"/>
    </row>
    <row r="621" spans="8:9" x14ac:dyDescent="0.25">
      <c r="H621" s="1"/>
      <c r="I621" s="1"/>
    </row>
    <row r="622" spans="8:9" x14ac:dyDescent="0.25">
      <c r="H622" s="1"/>
      <c r="I622" s="1"/>
    </row>
    <row r="623" spans="8:9" x14ac:dyDescent="0.25">
      <c r="H623" s="1"/>
      <c r="I623" s="1"/>
    </row>
    <row r="624" spans="8:9" x14ac:dyDescent="0.25">
      <c r="H624" s="1"/>
      <c r="I624" s="1"/>
    </row>
    <row r="625" spans="8:9" x14ac:dyDescent="0.25">
      <c r="H625" s="1"/>
      <c r="I625" s="1"/>
    </row>
    <row r="626" spans="8:9" x14ac:dyDescent="0.25">
      <c r="H626" s="1"/>
      <c r="I626" s="1"/>
    </row>
    <row r="627" spans="8:9" x14ac:dyDescent="0.25">
      <c r="H627" s="1"/>
      <c r="I627" s="1"/>
    </row>
    <row r="628" spans="8:9" x14ac:dyDescent="0.25">
      <c r="H628" s="1"/>
      <c r="I628" s="1"/>
    </row>
    <row r="629" spans="8:9" x14ac:dyDescent="0.25">
      <c r="H629" s="1"/>
      <c r="I629" s="1"/>
    </row>
    <row r="630" spans="8:9" x14ac:dyDescent="0.25">
      <c r="H630" s="1"/>
      <c r="I630" s="1"/>
    </row>
    <row r="631" spans="8:9" x14ac:dyDescent="0.25">
      <c r="H631" s="1"/>
      <c r="I631" s="1"/>
    </row>
    <row r="632" spans="8:9" x14ac:dyDescent="0.25">
      <c r="H632" s="1"/>
      <c r="I632" s="1"/>
    </row>
    <row r="633" spans="8:9" x14ac:dyDescent="0.25">
      <c r="H633" s="1"/>
      <c r="I633" s="1"/>
    </row>
    <row r="634" spans="8:9" x14ac:dyDescent="0.25">
      <c r="H634" s="1"/>
      <c r="I634" s="1"/>
    </row>
    <row r="635" spans="8:9" x14ac:dyDescent="0.25">
      <c r="H635" s="1"/>
      <c r="I635" s="1"/>
    </row>
    <row r="636" spans="8:9" x14ac:dyDescent="0.25">
      <c r="H636" s="1"/>
      <c r="I636" s="1"/>
    </row>
    <row r="637" spans="8:9" x14ac:dyDescent="0.25">
      <c r="H637" s="1"/>
      <c r="I637" s="1"/>
    </row>
    <row r="638" spans="8:9" x14ac:dyDescent="0.25">
      <c r="H638" s="1"/>
      <c r="I638" s="1"/>
    </row>
    <row r="639" spans="8:9" x14ac:dyDescent="0.25">
      <c r="H639" s="1"/>
      <c r="I639" s="1"/>
    </row>
    <row r="640" spans="8:9" x14ac:dyDescent="0.25">
      <c r="H640" s="1"/>
      <c r="I640" s="1"/>
    </row>
    <row r="641" spans="8:9" x14ac:dyDescent="0.25">
      <c r="H641" s="1"/>
      <c r="I641" s="1"/>
    </row>
    <row r="642" spans="8:9" x14ac:dyDescent="0.25">
      <c r="H642" s="1"/>
      <c r="I642" s="1"/>
    </row>
    <row r="643" spans="8:9" x14ac:dyDescent="0.25">
      <c r="H643" s="1"/>
      <c r="I643" s="1"/>
    </row>
    <row r="644" spans="8:9" x14ac:dyDescent="0.25">
      <c r="H644" s="1"/>
      <c r="I644" s="1"/>
    </row>
    <row r="645" spans="8:9" x14ac:dyDescent="0.25">
      <c r="H645" s="1"/>
      <c r="I645" s="1"/>
    </row>
    <row r="646" spans="8:9" x14ac:dyDescent="0.25">
      <c r="H646" s="1"/>
      <c r="I646" s="1"/>
    </row>
    <row r="647" spans="8:9" x14ac:dyDescent="0.25">
      <c r="H647" s="1"/>
      <c r="I647" s="1"/>
    </row>
    <row r="648" spans="8:9" x14ac:dyDescent="0.25">
      <c r="H648" s="1"/>
      <c r="I648" s="1"/>
    </row>
    <row r="649" spans="8:9" x14ac:dyDescent="0.25">
      <c r="H649" s="1"/>
      <c r="I649" s="1"/>
    </row>
    <row r="650" spans="8:9" x14ac:dyDescent="0.25">
      <c r="H650" s="1"/>
      <c r="I650" s="1"/>
    </row>
    <row r="651" spans="8:9" x14ac:dyDescent="0.25">
      <c r="H651" s="1"/>
      <c r="I651" s="1"/>
    </row>
    <row r="652" spans="8:9" x14ac:dyDescent="0.25">
      <c r="H652" s="1"/>
      <c r="I652" s="1"/>
    </row>
    <row r="653" spans="8:9" x14ac:dyDescent="0.25">
      <c r="H653" s="1"/>
      <c r="I653" s="1"/>
    </row>
    <row r="654" spans="8:9" x14ac:dyDescent="0.25">
      <c r="H654" s="1"/>
      <c r="I654" s="1"/>
    </row>
    <row r="655" spans="8:9" x14ac:dyDescent="0.25">
      <c r="H655" s="1"/>
      <c r="I655" s="1"/>
    </row>
    <row r="656" spans="8:9" x14ac:dyDescent="0.25">
      <c r="H656" s="1"/>
      <c r="I656" s="1"/>
    </row>
    <row r="657" spans="8:9" x14ac:dyDescent="0.25">
      <c r="H657" s="1"/>
      <c r="I657" s="1"/>
    </row>
    <row r="658" spans="8:9" x14ac:dyDescent="0.25">
      <c r="H658" s="1"/>
      <c r="I658" s="1"/>
    </row>
    <row r="659" spans="8:9" x14ac:dyDescent="0.25">
      <c r="H659" s="1"/>
      <c r="I659" s="1"/>
    </row>
    <row r="660" spans="8:9" x14ac:dyDescent="0.25">
      <c r="H660" s="1"/>
      <c r="I660" s="1"/>
    </row>
    <row r="661" spans="8:9" x14ac:dyDescent="0.25">
      <c r="H661" s="1"/>
      <c r="I661" s="1"/>
    </row>
    <row r="662" spans="8:9" x14ac:dyDescent="0.25">
      <c r="H662" s="1"/>
      <c r="I662" s="1"/>
    </row>
    <row r="663" spans="8:9" x14ac:dyDescent="0.25">
      <c r="H663" s="1"/>
      <c r="I663" s="1"/>
    </row>
    <row r="664" spans="8:9" x14ac:dyDescent="0.25">
      <c r="H664" s="1"/>
      <c r="I664" s="1"/>
    </row>
    <row r="665" spans="8:9" x14ac:dyDescent="0.25">
      <c r="H665" s="1"/>
      <c r="I665" s="1"/>
    </row>
    <row r="666" spans="8:9" x14ac:dyDescent="0.25">
      <c r="H666" s="1"/>
      <c r="I666" s="1"/>
    </row>
    <row r="667" spans="8:9" x14ac:dyDescent="0.25">
      <c r="H667" s="1"/>
      <c r="I667" s="1"/>
    </row>
    <row r="668" spans="8:9" x14ac:dyDescent="0.25">
      <c r="H668" s="1"/>
      <c r="I668" s="1"/>
    </row>
    <row r="669" spans="8:9" x14ac:dyDescent="0.25">
      <c r="H669" s="1"/>
      <c r="I669" s="1"/>
    </row>
    <row r="670" spans="8:9" x14ac:dyDescent="0.25">
      <c r="H670" s="1"/>
      <c r="I670" s="1"/>
    </row>
    <row r="671" spans="8:9" x14ac:dyDescent="0.25">
      <c r="H671" s="1"/>
      <c r="I671" s="1"/>
    </row>
    <row r="672" spans="8:9" x14ac:dyDescent="0.25">
      <c r="H672" s="1"/>
      <c r="I672" s="1"/>
    </row>
    <row r="673" spans="8:9" x14ac:dyDescent="0.25">
      <c r="H673" s="1"/>
      <c r="I673" s="1"/>
    </row>
    <row r="674" spans="8:9" x14ac:dyDescent="0.25">
      <c r="H674" s="1"/>
      <c r="I674" s="1"/>
    </row>
    <row r="675" spans="8:9" x14ac:dyDescent="0.25">
      <c r="H675" s="1"/>
      <c r="I675" s="1"/>
    </row>
    <row r="676" spans="8:9" x14ac:dyDescent="0.25">
      <c r="H676" s="1"/>
      <c r="I676" s="1"/>
    </row>
    <row r="677" spans="8:9" x14ac:dyDescent="0.25">
      <c r="H677" s="1"/>
      <c r="I677" s="1"/>
    </row>
    <row r="678" spans="8:9" x14ac:dyDescent="0.25">
      <c r="H678" s="1"/>
      <c r="I678" s="1"/>
    </row>
    <row r="679" spans="8:9" x14ac:dyDescent="0.25">
      <c r="H679" s="1"/>
      <c r="I679" s="1"/>
    </row>
    <row r="680" spans="8:9" x14ac:dyDescent="0.25">
      <c r="H680" s="1"/>
      <c r="I680" s="1"/>
    </row>
    <row r="681" spans="8:9" x14ac:dyDescent="0.25">
      <c r="H681" s="1"/>
      <c r="I681" s="1"/>
    </row>
    <row r="682" spans="8:9" x14ac:dyDescent="0.25">
      <c r="H682" s="1"/>
      <c r="I682" s="1"/>
    </row>
    <row r="683" spans="8:9" x14ac:dyDescent="0.25">
      <c r="H683" s="1"/>
      <c r="I683" s="1"/>
    </row>
    <row r="684" spans="8:9" x14ac:dyDescent="0.25">
      <c r="H684" s="1"/>
      <c r="I684" s="1"/>
    </row>
    <row r="685" spans="8:9" x14ac:dyDescent="0.25">
      <c r="H685" s="1"/>
      <c r="I685" s="1"/>
    </row>
    <row r="686" spans="8:9" x14ac:dyDescent="0.25">
      <c r="H686" s="1"/>
      <c r="I686" s="1"/>
    </row>
    <row r="687" spans="8:9" x14ac:dyDescent="0.25">
      <c r="H687" s="1"/>
      <c r="I687" s="1"/>
    </row>
    <row r="688" spans="8:9" x14ac:dyDescent="0.25">
      <c r="H688" s="1"/>
      <c r="I688" s="1"/>
    </row>
    <row r="689" spans="8:9" x14ac:dyDescent="0.25">
      <c r="H689" s="1"/>
      <c r="I689" s="1"/>
    </row>
    <row r="690" spans="8:9" x14ac:dyDescent="0.25">
      <c r="H690" s="1"/>
      <c r="I690" s="1"/>
    </row>
    <row r="691" spans="8:9" x14ac:dyDescent="0.25">
      <c r="H691" s="1"/>
      <c r="I691" s="1"/>
    </row>
    <row r="692" spans="8:9" x14ac:dyDescent="0.25">
      <c r="H692" s="1"/>
      <c r="I692" s="1"/>
    </row>
    <row r="693" spans="8:9" x14ac:dyDescent="0.25">
      <c r="H693" s="1"/>
      <c r="I693" s="1"/>
    </row>
    <row r="694" spans="8:9" x14ac:dyDescent="0.25">
      <c r="H694" s="1"/>
      <c r="I694" s="1"/>
    </row>
    <row r="695" spans="8:9" x14ac:dyDescent="0.25">
      <c r="H695" s="1"/>
      <c r="I695" s="1"/>
    </row>
    <row r="696" spans="8:9" x14ac:dyDescent="0.25">
      <c r="H696" s="1"/>
      <c r="I696" s="1"/>
    </row>
    <row r="697" spans="8:9" x14ac:dyDescent="0.25">
      <c r="H697" s="1"/>
      <c r="I697" s="1"/>
    </row>
    <row r="698" spans="8:9" x14ac:dyDescent="0.25">
      <c r="H698" s="1"/>
      <c r="I698" s="1"/>
    </row>
    <row r="699" spans="8:9" x14ac:dyDescent="0.25">
      <c r="H699" s="1"/>
      <c r="I699" s="1"/>
    </row>
    <row r="700" spans="8:9" x14ac:dyDescent="0.25">
      <c r="H700" s="1"/>
      <c r="I700" s="1"/>
    </row>
    <row r="701" spans="8:9" x14ac:dyDescent="0.25">
      <c r="H701" s="1"/>
      <c r="I701" s="1"/>
    </row>
    <row r="702" spans="8:9" x14ac:dyDescent="0.25">
      <c r="H702" s="1"/>
      <c r="I702" s="1"/>
    </row>
    <row r="703" spans="8:9" x14ac:dyDescent="0.25">
      <c r="H703" s="1"/>
      <c r="I703" s="1"/>
    </row>
    <row r="704" spans="8:9" x14ac:dyDescent="0.25">
      <c r="H704" s="1"/>
      <c r="I704" s="1"/>
    </row>
    <row r="705" spans="8:9" x14ac:dyDescent="0.25">
      <c r="H705" s="1"/>
      <c r="I705" s="1"/>
    </row>
    <row r="706" spans="8:9" x14ac:dyDescent="0.25">
      <c r="H706" s="1"/>
      <c r="I706" s="1"/>
    </row>
    <row r="707" spans="8:9" x14ac:dyDescent="0.25">
      <c r="H707" s="1"/>
      <c r="I707" s="1"/>
    </row>
    <row r="708" spans="8:9" x14ac:dyDescent="0.25">
      <c r="H708" s="1"/>
      <c r="I708" s="1"/>
    </row>
    <row r="709" spans="8:9" x14ac:dyDescent="0.25">
      <c r="H709" s="1"/>
      <c r="I709" s="1"/>
    </row>
    <row r="710" spans="8:9" x14ac:dyDescent="0.25">
      <c r="H710" s="1"/>
      <c r="I710" s="1"/>
    </row>
    <row r="711" spans="8:9" x14ac:dyDescent="0.25">
      <c r="H711" s="1"/>
      <c r="I711" s="1"/>
    </row>
    <row r="712" spans="8:9" x14ac:dyDescent="0.25">
      <c r="H712" s="1"/>
      <c r="I712" s="1"/>
    </row>
    <row r="713" spans="8:9" x14ac:dyDescent="0.25">
      <c r="H713" s="1"/>
      <c r="I713" s="1"/>
    </row>
    <row r="714" spans="8:9" x14ac:dyDescent="0.25">
      <c r="H714" s="1"/>
      <c r="I714" s="1"/>
    </row>
    <row r="715" spans="8:9" x14ac:dyDescent="0.25">
      <c r="H715" s="1"/>
      <c r="I715" s="1"/>
    </row>
    <row r="716" spans="8:9" x14ac:dyDescent="0.25">
      <c r="H716" s="1"/>
      <c r="I716" s="1"/>
    </row>
    <row r="717" spans="8:9" x14ac:dyDescent="0.25">
      <c r="H717" s="1"/>
      <c r="I717" s="1"/>
    </row>
    <row r="718" spans="8:9" x14ac:dyDescent="0.25">
      <c r="H718" s="1"/>
      <c r="I718" s="1"/>
    </row>
    <row r="719" spans="8:9" x14ac:dyDescent="0.25">
      <c r="H719" s="1"/>
      <c r="I719" s="1"/>
    </row>
    <row r="720" spans="8:9" x14ac:dyDescent="0.25">
      <c r="H720" s="1"/>
      <c r="I720" s="1"/>
    </row>
    <row r="721" spans="8:9" x14ac:dyDescent="0.25">
      <c r="H721" s="1"/>
      <c r="I721" s="1"/>
    </row>
    <row r="722" spans="8:9" x14ac:dyDescent="0.25">
      <c r="H722" s="1"/>
      <c r="I722" s="1"/>
    </row>
    <row r="723" spans="8:9" x14ac:dyDescent="0.25">
      <c r="H723" s="1"/>
      <c r="I723" s="1"/>
    </row>
    <row r="724" spans="8:9" x14ac:dyDescent="0.25">
      <c r="H724" s="1"/>
      <c r="I724" s="1"/>
    </row>
    <row r="725" spans="8:9" x14ac:dyDescent="0.25">
      <c r="H725" s="1"/>
      <c r="I725" s="1"/>
    </row>
    <row r="726" spans="8:9" x14ac:dyDescent="0.25">
      <c r="H726" s="1"/>
      <c r="I726" s="1"/>
    </row>
    <row r="727" spans="8:9" x14ac:dyDescent="0.25">
      <c r="H727" s="1"/>
      <c r="I727" s="1"/>
    </row>
    <row r="728" spans="8:9" x14ac:dyDescent="0.25">
      <c r="H728" s="1"/>
      <c r="I728" s="1"/>
    </row>
    <row r="729" spans="8:9" x14ac:dyDescent="0.25">
      <c r="H729" s="1"/>
      <c r="I729" s="1"/>
    </row>
    <row r="730" spans="8:9" x14ac:dyDescent="0.25">
      <c r="H730" s="1"/>
      <c r="I730" s="1"/>
    </row>
    <row r="731" spans="8:9" x14ac:dyDescent="0.25">
      <c r="H731" s="1"/>
      <c r="I731" s="1"/>
    </row>
    <row r="732" spans="8:9" x14ac:dyDescent="0.25">
      <c r="H732" s="1"/>
      <c r="I732" s="1"/>
    </row>
    <row r="733" spans="8:9" x14ac:dyDescent="0.25">
      <c r="H733" s="1"/>
      <c r="I733" s="1"/>
    </row>
    <row r="734" spans="8:9" x14ac:dyDescent="0.25">
      <c r="H734" s="1"/>
      <c r="I734" s="1"/>
    </row>
    <row r="735" spans="8:9" x14ac:dyDescent="0.25">
      <c r="H735" s="1"/>
      <c r="I735" s="1"/>
    </row>
    <row r="736" spans="8:9" x14ac:dyDescent="0.25">
      <c r="H736" s="1"/>
      <c r="I736" s="1"/>
    </row>
    <row r="737" spans="8:9" x14ac:dyDescent="0.25">
      <c r="H737" s="1"/>
      <c r="I737" s="1"/>
    </row>
    <row r="738" spans="8:9" x14ac:dyDescent="0.25">
      <c r="H738" s="1"/>
      <c r="I738" s="1"/>
    </row>
    <row r="739" spans="8:9" x14ac:dyDescent="0.25">
      <c r="H739" s="1"/>
      <c r="I739" s="1"/>
    </row>
    <row r="740" spans="8:9" x14ac:dyDescent="0.25">
      <c r="H740" s="1"/>
      <c r="I740" s="1"/>
    </row>
    <row r="741" spans="8:9" x14ac:dyDescent="0.25">
      <c r="H741" s="1"/>
      <c r="I741" s="1"/>
    </row>
    <row r="742" spans="8:9" x14ac:dyDescent="0.25">
      <c r="H742" s="1"/>
      <c r="I742" s="1"/>
    </row>
    <row r="743" spans="8:9" x14ac:dyDescent="0.25">
      <c r="H743" s="1"/>
      <c r="I743" s="1"/>
    </row>
    <row r="744" spans="8:9" x14ac:dyDescent="0.25">
      <c r="H744" s="1"/>
      <c r="I744" s="1"/>
    </row>
    <row r="745" spans="8:9" x14ac:dyDescent="0.25">
      <c r="H745" s="1"/>
      <c r="I745" s="1"/>
    </row>
    <row r="746" spans="8:9" x14ac:dyDescent="0.25">
      <c r="H746" s="1"/>
      <c r="I746" s="1"/>
    </row>
    <row r="747" spans="8:9" x14ac:dyDescent="0.25">
      <c r="H747" s="1"/>
      <c r="I747" s="1"/>
    </row>
    <row r="748" spans="8:9" x14ac:dyDescent="0.25">
      <c r="H748" s="1"/>
      <c r="I748" s="1"/>
    </row>
    <row r="749" spans="8:9" x14ac:dyDescent="0.25">
      <c r="H749" s="1"/>
      <c r="I749" s="1"/>
    </row>
    <row r="750" spans="8:9" x14ac:dyDescent="0.25">
      <c r="H750" s="1"/>
      <c r="I750" s="1"/>
    </row>
    <row r="751" spans="8:9" x14ac:dyDescent="0.25">
      <c r="H751" s="1"/>
      <c r="I751" s="1"/>
    </row>
    <row r="752" spans="8:9" x14ac:dyDescent="0.25">
      <c r="H752" s="1"/>
      <c r="I752" s="1"/>
    </row>
    <row r="753" spans="8:9" x14ac:dyDescent="0.25">
      <c r="H753" s="1"/>
      <c r="I753" s="1"/>
    </row>
    <row r="754" spans="8:9" x14ac:dyDescent="0.25">
      <c r="H754" s="1"/>
      <c r="I754" s="1"/>
    </row>
    <row r="755" spans="8:9" x14ac:dyDescent="0.25">
      <c r="H755" s="1"/>
      <c r="I755" s="1"/>
    </row>
    <row r="756" spans="8:9" x14ac:dyDescent="0.25">
      <c r="H756" s="1"/>
      <c r="I756" s="1"/>
    </row>
    <row r="757" spans="8:9" x14ac:dyDescent="0.25">
      <c r="H757" s="1"/>
      <c r="I757" s="1"/>
    </row>
    <row r="758" spans="8:9" x14ac:dyDescent="0.25">
      <c r="H758" s="1"/>
      <c r="I758" s="1"/>
    </row>
    <row r="759" spans="8:9" x14ac:dyDescent="0.25">
      <c r="H759" s="1"/>
      <c r="I759" s="1"/>
    </row>
    <row r="760" spans="8:9" x14ac:dyDescent="0.25">
      <c r="H760" s="1"/>
      <c r="I760" s="1"/>
    </row>
    <row r="761" spans="8:9" x14ac:dyDescent="0.25">
      <c r="H761" s="1"/>
      <c r="I761" s="1"/>
    </row>
    <row r="762" spans="8:9" x14ac:dyDescent="0.25">
      <c r="H762" s="1"/>
      <c r="I762" s="1"/>
    </row>
    <row r="763" spans="8:9" x14ac:dyDescent="0.25">
      <c r="H763" s="1"/>
      <c r="I763" s="1"/>
    </row>
    <row r="764" spans="8:9" x14ac:dyDescent="0.25">
      <c r="H764" s="1"/>
      <c r="I764" s="1"/>
    </row>
    <row r="765" spans="8:9" x14ac:dyDescent="0.25">
      <c r="H765" s="1"/>
      <c r="I765" s="1"/>
    </row>
    <row r="766" spans="8:9" x14ac:dyDescent="0.25">
      <c r="H766" s="1"/>
      <c r="I766" s="1"/>
    </row>
    <row r="767" spans="8:9" x14ac:dyDescent="0.25">
      <c r="H767" s="1"/>
      <c r="I767" s="1"/>
    </row>
    <row r="768" spans="8:9" x14ac:dyDescent="0.25">
      <c r="H768" s="1"/>
      <c r="I768" s="1"/>
    </row>
    <row r="769" spans="8:9" x14ac:dyDescent="0.25">
      <c r="H769" s="1"/>
      <c r="I769" s="1"/>
    </row>
    <row r="770" spans="8:9" x14ac:dyDescent="0.25">
      <c r="H770" s="1"/>
      <c r="I770" s="1"/>
    </row>
    <row r="771" spans="8:9" x14ac:dyDescent="0.25">
      <c r="H771" s="1"/>
      <c r="I771" s="1"/>
    </row>
    <row r="772" spans="8:9" x14ac:dyDescent="0.25">
      <c r="H772" s="1"/>
      <c r="I772" s="1"/>
    </row>
    <row r="773" spans="8:9" x14ac:dyDescent="0.25">
      <c r="H773" s="1"/>
      <c r="I773" s="1"/>
    </row>
    <row r="774" spans="8:9" x14ac:dyDescent="0.25">
      <c r="H774" s="1"/>
      <c r="I774" s="1"/>
    </row>
    <row r="775" spans="8:9" x14ac:dyDescent="0.25">
      <c r="H775" s="1"/>
      <c r="I775" s="1"/>
    </row>
    <row r="776" spans="8:9" x14ac:dyDescent="0.25">
      <c r="H776" s="1"/>
      <c r="I776" s="1"/>
    </row>
    <row r="777" spans="8:9" x14ac:dyDescent="0.25">
      <c r="H777" s="1"/>
      <c r="I777" s="1"/>
    </row>
    <row r="778" spans="8:9" x14ac:dyDescent="0.25">
      <c r="H778" s="1"/>
      <c r="I778" s="1"/>
    </row>
    <row r="779" spans="8:9" x14ac:dyDescent="0.25">
      <c r="H779" s="1"/>
      <c r="I779" s="1"/>
    </row>
    <row r="780" spans="8:9" x14ac:dyDescent="0.25">
      <c r="H780" s="1"/>
      <c r="I780" s="1"/>
    </row>
    <row r="781" spans="8:9" x14ac:dyDescent="0.25">
      <c r="H781" s="1"/>
      <c r="I781" s="1"/>
    </row>
    <row r="782" spans="8:9" x14ac:dyDescent="0.25">
      <c r="H782" s="1"/>
      <c r="I782" s="1"/>
    </row>
    <row r="783" spans="8:9" x14ac:dyDescent="0.25">
      <c r="H783" s="1"/>
      <c r="I783" s="1"/>
    </row>
    <row r="784" spans="8:9" x14ac:dyDescent="0.25">
      <c r="H784" s="1"/>
      <c r="I784" s="1"/>
    </row>
    <row r="785" spans="8:9" x14ac:dyDescent="0.25">
      <c r="H785" s="1"/>
      <c r="I785" s="1"/>
    </row>
    <row r="786" spans="8:9" x14ac:dyDescent="0.25">
      <c r="H786" s="1"/>
      <c r="I786" s="1"/>
    </row>
    <row r="787" spans="8:9" x14ac:dyDescent="0.25">
      <c r="H787" s="1"/>
      <c r="I787" s="1"/>
    </row>
    <row r="788" spans="8:9" x14ac:dyDescent="0.25">
      <c r="H788" s="1"/>
      <c r="I788" s="1"/>
    </row>
    <row r="789" spans="8:9" x14ac:dyDescent="0.25">
      <c r="H789" s="1"/>
      <c r="I789" s="1"/>
    </row>
    <row r="790" spans="8:9" x14ac:dyDescent="0.25">
      <c r="H790" s="1"/>
      <c r="I790" s="1"/>
    </row>
    <row r="791" spans="8:9" x14ac:dyDescent="0.25">
      <c r="H791" s="1"/>
      <c r="I791" s="1"/>
    </row>
    <row r="792" spans="8:9" x14ac:dyDescent="0.25">
      <c r="H792" s="1"/>
      <c r="I792" s="1"/>
    </row>
    <row r="793" spans="8:9" x14ac:dyDescent="0.25">
      <c r="H793" s="1"/>
      <c r="I793" s="1"/>
    </row>
    <row r="794" spans="8:9" x14ac:dyDescent="0.25">
      <c r="H794" s="1"/>
      <c r="I794" s="1"/>
    </row>
    <row r="795" spans="8:9" x14ac:dyDescent="0.25">
      <c r="H795" s="1"/>
      <c r="I795" s="1"/>
    </row>
    <row r="796" spans="8:9" x14ac:dyDescent="0.25">
      <c r="H796" s="1"/>
      <c r="I796" s="1"/>
    </row>
    <row r="797" spans="8:9" x14ac:dyDescent="0.25">
      <c r="H797" s="1"/>
      <c r="I797" s="1"/>
    </row>
    <row r="798" spans="8:9" x14ac:dyDescent="0.25">
      <c r="H798" s="1"/>
      <c r="I798" s="1"/>
    </row>
    <row r="799" spans="8:9" x14ac:dyDescent="0.25">
      <c r="H799" s="1"/>
      <c r="I799" s="1"/>
    </row>
    <row r="800" spans="8:9" x14ac:dyDescent="0.25">
      <c r="H800" s="1"/>
      <c r="I800" s="1"/>
    </row>
    <row r="801" spans="8:9" x14ac:dyDescent="0.25">
      <c r="H801" s="1"/>
      <c r="I801" s="1"/>
    </row>
    <row r="802" spans="8:9" x14ac:dyDescent="0.25">
      <c r="H802" s="1"/>
      <c r="I802" s="1"/>
    </row>
    <row r="803" spans="8:9" x14ac:dyDescent="0.25">
      <c r="H803" s="1"/>
      <c r="I803" s="1"/>
    </row>
    <row r="804" spans="8:9" x14ac:dyDescent="0.25">
      <c r="H804" s="1"/>
      <c r="I804" s="1"/>
    </row>
    <row r="805" spans="8:9" x14ac:dyDescent="0.25">
      <c r="H805" s="1"/>
      <c r="I805" s="1"/>
    </row>
    <row r="806" spans="8:9" x14ac:dyDescent="0.25">
      <c r="H806" s="1"/>
      <c r="I806" s="1"/>
    </row>
    <row r="807" spans="8:9" x14ac:dyDescent="0.25">
      <c r="H807" s="1"/>
      <c r="I807" s="1"/>
    </row>
    <row r="808" spans="8:9" x14ac:dyDescent="0.25">
      <c r="H808" s="1"/>
      <c r="I808" s="1"/>
    </row>
    <row r="809" spans="8:9" x14ac:dyDescent="0.25">
      <c r="H809" s="1"/>
      <c r="I809" s="1"/>
    </row>
    <row r="810" spans="8:9" x14ac:dyDescent="0.25">
      <c r="H810" s="1"/>
      <c r="I810" s="1"/>
    </row>
    <row r="811" spans="8:9" x14ac:dyDescent="0.25">
      <c r="H811" s="1"/>
      <c r="I811" s="1"/>
    </row>
    <row r="812" spans="8:9" x14ac:dyDescent="0.25">
      <c r="H812" s="1"/>
      <c r="I812" s="1"/>
    </row>
    <row r="813" spans="8:9" x14ac:dyDescent="0.25">
      <c r="H813" s="1"/>
      <c r="I813" s="1"/>
    </row>
    <row r="814" spans="8:9" x14ac:dyDescent="0.25">
      <c r="H814" s="1"/>
      <c r="I814" s="1"/>
    </row>
    <row r="815" spans="8:9" x14ac:dyDescent="0.25">
      <c r="H815" s="1"/>
      <c r="I815" s="1"/>
    </row>
    <row r="816" spans="8:9" x14ac:dyDescent="0.25">
      <c r="H816" s="1"/>
      <c r="I816" s="1"/>
    </row>
    <row r="817" spans="8:9" x14ac:dyDescent="0.25">
      <c r="H817" s="1"/>
      <c r="I817" s="1"/>
    </row>
    <row r="818" spans="8:9" x14ac:dyDescent="0.25">
      <c r="H818" s="1"/>
      <c r="I818" s="1"/>
    </row>
    <row r="819" spans="8:9" x14ac:dyDescent="0.25">
      <c r="H819" s="1"/>
      <c r="I819" s="1"/>
    </row>
    <row r="820" spans="8:9" x14ac:dyDescent="0.25">
      <c r="H820" s="1"/>
      <c r="I820" s="1"/>
    </row>
    <row r="821" spans="8:9" x14ac:dyDescent="0.25">
      <c r="H821" s="1"/>
      <c r="I821" s="1"/>
    </row>
    <row r="822" spans="8:9" x14ac:dyDescent="0.25">
      <c r="H822" s="1"/>
      <c r="I822" s="1"/>
    </row>
    <row r="823" spans="8:9" x14ac:dyDescent="0.25">
      <c r="H823" s="1"/>
      <c r="I823" s="1"/>
    </row>
    <row r="824" spans="8:9" x14ac:dyDescent="0.25">
      <c r="H824" s="1"/>
      <c r="I824" s="1"/>
    </row>
    <row r="825" spans="8:9" x14ac:dyDescent="0.25">
      <c r="H825" s="1"/>
      <c r="I825" s="1"/>
    </row>
    <row r="826" spans="8:9" x14ac:dyDescent="0.25">
      <c r="H826" s="1"/>
      <c r="I826" s="1"/>
    </row>
    <row r="827" spans="8:9" x14ac:dyDescent="0.25">
      <c r="H827" s="1"/>
      <c r="I827" s="1"/>
    </row>
    <row r="828" spans="8:9" x14ac:dyDescent="0.25">
      <c r="H828" s="1"/>
      <c r="I828" s="1"/>
    </row>
    <row r="829" spans="8:9" x14ac:dyDescent="0.25">
      <c r="H829" s="1"/>
      <c r="I829" s="1"/>
    </row>
    <row r="830" spans="8:9" x14ac:dyDescent="0.25">
      <c r="H830" s="1"/>
      <c r="I830" s="1"/>
    </row>
    <row r="831" spans="8:9" x14ac:dyDescent="0.25">
      <c r="H831" s="1"/>
      <c r="I831" s="1"/>
    </row>
    <row r="832" spans="8:9" x14ac:dyDescent="0.25">
      <c r="H832" s="1"/>
      <c r="I832" s="1"/>
    </row>
    <row r="833" spans="8:9" x14ac:dyDescent="0.25">
      <c r="H833" s="1"/>
      <c r="I833" s="1"/>
    </row>
    <row r="834" spans="8:9" x14ac:dyDescent="0.25">
      <c r="H834" s="1"/>
      <c r="I834" s="1"/>
    </row>
    <row r="835" spans="8:9" x14ac:dyDescent="0.25">
      <c r="H835" s="1"/>
      <c r="I835" s="1"/>
    </row>
    <row r="836" spans="8:9" x14ac:dyDescent="0.25">
      <c r="H836" s="1"/>
      <c r="I836" s="1"/>
    </row>
    <row r="837" spans="8:9" x14ac:dyDescent="0.25">
      <c r="H837" s="1"/>
      <c r="I837" s="1"/>
    </row>
    <row r="838" spans="8:9" x14ac:dyDescent="0.25">
      <c r="H838" s="1"/>
      <c r="I838" s="1"/>
    </row>
    <row r="839" spans="8:9" x14ac:dyDescent="0.25">
      <c r="H839" s="1"/>
      <c r="I839" s="1"/>
    </row>
    <row r="840" spans="8:9" x14ac:dyDescent="0.25">
      <c r="H840" s="1"/>
      <c r="I840" s="1"/>
    </row>
    <row r="841" spans="8:9" x14ac:dyDescent="0.25">
      <c r="H841" s="1"/>
      <c r="I841" s="1"/>
    </row>
    <row r="842" spans="8:9" x14ac:dyDescent="0.25">
      <c r="H842" s="1"/>
      <c r="I842" s="1"/>
    </row>
    <row r="843" spans="8:9" x14ac:dyDescent="0.25">
      <c r="H843" s="1"/>
      <c r="I843" s="1"/>
    </row>
    <row r="844" spans="8:9" x14ac:dyDescent="0.25">
      <c r="H844" s="1"/>
      <c r="I844" s="1"/>
    </row>
    <row r="845" spans="8:9" x14ac:dyDescent="0.25">
      <c r="H845" s="1"/>
      <c r="I845" s="1"/>
    </row>
    <row r="846" spans="8:9" x14ac:dyDescent="0.25">
      <c r="H846" s="1"/>
      <c r="I846" s="1"/>
    </row>
    <row r="847" spans="8:9" x14ac:dyDescent="0.25">
      <c r="H847" s="1"/>
      <c r="I847" s="1"/>
    </row>
    <row r="848" spans="8:9" x14ac:dyDescent="0.25">
      <c r="H848" s="1"/>
      <c r="I848" s="1"/>
    </row>
    <row r="849" spans="8:9" x14ac:dyDescent="0.25">
      <c r="H849" s="1"/>
      <c r="I849" s="1"/>
    </row>
    <row r="850" spans="8:9" x14ac:dyDescent="0.25">
      <c r="H850" s="1"/>
      <c r="I850" s="1"/>
    </row>
    <row r="851" spans="8:9" x14ac:dyDescent="0.25">
      <c r="H851" s="1"/>
      <c r="I851" s="1"/>
    </row>
    <row r="852" spans="8:9" x14ac:dyDescent="0.25">
      <c r="H852" s="1"/>
      <c r="I852" s="1"/>
    </row>
  </sheetData>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852"/>
  <sheetViews>
    <sheetView topLeftCell="B1" zoomScale="75" zoomScaleNormal="75" workbookViewId="0">
      <selection activeCell="H12" sqref="H12"/>
    </sheetView>
  </sheetViews>
  <sheetFormatPr defaultRowHeight="15" x14ac:dyDescent="0.25"/>
  <cols>
    <col min="7" max="7" width="12.5703125" customWidth="1"/>
    <col min="8" max="8" width="13.140625" customWidth="1"/>
    <col min="9" max="9" width="11.7109375" customWidth="1"/>
    <col min="10" max="10" width="13.42578125" customWidth="1"/>
    <col min="14" max="14" width="13.42578125" bestFit="1" customWidth="1"/>
  </cols>
  <sheetData>
    <row r="1" spans="1:19" x14ac:dyDescent="0.25">
      <c r="A1" t="s">
        <v>16</v>
      </c>
    </row>
    <row r="4" spans="1:19" x14ac:dyDescent="0.25">
      <c r="G4" t="s">
        <v>0</v>
      </c>
      <c r="H4" t="s">
        <v>1</v>
      </c>
      <c r="I4" t="s">
        <v>2</v>
      </c>
      <c r="J4" t="s">
        <v>9</v>
      </c>
    </row>
    <row r="5" spans="1:19" x14ac:dyDescent="0.25">
      <c r="F5" t="s">
        <v>8</v>
      </c>
      <c r="G5" s="6">
        <v>1.7128034269730499E-2</v>
      </c>
      <c r="H5" s="6">
        <v>2.4755682471283499E-2</v>
      </c>
      <c r="I5" s="6">
        <v>2.0351346476316E-2</v>
      </c>
      <c r="J5" s="6">
        <v>2.1371715149872E-2</v>
      </c>
      <c r="K5" s="4" t="s">
        <v>19</v>
      </c>
    </row>
    <row r="6" spans="1:19" x14ac:dyDescent="0.25">
      <c r="F6" t="s">
        <v>0</v>
      </c>
      <c r="G6" s="2">
        <f>0.002512</f>
        <v>2.5119999999999999E-3</v>
      </c>
      <c r="H6" s="2">
        <f>0.003616</f>
        <v>3.6159999999999999E-3</v>
      </c>
      <c r="I6" s="2">
        <f>0.003872</f>
        <v>3.872E-3</v>
      </c>
      <c r="J6" s="2">
        <f>0.004257</f>
        <v>4.2570000000000004E-3</v>
      </c>
      <c r="K6" s="3"/>
    </row>
    <row r="7" spans="1:19" x14ac:dyDescent="0.25">
      <c r="F7" t="s">
        <v>1</v>
      </c>
      <c r="H7" s="2">
        <f>0.002333</f>
        <v>2.333E-3</v>
      </c>
      <c r="I7" s="2">
        <f>0.003533</f>
        <v>3.5330000000000001E-3</v>
      </c>
      <c r="J7" s="2">
        <f>0.00385</f>
        <v>3.8500000000000001E-3</v>
      </c>
      <c r="K7" s="3"/>
    </row>
    <row r="8" spans="1:19" x14ac:dyDescent="0.25">
      <c r="F8" t="s">
        <v>2</v>
      </c>
      <c r="I8" s="2">
        <f>0.002279</f>
        <v>2.2790000000000002E-3</v>
      </c>
      <c r="J8" s="2">
        <f>0.00357</f>
        <v>3.5699999999999998E-3</v>
      </c>
      <c r="K8" s="3"/>
    </row>
    <row r="9" spans="1:19" x14ac:dyDescent="0.25">
      <c r="F9" t="s">
        <v>11</v>
      </c>
      <c r="J9" s="2">
        <f>0.002411</f>
        <v>2.4109999999999999E-3</v>
      </c>
      <c r="K9" s="3"/>
    </row>
    <row r="10" spans="1:19" x14ac:dyDescent="0.25">
      <c r="J10" s="3"/>
      <c r="K10" s="3"/>
    </row>
    <row r="11" spans="1:19" x14ac:dyDescent="0.25">
      <c r="F11" t="s">
        <v>3</v>
      </c>
      <c r="G11" t="s">
        <v>12</v>
      </c>
      <c r="H11" t="s">
        <v>13</v>
      </c>
      <c r="I11" t="s">
        <v>14</v>
      </c>
      <c r="J11" t="s">
        <v>15</v>
      </c>
      <c r="L11" t="s">
        <v>4</v>
      </c>
      <c r="M11" t="s">
        <v>5</v>
      </c>
      <c r="N11" t="s">
        <v>6</v>
      </c>
      <c r="O11" t="s">
        <v>7</v>
      </c>
      <c r="P11" t="s">
        <v>10</v>
      </c>
    </row>
    <row r="12" spans="1:19" x14ac:dyDescent="0.25">
      <c r="F12">
        <v>0</v>
      </c>
      <c r="G12" s="1">
        <f>SQRT(ABS($G$6^2*M12))</f>
        <v>2.7799794536219145E-3</v>
      </c>
      <c r="H12" s="1">
        <f>SQRT(ABS($H$6^2*M12))+SQRT(ABS(H$7^2*N12))</f>
        <v>6.935347139936948E-3</v>
      </c>
      <c r="I12" s="1">
        <f>SQRT(ABS($I$6^2*N12))+SQRT(ABS($I$7^2*M12))+ SQRT(ABS($I$8^2*O12))</f>
        <v>1.1895860665338567E-2</v>
      </c>
      <c r="J12" s="1">
        <f>SQRT(ABS($J$6^2*M12))+SQRT(ABS($J$7^2*N12))+SQRT(ABS($J$8^2*O12))+SQRT(ABS($J$9^2*P12))</f>
        <v>1.7946802631322742E-2</v>
      </c>
      <c r="K12" s="1"/>
      <c r="L12">
        <v>0.70711000000000002</v>
      </c>
      <c r="M12">
        <v>-1.2247399999999999</v>
      </c>
      <c r="N12">
        <v>1.58114</v>
      </c>
      <c r="O12">
        <v>-1.87083</v>
      </c>
      <c r="P12">
        <v>2.1213199999999999</v>
      </c>
      <c r="R12" t="s">
        <v>24</v>
      </c>
      <c r="S12" s="1">
        <f>MIN(H12:H80)</f>
        <v>2.5358972309468654E-3</v>
      </c>
    </row>
    <row r="13" spans="1:19" x14ac:dyDescent="0.25">
      <c r="F13">
        <v>1</v>
      </c>
      <c r="G13" s="1">
        <f t="shared" ref="G13:G76" si="0">SQRT(ABS($G$6^2*M13))</f>
        <v>2.7426737977674269E-3</v>
      </c>
      <c r="H13" s="1">
        <f t="shared" ref="H13:H76" si="1">SQRT(ABS($H$6^2*M13))+SQRT(ABS(H$7^2*N13))</f>
        <v>6.763482097980689E-3</v>
      </c>
      <c r="I13" s="1">
        <f t="shared" ref="I13:I76" si="2">SQRT(ABS($I$6^2*N13))+SQRT(ABS($I$7^2*M13))+ SQRT(ABS($I$8^2*O13))</f>
        <v>1.1396020794514869E-2</v>
      </c>
      <c r="J13" s="1">
        <f t="shared" ref="J13:J76" si="3">SQRT(ABS($J$6^2*M13))+SQRT(ABS($J$7^2*N13))+SQRT(ABS($J$8^2*O13))+SQRT(ABS($J$9^2*P13))</f>
        <v>1.6822515411604819E-2</v>
      </c>
      <c r="K13" s="1"/>
      <c r="L13">
        <v>0.70711000000000002</v>
      </c>
      <c r="M13">
        <v>-1.1920900000000001</v>
      </c>
      <c r="N13">
        <v>1.4563299999999999</v>
      </c>
      <c r="O13">
        <v>-1.5813900000000001</v>
      </c>
      <c r="P13">
        <v>1.5888800000000001</v>
      </c>
      <c r="R13" t="s">
        <v>25</v>
      </c>
      <c r="S13" s="1">
        <f>MAX(H12:H80)</f>
        <v>6.935347139936948E-3</v>
      </c>
    </row>
    <row r="14" spans="1:19" x14ac:dyDescent="0.25">
      <c r="F14">
        <v>2</v>
      </c>
      <c r="G14" s="1">
        <f t="shared" si="0"/>
        <v>2.7048420023949643E-3</v>
      </c>
      <c r="H14" s="1">
        <f t="shared" si="1"/>
        <v>6.5890927872679049E-3</v>
      </c>
      <c r="I14" s="1">
        <f t="shared" si="2"/>
        <v>1.0887647196479534E-2</v>
      </c>
      <c r="J14" s="1">
        <f t="shared" si="3"/>
        <v>1.5671943418354584E-2</v>
      </c>
      <c r="K14" s="1"/>
      <c r="L14">
        <v>0.70711000000000002</v>
      </c>
      <c r="M14">
        <v>-1.15943</v>
      </c>
      <c r="N14">
        <v>1.3349</v>
      </c>
      <c r="O14">
        <v>-1.3113699999999999</v>
      </c>
      <c r="P14">
        <v>1.12016</v>
      </c>
    </row>
    <row r="15" spans="1:19" x14ac:dyDescent="0.25">
      <c r="F15">
        <v>6</v>
      </c>
      <c r="G15" s="1">
        <f t="shared" si="0"/>
        <v>2.5479036570796787E-3</v>
      </c>
      <c r="H15" s="1">
        <f t="shared" si="1"/>
        <v>5.8598465434713306E-3</v>
      </c>
      <c r="I15" s="1">
        <f t="shared" si="2"/>
        <v>8.6896683620544257E-3</v>
      </c>
      <c r="J15" s="1">
        <f t="shared" si="3"/>
        <v>1.1304698647258193E-2</v>
      </c>
      <c r="K15" s="1"/>
      <c r="L15">
        <v>0.70711000000000002</v>
      </c>
      <c r="M15">
        <v>-1.0287900000000001</v>
      </c>
      <c r="N15">
        <v>0.88290999999999997</v>
      </c>
      <c r="O15">
        <v>-0.41487000000000002</v>
      </c>
      <c r="P15">
        <v>-0.19689000000000001</v>
      </c>
    </row>
    <row r="16" spans="1:19" x14ac:dyDescent="0.25">
      <c r="F16">
        <v>7</v>
      </c>
      <c r="G16" s="1">
        <f t="shared" si="0"/>
        <v>2.5071345681315152E-3</v>
      </c>
      <c r="H16" s="1">
        <f t="shared" si="1"/>
        <v>5.6672523697171451E-3</v>
      </c>
      <c r="I16" s="1">
        <f t="shared" si="2"/>
        <v>8.0445835886587096E-3</v>
      </c>
      <c r="J16" s="1">
        <f t="shared" si="3"/>
        <v>1.0907653738374525E-2</v>
      </c>
      <c r="K16" s="1"/>
      <c r="L16">
        <v>0.70711000000000002</v>
      </c>
      <c r="M16">
        <v>-0.99612999999999996</v>
      </c>
      <c r="N16">
        <v>0.77834000000000003</v>
      </c>
      <c r="O16">
        <v>-0.23399</v>
      </c>
      <c r="P16">
        <v>-0.40555000000000002</v>
      </c>
    </row>
    <row r="17" spans="6:16" x14ac:dyDescent="0.25">
      <c r="F17">
        <v>8</v>
      </c>
      <c r="G17" s="1">
        <f t="shared" si="0"/>
        <v>2.4656914729300583E-3</v>
      </c>
      <c r="H17" s="1">
        <f t="shared" si="1"/>
        <v>5.4691445907499876E-3</v>
      </c>
      <c r="I17" s="1">
        <f t="shared" si="2"/>
        <v>7.2541784735958891E-3</v>
      </c>
      <c r="J17" s="1">
        <f t="shared" si="3"/>
        <v>1.0111927815185112E-2</v>
      </c>
      <c r="K17" s="1"/>
      <c r="L17">
        <v>0.70711000000000002</v>
      </c>
      <c r="M17">
        <v>-0.96347000000000005</v>
      </c>
      <c r="N17">
        <v>0.67715000000000003</v>
      </c>
      <c r="O17">
        <v>-6.9330000000000003E-2</v>
      </c>
      <c r="P17">
        <v>-0.57313999999999998</v>
      </c>
    </row>
    <row r="18" spans="6:16" x14ac:dyDescent="0.25">
      <c r="F18">
        <v>9</v>
      </c>
      <c r="G18" s="1">
        <f t="shared" si="0"/>
        <v>2.4235397947300142E-3</v>
      </c>
      <c r="H18" s="1">
        <f t="shared" si="1"/>
        <v>5.2643957167417413E-3</v>
      </c>
      <c r="I18" s="1">
        <f t="shared" si="2"/>
        <v>6.9987746791386344E-3</v>
      </c>
      <c r="J18" s="1">
        <f t="shared" si="3"/>
        <v>1.0066349642728144E-2</v>
      </c>
      <c r="K18" s="1"/>
      <c r="L18">
        <v>0.70711000000000002</v>
      </c>
      <c r="M18">
        <v>-0.93081000000000003</v>
      </c>
      <c r="N18">
        <v>0.57933000000000001</v>
      </c>
      <c r="O18">
        <v>7.9619999999999996E-2</v>
      </c>
      <c r="P18">
        <v>-0.70301999999999998</v>
      </c>
    </row>
    <row r="19" spans="6:16" x14ac:dyDescent="0.25">
      <c r="F19">
        <v>10</v>
      </c>
      <c r="G19" s="1">
        <f t="shared" si="0"/>
        <v>2.3806418952879074E-3</v>
      </c>
      <c r="H19" s="1">
        <f t="shared" si="1"/>
        <v>5.0514567438136211E-3</v>
      </c>
      <c r="I19" s="1">
        <f t="shared" si="2"/>
        <v>7.0972680142288008E-3</v>
      </c>
      <c r="J19" s="1">
        <f t="shared" si="3"/>
        <v>1.051885746545966E-2</v>
      </c>
      <c r="K19" s="1"/>
      <c r="L19">
        <v>0.70711000000000002</v>
      </c>
      <c r="M19">
        <v>-0.89815</v>
      </c>
      <c r="N19">
        <v>0.48487999999999998</v>
      </c>
      <c r="O19">
        <v>0.21340999999999999</v>
      </c>
      <c r="P19">
        <v>-0.79844999999999999</v>
      </c>
    </row>
    <row r="20" spans="6:16" x14ac:dyDescent="0.25">
      <c r="F20">
        <v>11</v>
      </c>
      <c r="G20" s="1">
        <f t="shared" si="0"/>
        <v>2.3369566813614667E-3</v>
      </c>
      <c r="H20" s="1">
        <f t="shared" si="1"/>
        <v>4.8280842311212765E-3</v>
      </c>
      <c r="I20" s="1">
        <f t="shared" si="2"/>
        <v>7.0309301491865176E-3</v>
      </c>
      <c r="J20" s="1">
        <f t="shared" si="3"/>
        <v>1.0674438746663902E-2</v>
      </c>
      <c r="K20" s="1"/>
      <c r="L20">
        <v>0.70711000000000002</v>
      </c>
      <c r="M20">
        <v>-0.86548999999999998</v>
      </c>
      <c r="N20">
        <v>0.39380999999999999</v>
      </c>
      <c r="O20">
        <v>0.33256999999999998</v>
      </c>
      <c r="P20">
        <v>-0.86260999999999999</v>
      </c>
    </row>
    <row r="21" spans="6:16" x14ac:dyDescent="0.25">
      <c r="F21">
        <v>12</v>
      </c>
      <c r="G21" s="1">
        <f t="shared" si="0"/>
        <v>2.2924391436895332E-3</v>
      </c>
      <c r="H21" s="1">
        <f t="shared" si="1"/>
        <v>4.5907280192764143E-3</v>
      </c>
      <c r="I21" s="1">
        <f t="shared" si="2"/>
        <v>6.8740918831461106E-3</v>
      </c>
      <c r="J21" s="1">
        <f t="shared" si="3"/>
        <v>1.0662066167697446E-2</v>
      </c>
      <c r="K21" s="1"/>
      <c r="L21">
        <v>0.70711000000000002</v>
      </c>
      <c r="M21">
        <v>-0.83282999999999996</v>
      </c>
      <c r="N21">
        <v>0.30610999999999999</v>
      </c>
      <c r="O21">
        <v>0.43762000000000001</v>
      </c>
      <c r="P21">
        <v>-0.89851999999999999</v>
      </c>
    </row>
    <row r="22" spans="6:16" x14ac:dyDescent="0.25">
      <c r="F22">
        <v>13</v>
      </c>
      <c r="G22" s="1">
        <f t="shared" si="0"/>
        <v>2.2470398137282746E-3</v>
      </c>
      <c r="H22" s="1">
        <f t="shared" si="1"/>
        <v>4.3332842575702583E-3</v>
      </c>
      <c r="I22" s="1">
        <f t="shared" si="2"/>
        <v>6.6415516567494091E-3</v>
      </c>
      <c r="J22" s="1">
        <f t="shared" si="3"/>
        <v>1.0516720333413464E-2</v>
      </c>
      <c r="K22" s="1"/>
      <c r="L22">
        <v>0.70711000000000002</v>
      </c>
      <c r="M22">
        <v>-0.80017000000000005</v>
      </c>
      <c r="N22">
        <v>0.22178</v>
      </c>
      <c r="O22">
        <v>0.52910999999999997</v>
      </c>
      <c r="P22">
        <v>-0.90910999999999997</v>
      </c>
    </row>
    <row r="23" spans="6:16" x14ac:dyDescent="0.25">
      <c r="F23">
        <v>14</v>
      </c>
      <c r="G23" s="1">
        <f t="shared" si="0"/>
        <v>2.2007041194672216E-3</v>
      </c>
      <c r="H23" s="1">
        <f t="shared" si="1"/>
        <v>4.0434050085720735E-3</v>
      </c>
      <c r="I23" s="1">
        <f t="shared" si="2"/>
        <v>6.3246285897674802E-3</v>
      </c>
      <c r="J23" s="1">
        <f t="shared" si="3"/>
        <v>1.0240651232640643E-2</v>
      </c>
      <c r="K23" s="1"/>
      <c r="L23">
        <v>0.70711000000000002</v>
      </c>
      <c r="M23">
        <v>-0.76751000000000003</v>
      </c>
      <c r="N23">
        <v>0.14083000000000001</v>
      </c>
      <c r="O23">
        <v>0.60755999999999999</v>
      </c>
      <c r="P23">
        <v>-0.8972</v>
      </c>
    </row>
    <row r="24" spans="6:16" x14ac:dyDescent="0.25">
      <c r="F24">
        <v>15</v>
      </c>
      <c r="G24" s="1">
        <f t="shared" si="0"/>
        <v>2.1533716164192375E-3</v>
      </c>
      <c r="H24" s="1">
        <f t="shared" si="1"/>
        <v>3.6864969322438234E-3</v>
      </c>
      <c r="I24" s="1">
        <f t="shared" si="2"/>
        <v>5.8727061052196569E-3</v>
      </c>
      <c r="J24" s="1">
        <f t="shared" si="3"/>
        <v>9.7903037322908202E-3</v>
      </c>
      <c r="K24" s="1"/>
      <c r="L24">
        <v>0.70711000000000002</v>
      </c>
      <c r="M24">
        <v>-0.73485</v>
      </c>
      <c r="N24">
        <v>6.3250000000000001E-2</v>
      </c>
      <c r="O24">
        <v>0.67349999999999999</v>
      </c>
      <c r="P24">
        <v>-0.86550000000000005</v>
      </c>
    </row>
    <row r="25" spans="6:16" x14ac:dyDescent="0.25">
      <c r="F25">
        <v>16</v>
      </c>
      <c r="G25" s="1">
        <f t="shared" si="0"/>
        <v>2.1049750628831685E-3</v>
      </c>
      <c r="H25" s="1">
        <f t="shared" si="1"/>
        <v>3.2743333052490417E-3</v>
      </c>
      <c r="I25" s="1">
        <f t="shared" si="2"/>
        <v>5.3097012229208432E-3</v>
      </c>
      <c r="J25" s="1">
        <f t="shared" si="3"/>
        <v>9.1939135810775278E-3</v>
      </c>
      <c r="K25" s="1"/>
      <c r="L25">
        <v>0.70711000000000002</v>
      </c>
      <c r="M25">
        <v>-0.70218999999999998</v>
      </c>
      <c r="N25">
        <v>-1.0959999999999999E-2</v>
      </c>
      <c r="O25">
        <v>0.72746999999999995</v>
      </c>
      <c r="P25">
        <v>-0.81659000000000004</v>
      </c>
    </row>
    <row r="26" spans="6:16" x14ac:dyDescent="0.25">
      <c r="F26">
        <v>17</v>
      </c>
      <c r="G26" s="1">
        <f t="shared" si="0"/>
        <v>2.0554392991085869E-3</v>
      </c>
      <c r="H26" s="1">
        <f t="shared" si="1"/>
        <v>3.6260395475975877E-3</v>
      </c>
      <c r="I26" s="1">
        <f t="shared" si="2"/>
        <v>5.9980911130646337E-3</v>
      </c>
      <c r="J26" s="1">
        <f t="shared" si="3"/>
        <v>9.8091407440116778E-3</v>
      </c>
      <c r="K26" s="1"/>
      <c r="L26">
        <v>0.70711000000000002</v>
      </c>
      <c r="M26">
        <v>-0.66952999999999996</v>
      </c>
      <c r="N26">
        <v>-8.1799999999999998E-2</v>
      </c>
      <c r="O26">
        <v>0.76998999999999995</v>
      </c>
      <c r="P26">
        <v>-0.75295000000000001</v>
      </c>
    </row>
    <row r="27" spans="6:16" x14ac:dyDescent="0.25">
      <c r="F27">
        <v>18</v>
      </c>
      <c r="G27" s="1">
        <f t="shared" si="0"/>
        <v>2.0046798770077981E-3</v>
      </c>
      <c r="H27" s="1">
        <f t="shared" si="1"/>
        <v>3.7870529903411424E-3</v>
      </c>
      <c r="I27" s="1">
        <f t="shared" si="2"/>
        <v>6.3558452922448504E-3</v>
      </c>
      <c r="J27" s="1">
        <f t="shared" si="3"/>
        <v>1.0064692330441261E-2</v>
      </c>
      <c r="K27" s="1"/>
      <c r="L27">
        <v>0.70711000000000002</v>
      </c>
      <c r="M27">
        <v>-0.63687000000000005</v>
      </c>
      <c r="N27">
        <v>-0.14926</v>
      </c>
      <c r="O27">
        <v>0.80161000000000004</v>
      </c>
      <c r="P27">
        <v>-0.67695000000000005</v>
      </c>
    </row>
    <row r="28" spans="6:16" x14ac:dyDescent="0.25">
      <c r="F28">
        <v>19</v>
      </c>
      <c r="G28" s="1">
        <f t="shared" si="0"/>
        <v>1.9526013690049485E-3</v>
      </c>
      <c r="H28" s="1">
        <f t="shared" si="1"/>
        <v>3.8883596492920256E-3</v>
      </c>
      <c r="I28" s="1">
        <f t="shared" si="2"/>
        <v>6.6020098905869634E-3</v>
      </c>
      <c r="J28" s="1">
        <f t="shared" si="3"/>
        <v>1.0178942309738604E-2</v>
      </c>
      <c r="K28" s="1"/>
      <c r="L28">
        <v>0.70711000000000002</v>
      </c>
      <c r="M28">
        <v>-0.60421000000000002</v>
      </c>
      <c r="N28">
        <v>-0.21335000000000001</v>
      </c>
      <c r="O28">
        <v>0.82284999999999997</v>
      </c>
      <c r="P28">
        <v>-0.59084000000000003</v>
      </c>
    </row>
    <row r="29" spans="6:16" x14ac:dyDescent="0.25">
      <c r="F29">
        <v>20</v>
      </c>
      <c r="G29" s="1">
        <f t="shared" si="0"/>
        <v>1.8990952591168247E-3</v>
      </c>
      <c r="H29" s="1">
        <f t="shared" si="1"/>
        <v>3.9550722502565572E-3</v>
      </c>
      <c r="I29" s="1">
        <f t="shared" si="2"/>
        <v>6.779578144660129E-3</v>
      </c>
      <c r="J29" s="1">
        <f t="shared" si="3"/>
        <v>1.0193877869272576E-2</v>
      </c>
      <c r="K29" s="1"/>
      <c r="L29">
        <v>0.70711000000000002</v>
      </c>
      <c r="M29">
        <v>-0.57155</v>
      </c>
      <c r="N29">
        <v>-0.27406000000000003</v>
      </c>
      <c r="O29">
        <v>0.83425000000000005</v>
      </c>
      <c r="P29">
        <v>-0.49675999999999998</v>
      </c>
    </row>
    <row r="30" spans="6:16" x14ac:dyDescent="0.25">
      <c r="F30">
        <v>21</v>
      </c>
      <c r="G30" s="1">
        <f t="shared" si="0"/>
        <v>1.8440372827467453E-3</v>
      </c>
      <c r="H30" s="1">
        <f t="shared" si="1"/>
        <v>3.9975406322506849E-3</v>
      </c>
      <c r="I30" s="1">
        <f t="shared" si="2"/>
        <v>6.9067685376242478E-3</v>
      </c>
      <c r="J30" s="1">
        <f t="shared" si="3"/>
        <v>1.0124830782586733E-2</v>
      </c>
      <c r="K30" s="1"/>
      <c r="L30">
        <v>0.70711000000000002</v>
      </c>
      <c r="M30">
        <v>-0.53888999999999998</v>
      </c>
      <c r="N30">
        <v>-0.33140999999999998</v>
      </c>
      <c r="O30">
        <v>0.83633999999999997</v>
      </c>
      <c r="P30">
        <v>-0.39673000000000003</v>
      </c>
    </row>
    <row r="31" spans="6:16" x14ac:dyDescent="0.25">
      <c r="F31">
        <v>22</v>
      </c>
      <c r="G31" s="1">
        <f t="shared" si="0"/>
        <v>1.787284028105214E-3</v>
      </c>
      <c r="H31" s="1">
        <f t="shared" si="1"/>
        <v>4.0210809313985943E-3</v>
      </c>
      <c r="I31" s="1">
        <f t="shared" si="2"/>
        <v>6.9932395837565275E-3</v>
      </c>
      <c r="J31" s="1">
        <f t="shared" si="3"/>
        <v>9.9749577118946695E-3</v>
      </c>
      <c r="K31" s="1"/>
      <c r="L31">
        <v>0.70711000000000002</v>
      </c>
      <c r="M31">
        <v>-0.50622999999999996</v>
      </c>
      <c r="N31">
        <v>-0.38538</v>
      </c>
      <c r="O31">
        <v>0.82964000000000004</v>
      </c>
      <c r="P31">
        <v>-0.29268</v>
      </c>
    </row>
    <row r="32" spans="6:16" x14ac:dyDescent="0.25">
      <c r="F32">
        <v>23</v>
      </c>
      <c r="G32" s="1">
        <f t="shared" si="0"/>
        <v>1.7286685321599394E-3</v>
      </c>
      <c r="H32" s="1">
        <f t="shared" si="1"/>
        <v>4.0288356442653352E-3</v>
      </c>
      <c r="I32" s="1">
        <f t="shared" si="2"/>
        <v>7.0449187988012611E-3</v>
      </c>
      <c r="J32" s="1">
        <f t="shared" si="3"/>
        <v>9.7348091873957886E-3</v>
      </c>
      <c r="K32" s="1"/>
      <c r="L32">
        <v>0.70711000000000002</v>
      </c>
      <c r="M32">
        <v>-0.47356999999999999</v>
      </c>
      <c r="N32">
        <v>-0.43597000000000002</v>
      </c>
      <c r="O32">
        <v>0.81469000000000003</v>
      </c>
      <c r="P32">
        <v>-0.18640000000000001</v>
      </c>
    </row>
    <row r="33" spans="6:16" x14ac:dyDescent="0.25">
      <c r="F33">
        <v>24</v>
      </c>
      <c r="G33" s="1">
        <f t="shared" si="0"/>
        <v>1.6679944817174905E-3</v>
      </c>
      <c r="H33" s="1">
        <f t="shared" si="1"/>
        <v>4.0227908166017498E-3</v>
      </c>
      <c r="I33" s="1">
        <f t="shared" si="2"/>
        <v>7.0656970574792923E-3</v>
      </c>
      <c r="J33" s="1">
        <f t="shared" si="3"/>
        <v>9.360271229413665E-3</v>
      </c>
      <c r="K33" s="1"/>
      <c r="L33">
        <v>0.70711000000000002</v>
      </c>
      <c r="M33">
        <v>-0.44091000000000002</v>
      </c>
      <c r="N33">
        <v>-0.48320000000000002</v>
      </c>
      <c r="O33">
        <v>0.79203000000000001</v>
      </c>
      <c r="P33">
        <v>-7.9589999999999994E-2</v>
      </c>
    </row>
    <row r="34" spans="6:16" x14ac:dyDescent="0.25">
      <c r="F34">
        <v>25</v>
      </c>
      <c r="G34" s="1">
        <f t="shared" si="0"/>
        <v>1.6050284383773391E-3</v>
      </c>
      <c r="H34" s="1">
        <f t="shared" si="1"/>
        <v>4.0041393263802816E-3</v>
      </c>
      <c r="I34" s="1">
        <f t="shared" si="2"/>
        <v>7.0580399993280113E-3</v>
      </c>
      <c r="J34" s="1">
        <f t="shared" si="3"/>
        <v>9.021932231813792E-3</v>
      </c>
      <c r="K34" s="1"/>
      <c r="L34">
        <v>0.70711000000000002</v>
      </c>
      <c r="M34">
        <v>-0.40825</v>
      </c>
      <c r="N34">
        <v>-0.52705000000000002</v>
      </c>
      <c r="O34">
        <v>0.76219000000000003</v>
      </c>
      <c r="P34">
        <v>2.6190000000000001E-2</v>
      </c>
    </row>
    <row r="35" spans="6:16" x14ac:dyDescent="0.25">
      <c r="F35">
        <v>26</v>
      </c>
      <c r="G35" s="1">
        <f t="shared" si="0"/>
        <v>1.5394891961166858E-3</v>
      </c>
      <c r="H35" s="1">
        <f t="shared" si="1"/>
        <v>3.9736204199390356E-3</v>
      </c>
      <c r="I35" s="1">
        <f t="shared" si="2"/>
        <v>7.0235643857251718E-3</v>
      </c>
      <c r="J35" s="1">
        <f t="shared" si="3"/>
        <v>9.4179581268345417E-3</v>
      </c>
      <c r="K35" s="1"/>
      <c r="L35">
        <v>0.70711000000000002</v>
      </c>
      <c r="M35">
        <v>-0.37558999999999998</v>
      </c>
      <c r="N35">
        <v>-0.56752000000000002</v>
      </c>
      <c r="O35">
        <v>0.72568999999999995</v>
      </c>
      <c r="P35">
        <v>0.12945999999999999</v>
      </c>
    </row>
    <row r="36" spans="6:16" x14ac:dyDescent="0.25">
      <c r="F36">
        <v>27</v>
      </c>
      <c r="G36" s="1">
        <f t="shared" si="0"/>
        <v>1.4710328622841843E-3</v>
      </c>
      <c r="H36" s="1">
        <f t="shared" si="1"/>
        <v>3.931630906093977E-3</v>
      </c>
      <c r="I36" s="1">
        <f t="shared" si="2"/>
        <v>6.9632837129801929E-3</v>
      </c>
      <c r="J36" s="1">
        <f t="shared" si="3"/>
        <v>9.5905781850227356E-3</v>
      </c>
      <c r="K36" s="1"/>
      <c r="L36">
        <v>0.70711000000000002</v>
      </c>
      <c r="M36">
        <v>-0.34293000000000001</v>
      </c>
      <c r="N36">
        <v>-0.60463</v>
      </c>
      <c r="O36">
        <v>0.68308000000000002</v>
      </c>
      <c r="P36">
        <v>0.22886999999999999</v>
      </c>
    </row>
    <row r="37" spans="6:16" x14ac:dyDescent="0.25">
      <c r="F37">
        <v>28</v>
      </c>
      <c r="G37" s="1">
        <f t="shared" si="0"/>
        <v>1.3992313528791442E-3</v>
      </c>
      <c r="H37" s="1">
        <f t="shared" si="1"/>
        <v>3.8781873051085833E-3</v>
      </c>
      <c r="I37" s="1">
        <f t="shared" si="2"/>
        <v>6.8774545082750955E-3</v>
      </c>
      <c r="J37" s="1">
        <f t="shared" si="3"/>
        <v>9.6624598526395718E-3</v>
      </c>
      <c r="K37" s="1"/>
      <c r="L37">
        <v>0.70711000000000002</v>
      </c>
      <c r="M37">
        <v>-0.31026999999999999</v>
      </c>
      <c r="N37">
        <v>-0.63836000000000004</v>
      </c>
      <c r="O37">
        <v>0.63487000000000005</v>
      </c>
      <c r="P37">
        <v>0.32318999999999998</v>
      </c>
    </row>
    <row r="38" spans="6:16" x14ac:dyDescent="0.25">
      <c r="F38">
        <v>29</v>
      </c>
      <c r="G38" s="1">
        <f t="shared" si="0"/>
        <v>1.3235403567099871E-3</v>
      </c>
      <c r="H38" s="1">
        <f t="shared" si="1"/>
        <v>3.8130414914017211E-3</v>
      </c>
      <c r="I38" s="1">
        <f t="shared" si="2"/>
        <v>6.7658737222081669E-3</v>
      </c>
      <c r="J38" s="1">
        <f t="shared" si="3"/>
        <v>9.6601293727204655E-3</v>
      </c>
      <c r="K38" s="1"/>
      <c r="L38">
        <v>0.70711000000000002</v>
      </c>
      <c r="M38">
        <v>-0.27761000000000002</v>
      </c>
      <c r="N38">
        <v>-0.66871999999999998</v>
      </c>
      <c r="O38">
        <v>0.58160999999999996</v>
      </c>
      <c r="P38">
        <v>0.41128999999999999</v>
      </c>
    </row>
    <row r="39" spans="6:16" x14ac:dyDescent="0.25">
      <c r="F39">
        <v>30</v>
      </c>
      <c r="G39" s="1">
        <f t="shared" si="0"/>
        <v>1.2432496824049462E-3</v>
      </c>
      <c r="H39" s="1">
        <f t="shared" si="1"/>
        <v>3.7355694392888503E-3</v>
      </c>
      <c r="I39" s="1">
        <f t="shared" si="2"/>
        <v>6.6276009265080326E-3</v>
      </c>
      <c r="J39" s="1">
        <f t="shared" si="3"/>
        <v>9.5933501934088745E-3</v>
      </c>
      <c r="K39" s="1"/>
      <c r="L39">
        <v>0.70711000000000002</v>
      </c>
      <c r="M39">
        <v>-0.24495</v>
      </c>
      <c r="N39">
        <v>-0.69569999999999999</v>
      </c>
      <c r="O39">
        <v>0.52383000000000002</v>
      </c>
      <c r="P39">
        <v>0.49214999999999998</v>
      </c>
    </row>
    <row r="40" spans="6:16" x14ac:dyDescent="0.25">
      <c r="F40">
        <v>31</v>
      </c>
      <c r="G40" s="1">
        <f t="shared" si="0"/>
        <v>1.157402466629478E-3</v>
      </c>
      <c r="H40" s="1">
        <f t="shared" si="1"/>
        <v>3.6447371438987682E-3</v>
      </c>
      <c r="I40" s="1">
        <f t="shared" si="2"/>
        <v>6.4609040068305682E-3</v>
      </c>
      <c r="J40" s="1">
        <f t="shared" si="3"/>
        <v>9.4654404594424289E-3</v>
      </c>
      <c r="K40" s="1"/>
      <c r="L40">
        <v>0.70711000000000002</v>
      </c>
      <c r="M40">
        <v>-0.21229000000000001</v>
      </c>
      <c r="N40">
        <v>-0.71931</v>
      </c>
      <c r="O40">
        <v>0.46206000000000003</v>
      </c>
      <c r="P40">
        <v>0.56486999999999998</v>
      </c>
    </row>
    <row r="41" spans="6:16" x14ac:dyDescent="0.25">
      <c r="F41">
        <v>32</v>
      </c>
      <c r="G41" s="1">
        <f t="shared" si="0"/>
        <v>1.0646554215895394E-3</v>
      </c>
      <c r="H41" s="1">
        <f t="shared" si="1"/>
        <v>3.5388734865973524E-3</v>
      </c>
      <c r="I41" s="1">
        <f t="shared" si="2"/>
        <v>6.2628344237718485E-3</v>
      </c>
      <c r="J41" s="1">
        <f t="shared" si="3"/>
        <v>9.2756755307028607E-3</v>
      </c>
      <c r="K41" s="1"/>
      <c r="L41">
        <v>0.70711000000000002</v>
      </c>
      <c r="M41">
        <v>-0.17963000000000001</v>
      </c>
      <c r="N41">
        <v>-0.73955000000000004</v>
      </c>
      <c r="O41">
        <v>0.39683000000000002</v>
      </c>
      <c r="P41">
        <v>0.62866999999999995</v>
      </c>
    </row>
    <row r="42" spans="6:16" x14ac:dyDescent="0.25">
      <c r="F42">
        <v>33</v>
      </c>
      <c r="G42" s="1">
        <f t="shared" si="0"/>
        <v>9.6301706302640336E-4</v>
      </c>
      <c r="H42" s="1">
        <f t="shared" si="1"/>
        <v>3.4153201731522091E-3</v>
      </c>
      <c r="I42" s="1">
        <f t="shared" si="2"/>
        <v>6.0285510766630414E-3</v>
      </c>
      <c r="J42" s="1">
        <f t="shared" si="3"/>
        <v>9.019454378838776E-3</v>
      </c>
      <c r="K42" s="1"/>
      <c r="L42">
        <v>0.70711000000000002</v>
      </c>
      <c r="M42">
        <v>-0.14696999999999999</v>
      </c>
      <c r="N42">
        <v>-0.75641999999999998</v>
      </c>
      <c r="O42">
        <v>0.32867000000000002</v>
      </c>
      <c r="P42">
        <v>0.68286999999999998</v>
      </c>
    </row>
    <row r="43" spans="6:16" x14ac:dyDescent="0.25">
      <c r="F43">
        <v>34</v>
      </c>
      <c r="G43" s="1">
        <f t="shared" si="0"/>
        <v>8.4930121902655948E-4</v>
      </c>
      <c r="H43" s="1">
        <f t="shared" si="1"/>
        <v>3.2696405370170383E-3</v>
      </c>
      <c r="I43" s="1">
        <f t="shared" si="2"/>
        <v>5.749801706626036E-3</v>
      </c>
      <c r="J43" s="1">
        <f t="shared" si="3"/>
        <v>8.6867478009934711E-3</v>
      </c>
      <c r="K43" s="1"/>
      <c r="L43">
        <v>0.70711000000000002</v>
      </c>
      <c r="M43">
        <v>-0.11430999999999999</v>
      </c>
      <c r="N43">
        <v>-0.76990999999999998</v>
      </c>
      <c r="O43">
        <v>0.25811000000000001</v>
      </c>
      <c r="P43">
        <v>0.72689999999999999</v>
      </c>
    </row>
    <row r="44" spans="6:16" x14ac:dyDescent="0.25">
      <c r="F44">
        <v>35</v>
      </c>
      <c r="G44" s="1">
        <f t="shared" si="0"/>
        <v>7.1779053880641252E-4</v>
      </c>
      <c r="H44" s="1">
        <f t="shared" si="1"/>
        <v>3.0937420565085444E-3</v>
      </c>
      <c r="I44" s="1">
        <f t="shared" si="2"/>
        <v>5.4113470987931112E-3</v>
      </c>
      <c r="J44" s="1">
        <f t="shared" si="3"/>
        <v>8.2574291266044528E-3</v>
      </c>
      <c r="K44" s="1"/>
      <c r="L44">
        <v>0.70711000000000002</v>
      </c>
      <c r="M44">
        <v>-8.165E-2</v>
      </c>
      <c r="N44">
        <v>-0.78003</v>
      </c>
      <c r="O44">
        <v>0.1857</v>
      </c>
      <c r="P44">
        <v>0.76032</v>
      </c>
    </row>
    <row r="45" spans="6:16" x14ac:dyDescent="0.25">
      <c r="F45">
        <v>36</v>
      </c>
      <c r="G45" s="1">
        <f t="shared" si="0"/>
        <v>5.5599816057249685E-4</v>
      </c>
      <c r="H45" s="1">
        <f t="shared" si="1"/>
        <v>2.869726355166457E-3</v>
      </c>
      <c r="I45" s="1">
        <f t="shared" si="2"/>
        <v>4.9789782801747456E-3</v>
      </c>
      <c r="J45" s="1">
        <f t="shared" si="3"/>
        <v>7.6848093159973315E-3</v>
      </c>
      <c r="K45" s="1"/>
      <c r="L45">
        <v>0.70711000000000002</v>
      </c>
      <c r="M45">
        <v>-4.8989999999999999E-2</v>
      </c>
      <c r="N45">
        <v>-0.78676999999999997</v>
      </c>
      <c r="O45">
        <v>0.11194999999999999</v>
      </c>
      <c r="P45">
        <v>0.78278999999999999</v>
      </c>
    </row>
    <row r="46" spans="6:16" x14ac:dyDescent="0.25">
      <c r="F46">
        <v>37</v>
      </c>
      <c r="G46" s="1">
        <f t="shared" si="0"/>
        <v>3.2100568767546781E-4</v>
      </c>
      <c r="H46" s="1">
        <f t="shared" si="1"/>
        <v>2.5358972309468654E-3</v>
      </c>
      <c r="I46" s="1">
        <f t="shared" si="2"/>
        <v>4.3341102735618541E-3</v>
      </c>
      <c r="J46" s="1">
        <f t="shared" si="3"/>
        <v>6.8052446632259119E-3</v>
      </c>
      <c r="K46" s="1"/>
      <c r="L46">
        <v>0.70711000000000002</v>
      </c>
      <c r="M46">
        <v>-1.6330000000000001E-2</v>
      </c>
      <c r="N46">
        <v>-0.79015000000000002</v>
      </c>
      <c r="O46">
        <v>3.7409999999999999E-2</v>
      </c>
      <c r="P46">
        <v>0.79408000000000001</v>
      </c>
    </row>
    <row r="47" spans="6:16" x14ac:dyDescent="0.25">
      <c r="F47">
        <v>38</v>
      </c>
      <c r="G47" s="1">
        <f t="shared" si="0"/>
        <v>3.2100568767546781E-4</v>
      </c>
      <c r="H47" s="1">
        <f t="shared" si="1"/>
        <v>2.5358972309468654E-3</v>
      </c>
      <c r="I47" s="1">
        <f t="shared" si="2"/>
        <v>4.3341102735618541E-3</v>
      </c>
      <c r="J47" s="1">
        <f t="shared" si="3"/>
        <v>6.8052446632259119E-3</v>
      </c>
      <c r="K47" s="1"/>
      <c r="L47">
        <v>0.70711000000000002</v>
      </c>
      <c r="M47">
        <v>1.6330000000000001E-2</v>
      </c>
      <c r="N47">
        <v>-0.79015000000000002</v>
      </c>
      <c r="O47">
        <v>-3.7409999999999999E-2</v>
      </c>
      <c r="P47">
        <v>0.79408000000000001</v>
      </c>
    </row>
    <row r="48" spans="6:16" x14ac:dyDescent="0.25">
      <c r="F48">
        <v>39</v>
      </c>
      <c r="G48" s="1">
        <f t="shared" si="0"/>
        <v>5.5599816057249685E-4</v>
      </c>
      <c r="H48" s="1">
        <f t="shared" si="1"/>
        <v>2.869726355166457E-3</v>
      </c>
      <c r="I48" s="1">
        <f t="shared" si="2"/>
        <v>4.9789782801747456E-3</v>
      </c>
      <c r="J48" s="1">
        <f t="shared" si="3"/>
        <v>7.6848093159973315E-3</v>
      </c>
      <c r="K48" s="1"/>
      <c r="L48">
        <v>0.70711000000000002</v>
      </c>
      <c r="M48">
        <v>4.8989999999999999E-2</v>
      </c>
      <c r="N48">
        <v>-0.78676999999999997</v>
      </c>
      <c r="O48">
        <v>-0.11194999999999999</v>
      </c>
      <c r="P48">
        <v>0.78278999999999999</v>
      </c>
    </row>
    <row r="49" spans="6:16" x14ac:dyDescent="0.25">
      <c r="F49">
        <v>40</v>
      </c>
      <c r="G49" s="1">
        <f t="shared" si="0"/>
        <v>7.1779053880641252E-4</v>
      </c>
      <c r="H49" s="1">
        <f t="shared" si="1"/>
        <v>3.0937420565085444E-3</v>
      </c>
      <c r="I49" s="1">
        <f t="shared" si="2"/>
        <v>5.4113470987931112E-3</v>
      </c>
      <c r="J49" s="1">
        <f t="shared" si="3"/>
        <v>8.2574291266044528E-3</v>
      </c>
      <c r="K49" s="1"/>
      <c r="L49">
        <v>0.70711000000000002</v>
      </c>
      <c r="M49">
        <v>8.165E-2</v>
      </c>
      <c r="N49">
        <v>-0.78003</v>
      </c>
      <c r="O49">
        <v>-0.1857</v>
      </c>
      <c r="P49">
        <v>0.76032</v>
      </c>
    </row>
    <row r="50" spans="6:16" x14ac:dyDescent="0.25">
      <c r="F50">
        <v>41</v>
      </c>
      <c r="G50" s="1">
        <f t="shared" si="0"/>
        <v>8.4930121902655948E-4</v>
      </c>
      <c r="H50" s="1">
        <f t="shared" si="1"/>
        <v>3.2696405370170383E-3</v>
      </c>
      <c r="I50" s="1">
        <f t="shared" si="2"/>
        <v>5.749801706626036E-3</v>
      </c>
      <c r="J50" s="1">
        <f t="shared" si="3"/>
        <v>8.6867478009934711E-3</v>
      </c>
      <c r="K50" s="1"/>
      <c r="L50">
        <v>0.70711000000000002</v>
      </c>
      <c r="M50">
        <v>0.11430999999999999</v>
      </c>
      <c r="N50">
        <v>-0.76990999999999998</v>
      </c>
      <c r="O50">
        <v>-0.25811000000000001</v>
      </c>
      <c r="P50">
        <v>0.72689999999999999</v>
      </c>
    </row>
    <row r="51" spans="6:16" x14ac:dyDescent="0.25">
      <c r="F51">
        <v>42</v>
      </c>
      <c r="G51" s="1">
        <f t="shared" si="0"/>
        <v>9.6301706302640336E-4</v>
      </c>
      <c r="H51" s="1">
        <f t="shared" si="1"/>
        <v>3.4153201731522091E-3</v>
      </c>
      <c r="I51" s="1">
        <f t="shared" si="2"/>
        <v>6.0285510766630414E-3</v>
      </c>
      <c r="J51" s="1">
        <f t="shared" si="3"/>
        <v>9.019454378838776E-3</v>
      </c>
      <c r="K51" s="1"/>
      <c r="L51">
        <v>0.70711000000000002</v>
      </c>
      <c r="M51">
        <v>0.14696999999999999</v>
      </c>
      <c r="N51">
        <v>-0.75641999999999998</v>
      </c>
      <c r="O51">
        <v>-0.32867000000000002</v>
      </c>
      <c r="P51">
        <v>0.68286999999999998</v>
      </c>
    </row>
    <row r="52" spans="6:16" x14ac:dyDescent="0.25">
      <c r="F52">
        <v>43</v>
      </c>
      <c r="G52" s="1">
        <f t="shared" si="0"/>
        <v>1.0646554215895394E-3</v>
      </c>
      <c r="H52" s="1">
        <f t="shared" si="1"/>
        <v>3.5388734865973524E-3</v>
      </c>
      <c r="I52" s="1">
        <f t="shared" si="2"/>
        <v>6.2628344237718485E-3</v>
      </c>
      <c r="J52" s="1">
        <f t="shared" si="3"/>
        <v>9.2756755307028607E-3</v>
      </c>
      <c r="K52" s="1"/>
      <c r="L52">
        <v>0.70711000000000002</v>
      </c>
      <c r="M52">
        <v>0.17963000000000001</v>
      </c>
      <c r="N52">
        <v>-0.73955000000000004</v>
      </c>
      <c r="O52">
        <v>-0.39683000000000002</v>
      </c>
      <c r="P52">
        <v>0.62866999999999995</v>
      </c>
    </row>
    <row r="53" spans="6:16" x14ac:dyDescent="0.25">
      <c r="F53">
        <v>44</v>
      </c>
      <c r="G53" s="1">
        <f t="shared" si="0"/>
        <v>1.157402466629478E-3</v>
      </c>
      <c r="H53" s="1">
        <f t="shared" si="1"/>
        <v>3.6447371438987682E-3</v>
      </c>
      <c r="I53" s="1">
        <f t="shared" si="2"/>
        <v>6.4609040068305682E-3</v>
      </c>
      <c r="J53" s="1">
        <f t="shared" si="3"/>
        <v>9.4654404594424289E-3</v>
      </c>
      <c r="K53" s="1"/>
      <c r="L53">
        <v>0.70711000000000002</v>
      </c>
      <c r="M53">
        <v>0.21229000000000001</v>
      </c>
      <c r="N53">
        <v>-0.71931</v>
      </c>
      <c r="O53">
        <v>-0.46206000000000003</v>
      </c>
      <c r="P53">
        <v>0.56486999999999998</v>
      </c>
    </row>
    <row r="54" spans="6:16" x14ac:dyDescent="0.25">
      <c r="F54">
        <v>45</v>
      </c>
      <c r="G54" s="1">
        <f t="shared" si="0"/>
        <v>1.2432496824049462E-3</v>
      </c>
      <c r="H54" s="1">
        <f t="shared" si="1"/>
        <v>3.7355694392888503E-3</v>
      </c>
      <c r="I54" s="1">
        <f t="shared" si="2"/>
        <v>6.6276009265080326E-3</v>
      </c>
      <c r="J54" s="1">
        <f t="shared" si="3"/>
        <v>9.5933501934088745E-3</v>
      </c>
      <c r="K54" s="1"/>
      <c r="L54">
        <v>0.70711000000000002</v>
      </c>
      <c r="M54">
        <v>0.24495</v>
      </c>
      <c r="N54">
        <v>-0.69569999999999999</v>
      </c>
      <c r="O54">
        <v>-0.52383000000000002</v>
      </c>
      <c r="P54">
        <v>0.49214999999999998</v>
      </c>
    </row>
    <row r="55" spans="6:16" x14ac:dyDescent="0.25">
      <c r="F55">
        <v>46</v>
      </c>
      <c r="G55" s="1">
        <f t="shared" si="0"/>
        <v>1.3235403567099871E-3</v>
      </c>
      <c r="H55" s="1">
        <f t="shared" si="1"/>
        <v>3.8130414914017211E-3</v>
      </c>
      <c r="I55" s="1">
        <f t="shared" si="2"/>
        <v>6.7658737222081669E-3</v>
      </c>
      <c r="J55" s="1">
        <f t="shared" si="3"/>
        <v>9.6601293727204655E-3</v>
      </c>
      <c r="K55" s="1"/>
      <c r="L55">
        <v>0.70711000000000002</v>
      </c>
      <c r="M55">
        <v>0.27761000000000002</v>
      </c>
      <c r="N55">
        <v>-0.66871999999999998</v>
      </c>
      <c r="O55">
        <v>-0.58160999999999996</v>
      </c>
      <c r="P55">
        <v>0.41128999999999999</v>
      </c>
    </row>
    <row r="56" spans="6:16" x14ac:dyDescent="0.25">
      <c r="F56">
        <v>47</v>
      </c>
      <c r="G56" s="1">
        <f t="shared" si="0"/>
        <v>1.3992313528791442E-3</v>
      </c>
      <c r="H56" s="1">
        <f t="shared" si="1"/>
        <v>3.8781873051085833E-3</v>
      </c>
      <c r="I56" s="1">
        <f t="shared" si="2"/>
        <v>6.8774545082750955E-3</v>
      </c>
      <c r="J56" s="1">
        <f t="shared" si="3"/>
        <v>9.6624598526395718E-3</v>
      </c>
      <c r="K56" s="1"/>
      <c r="L56">
        <v>0.70711000000000002</v>
      </c>
      <c r="M56">
        <v>0.31026999999999999</v>
      </c>
      <c r="N56">
        <v>-0.63836000000000004</v>
      </c>
      <c r="O56">
        <v>-0.63487000000000005</v>
      </c>
      <c r="P56">
        <v>0.32318999999999998</v>
      </c>
    </row>
    <row r="57" spans="6:16" x14ac:dyDescent="0.25">
      <c r="F57">
        <v>48</v>
      </c>
      <c r="G57" s="1">
        <f t="shared" si="0"/>
        <v>1.4710328622841843E-3</v>
      </c>
      <c r="H57" s="1">
        <f t="shared" si="1"/>
        <v>3.931630906093977E-3</v>
      </c>
      <c r="I57" s="1">
        <f t="shared" si="2"/>
        <v>6.9632837129801929E-3</v>
      </c>
      <c r="J57" s="1">
        <f t="shared" si="3"/>
        <v>9.5905781850227356E-3</v>
      </c>
      <c r="K57" s="1"/>
      <c r="L57">
        <v>0.70711000000000002</v>
      </c>
      <c r="M57">
        <v>0.34293000000000001</v>
      </c>
      <c r="N57">
        <v>-0.60463</v>
      </c>
      <c r="O57">
        <v>-0.68308000000000002</v>
      </c>
      <c r="P57">
        <v>0.22886999999999999</v>
      </c>
    </row>
    <row r="58" spans="6:16" x14ac:dyDescent="0.25">
      <c r="F58">
        <v>49</v>
      </c>
      <c r="G58" s="1">
        <f t="shared" si="0"/>
        <v>1.5394891961166858E-3</v>
      </c>
      <c r="H58" s="1">
        <f t="shared" si="1"/>
        <v>3.9736204199390356E-3</v>
      </c>
      <c r="I58" s="1">
        <f t="shared" si="2"/>
        <v>7.0235643857251718E-3</v>
      </c>
      <c r="J58" s="1">
        <f t="shared" si="3"/>
        <v>9.4179581268345417E-3</v>
      </c>
      <c r="K58" s="1"/>
      <c r="L58">
        <v>0.70711000000000002</v>
      </c>
      <c r="M58">
        <v>0.37558999999999998</v>
      </c>
      <c r="N58">
        <v>-0.56752000000000002</v>
      </c>
      <c r="O58">
        <v>-0.72568999999999995</v>
      </c>
      <c r="P58">
        <v>0.12945999999999999</v>
      </c>
    </row>
    <row r="59" spans="6:16" x14ac:dyDescent="0.25">
      <c r="F59">
        <v>50</v>
      </c>
      <c r="G59" s="1">
        <f t="shared" si="0"/>
        <v>1.6050284383773391E-3</v>
      </c>
      <c r="H59" s="1">
        <f t="shared" si="1"/>
        <v>4.0041393263802816E-3</v>
      </c>
      <c r="I59" s="1">
        <f t="shared" si="2"/>
        <v>7.0580399993280113E-3</v>
      </c>
      <c r="J59" s="1">
        <f t="shared" si="3"/>
        <v>9.021932231813792E-3</v>
      </c>
      <c r="K59" s="1"/>
      <c r="L59">
        <v>0.70711000000000002</v>
      </c>
      <c r="M59">
        <v>0.40825</v>
      </c>
      <c r="N59">
        <v>-0.52705000000000002</v>
      </c>
      <c r="O59">
        <v>-0.76219000000000003</v>
      </c>
      <c r="P59">
        <v>2.6190000000000001E-2</v>
      </c>
    </row>
    <row r="60" spans="6:16" x14ac:dyDescent="0.25">
      <c r="F60">
        <v>51</v>
      </c>
      <c r="G60" s="1">
        <f t="shared" si="0"/>
        <v>1.6679944817174905E-3</v>
      </c>
      <c r="H60" s="1">
        <f t="shared" si="1"/>
        <v>4.0227908166017498E-3</v>
      </c>
      <c r="I60" s="1">
        <f t="shared" si="2"/>
        <v>7.0656970574792923E-3</v>
      </c>
      <c r="J60" s="1">
        <f t="shared" si="3"/>
        <v>9.360271229413665E-3</v>
      </c>
      <c r="K60" s="1"/>
      <c r="L60">
        <v>0.70711000000000002</v>
      </c>
      <c r="M60">
        <v>0.44091000000000002</v>
      </c>
      <c r="N60">
        <v>-0.48320000000000002</v>
      </c>
      <c r="O60">
        <v>-0.79203000000000001</v>
      </c>
      <c r="P60">
        <v>-7.9589999999999994E-2</v>
      </c>
    </row>
    <row r="61" spans="6:16" x14ac:dyDescent="0.25">
      <c r="F61">
        <v>52</v>
      </c>
      <c r="G61" s="1">
        <f t="shared" si="0"/>
        <v>1.7286685321599394E-3</v>
      </c>
      <c r="H61" s="1">
        <f t="shared" si="1"/>
        <v>4.0288356442653352E-3</v>
      </c>
      <c r="I61" s="1">
        <f t="shared" si="2"/>
        <v>7.0449187988012611E-3</v>
      </c>
      <c r="J61" s="1">
        <f t="shared" si="3"/>
        <v>9.7348091873957886E-3</v>
      </c>
      <c r="K61" s="1"/>
      <c r="L61">
        <v>0.70711000000000002</v>
      </c>
      <c r="M61">
        <v>0.47356999999999999</v>
      </c>
      <c r="N61">
        <v>-0.43597000000000002</v>
      </c>
      <c r="O61">
        <v>-0.81469000000000003</v>
      </c>
      <c r="P61">
        <v>-0.18640000000000001</v>
      </c>
    </row>
    <row r="62" spans="6:16" x14ac:dyDescent="0.25">
      <c r="F62">
        <v>53</v>
      </c>
      <c r="G62" s="1">
        <f t="shared" si="0"/>
        <v>1.787284028105214E-3</v>
      </c>
      <c r="H62" s="1">
        <f t="shared" si="1"/>
        <v>4.0210809313985943E-3</v>
      </c>
      <c r="I62" s="1">
        <f t="shared" si="2"/>
        <v>6.9932395837565275E-3</v>
      </c>
      <c r="J62" s="1">
        <f t="shared" si="3"/>
        <v>9.9749577118946695E-3</v>
      </c>
      <c r="K62" s="1"/>
      <c r="L62">
        <v>0.70711000000000002</v>
      </c>
      <c r="M62">
        <v>0.50622999999999996</v>
      </c>
      <c r="N62">
        <v>-0.38538</v>
      </c>
      <c r="O62">
        <v>-0.82964000000000004</v>
      </c>
      <c r="P62">
        <v>-0.29268</v>
      </c>
    </row>
    <row r="63" spans="6:16" x14ac:dyDescent="0.25">
      <c r="F63">
        <v>54</v>
      </c>
      <c r="G63" s="1">
        <f t="shared" si="0"/>
        <v>1.8440372827467453E-3</v>
      </c>
      <c r="H63" s="1">
        <f t="shared" si="1"/>
        <v>3.9975406322506849E-3</v>
      </c>
      <c r="I63" s="1">
        <f t="shared" si="2"/>
        <v>6.9067685376242478E-3</v>
      </c>
      <c r="J63" s="1">
        <f t="shared" si="3"/>
        <v>1.0124830782586733E-2</v>
      </c>
      <c r="K63" s="1"/>
      <c r="L63">
        <v>0.70711000000000002</v>
      </c>
      <c r="M63">
        <v>0.53888999999999998</v>
      </c>
      <c r="N63">
        <v>-0.33140999999999998</v>
      </c>
      <c r="O63">
        <v>-0.83633999999999997</v>
      </c>
      <c r="P63">
        <v>-0.39673000000000003</v>
      </c>
    </row>
    <row r="64" spans="6:16" x14ac:dyDescent="0.25">
      <c r="F64">
        <v>56</v>
      </c>
      <c r="G64" s="1">
        <f t="shared" si="0"/>
        <v>1.9526013690049485E-3</v>
      </c>
      <c r="H64" s="1">
        <f t="shared" si="1"/>
        <v>3.8883596492920256E-3</v>
      </c>
      <c r="I64" s="1">
        <f t="shared" si="2"/>
        <v>6.6020098905869634E-3</v>
      </c>
      <c r="J64" s="1">
        <f t="shared" si="3"/>
        <v>1.0178942309738604E-2</v>
      </c>
      <c r="K64" s="1"/>
      <c r="L64">
        <v>0.70711000000000002</v>
      </c>
      <c r="M64">
        <v>0.60421000000000002</v>
      </c>
      <c r="N64">
        <v>-0.21335000000000001</v>
      </c>
      <c r="O64">
        <v>-0.82284999999999997</v>
      </c>
      <c r="P64">
        <v>-0.59084000000000003</v>
      </c>
    </row>
    <row r="65" spans="6:16" x14ac:dyDescent="0.25">
      <c r="F65">
        <v>57</v>
      </c>
      <c r="G65" s="1">
        <f t="shared" si="0"/>
        <v>2.0046798770077981E-3</v>
      </c>
      <c r="H65" s="1">
        <f t="shared" si="1"/>
        <v>3.7870529903411424E-3</v>
      </c>
      <c r="I65" s="1">
        <f t="shared" si="2"/>
        <v>6.3558452922448504E-3</v>
      </c>
      <c r="J65" s="1">
        <f t="shared" si="3"/>
        <v>1.0064692330441261E-2</v>
      </c>
      <c r="K65" s="1"/>
      <c r="L65">
        <v>0.70711000000000002</v>
      </c>
      <c r="M65">
        <v>0.63687000000000005</v>
      </c>
      <c r="N65">
        <v>-0.14926</v>
      </c>
      <c r="O65">
        <v>-0.80161000000000004</v>
      </c>
      <c r="P65">
        <v>-0.67695000000000005</v>
      </c>
    </row>
    <row r="66" spans="6:16" x14ac:dyDescent="0.25">
      <c r="F66">
        <v>58</v>
      </c>
      <c r="G66" s="1">
        <f t="shared" si="0"/>
        <v>2.0554392991085869E-3</v>
      </c>
      <c r="H66" s="1">
        <f t="shared" si="1"/>
        <v>3.6260395475975877E-3</v>
      </c>
      <c r="I66" s="1">
        <f t="shared" si="2"/>
        <v>5.9980911130646337E-3</v>
      </c>
      <c r="J66" s="1">
        <f t="shared" si="3"/>
        <v>9.8091407440116778E-3</v>
      </c>
      <c r="K66" s="1"/>
      <c r="L66">
        <v>0.70711000000000002</v>
      </c>
      <c r="M66">
        <v>0.66952999999999996</v>
      </c>
      <c r="N66">
        <v>-8.1799999999999998E-2</v>
      </c>
      <c r="O66">
        <v>-0.76998999999999995</v>
      </c>
      <c r="P66">
        <v>-0.75295000000000001</v>
      </c>
    </row>
    <row r="67" spans="6:16" x14ac:dyDescent="0.25">
      <c r="F67">
        <v>59</v>
      </c>
      <c r="G67" s="1">
        <f t="shared" si="0"/>
        <v>2.1049750628831685E-3</v>
      </c>
      <c r="H67" s="1">
        <f t="shared" si="1"/>
        <v>3.2743333052490417E-3</v>
      </c>
      <c r="I67" s="1">
        <f t="shared" si="2"/>
        <v>5.3097012229208432E-3</v>
      </c>
      <c r="J67" s="1">
        <f t="shared" si="3"/>
        <v>9.1939135810775278E-3</v>
      </c>
      <c r="K67" s="1"/>
      <c r="L67">
        <v>0.70711000000000002</v>
      </c>
      <c r="M67">
        <v>0.70218999999999998</v>
      </c>
      <c r="N67">
        <v>-1.0959999999999999E-2</v>
      </c>
      <c r="O67">
        <v>-0.72746999999999995</v>
      </c>
      <c r="P67">
        <v>-0.81659000000000004</v>
      </c>
    </row>
    <row r="68" spans="6:16" x14ac:dyDescent="0.25">
      <c r="F68">
        <v>60</v>
      </c>
      <c r="G68" s="1">
        <f t="shared" si="0"/>
        <v>2.1533716164192375E-3</v>
      </c>
      <c r="H68" s="1">
        <f t="shared" si="1"/>
        <v>3.6864969322438234E-3</v>
      </c>
      <c r="I68" s="1">
        <f t="shared" si="2"/>
        <v>5.8727061052196569E-3</v>
      </c>
      <c r="J68" s="1">
        <f t="shared" si="3"/>
        <v>9.7903037322908202E-3</v>
      </c>
      <c r="K68" s="1"/>
      <c r="L68">
        <v>0.70711000000000002</v>
      </c>
      <c r="M68">
        <v>0.73485</v>
      </c>
      <c r="N68">
        <v>6.3250000000000001E-2</v>
      </c>
      <c r="O68">
        <v>-0.67349999999999999</v>
      </c>
      <c r="P68">
        <v>-0.86550000000000005</v>
      </c>
    </row>
    <row r="69" spans="6:16" x14ac:dyDescent="0.25">
      <c r="F69">
        <v>61</v>
      </c>
      <c r="G69" s="1">
        <f t="shared" si="0"/>
        <v>2.2007041194672216E-3</v>
      </c>
      <c r="H69" s="1">
        <f t="shared" si="1"/>
        <v>4.0434050085720735E-3</v>
      </c>
      <c r="I69" s="1">
        <f t="shared" si="2"/>
        <v>6.3246285897674802E-3</v>
      </c>
      <c r="J69" s="1">
        <f t="shared" si="3"/>
        <v>1.0240651232640643E-2</v>
      </c>
      <c r="K69" s="1"/>
      <c r="L69">
        <v>0.70711000000000002</v>
      </c>
      <c r="M69">
        <v>0.76751000000000003</v>
      </c>
      <c r="N69">
        <v>0.14083000000000001</v>
      </c>
      <c r="O69">
        <v>-0.60755999999999999</v>
      </c>
      <c r="P69">
        <v>-0.8972</v>
      </c>
    </row>
    <row r="70" spans="6:16" x14ac:dyDescent="0.25">
      <c r="F70">
        <v>62</v>
      </c>
      <c r="G70" s="1">
        <f t="shared" si="0"/>
        <v>2.2470398137282746E-3</v>
      </c>
      <c r="H70" s="1">
        <f t="shared" si="1"/>
        <v>4.3332842575702583E-3</v>
      </c>
      <c r="I70" s="1">
        <f t="shared" si="2"/>
        <v>6.6415516567494091E-3</v>
      </c>
      <c r="J70" s="1">
        <f t="shared" si="3"/>
        <v>1.0516720333413464E-2</v>
      </c>
      <c r="K70" s="1"/>
      <c r="L70">
        <v>0.70711000000000002</v>
      </c>
      <c r="M70">
        <v>0.80017000000000005</v>
      </c>
      <c r="N70">
        <v>0.22178</v>
      </c>
      <c r="O70">
        <v>-0.52910999999999997</v>
      </c>
      <c r="P70">
        <v>-0.90910999999999997</v>
      </c>
    </row>
    <row r="71" spans="6:16" x14ac:dyDescent="0.25">
      <c r="F71">
        <v>63</v>
      </c>
      <c r="G71" s="1">
        <f t="shared" si="0"/>
        <v>2.2924391436895332E-3</v>
      </c>
      <c r="H71" s="1">
        <f t="shared" si="1"/>
        <v>4.5907280192764143E-3</v>
      </c>
      <c r="I71" s="1">
        <f t="shared" si="2"/>
        <v>6.8740918831461106E-3</v>
      </c>
      <c r="J71" s="1">
        <f t="shared" si="3"/>
        <v>1.0662066167697446E-2</v>
      </c>
      <c r="K71" s="1"/>
      <c r="L71">
        <v>0.70711000000000002</v>
      </c>
      <c r="M71">
        <v>0.83282999999999996</v>
      </c>
      <c r="N71">
        <v>0.30610999999999999</v>
      </c>
      <c r="O71">
        <v>-0.43762000000000001</v>
      </c>
      <c r="P71">
        <v>-0.89851999999999999</v>
      </c>
    </row>
    <row r="72" spans="6:16" x14ac:dyDescent="0.25">
      <c r="F72">
        <v>64</v>
      </c>
      <c r="G72" s="1">
        <f t="shared" si="0"/>
        <v>2.3369566813614667E-3</v>
      </c>
      <c r="H72" s="1">
        <f t="shared" si="1"/>
        <v>4.8280842311212765E-3</v>
      </c>
      <c r="I72" s="1">
        <f t="shared" si="2"/>
        <v>7.0309301491865176E-3</v>
      </c>
      <c r="J72" s="1">
        <f t="shared" si="3"/>
        <v>1.0674438746663902E-2</v>
      </c>
      <c r="K72" s="1"/>
      <c r="L72">
        <v>0.70711000000000002</v>
      </c>
      <c r="M72">
        <v>0.86548999999999998</v>
      </c>
      <c r="N72">
        <v>0.39380999999999999</v>
      </c>
      <c r="O72">
        <v>-0.33256999999999998</v>
      </c>
      <c r="P72">
        <v>-0.86260999999999999</v>
      </c>
    </row>
    <row r="73" spans="6:16" x14ac:dyDescent="0.25">
      <c r="F73">
        <v>65</v>
      </c>
      <c r="G73" s="1">
        <f t="shared" si="0"/>
        <v>2.3806418952879074E-3</v>
      </c>
      <c r="H73" s="1">
        <f t="shared" si="1"/>
        <v>5.0514567438136211E-3</v>
      </c>
      <c r="I73" s="1">
        <f t="shared" si="2"/>
        <v>7.0972680142288008E-3</v>
      </c>
      <c r="J73" s="1">
        <f t="shared" si="3"/>
        <v>1.051885746545966E-2</v>
      </c>
      <c r="K73" s="1"/>
      <c r="L73">
        <v>0.70711000000000002</v>
      </c>
      <c r="M73">
        <v>0.89815</v>
      </c>
      <c r="N73">
        <v>0.48487999999999998</v>
      </c>
      <c r="O73">
        <v>-0.21340999999999999</v>
      </c>
      <c r="P73">
        <v>-0.79844999999999999</v>
      </c>
    </row>
    <row r="74" spans="6:16" x14ac:dyDescent="0.25">
      <c r="F74">
        <v>66</v>
      </c>
      <c r="G74" s="1">
        <f t="shared" si="0"/>
        <v>2.4235397947300142E-3</v>
      </c>
      <c r="H74" s="1">
        <f t="shared" si="1"/>
        <v>5.2643957167417413E-3</v>
      </c>
      <c r="I74" s="1">
        <f t="shared" si="2"/>
        <v>6.9987746791386344E-3</v>
      </c>
      <c r="J74" s="1">
        <f t="shared" si="3"/>
        <v>1.0066349642728144E-2</v>
      </c>
      <c r="K74" s="1"/>
      <c r="L74">
        <v>0.70711000000000002</v>
      </c>
      <c r="M74">
        <v>0.93081000000000003</v>
      </c>
      <c r="N74">
        <v>0.57933000000000001</v>
      </c>
      <c r="O74">
        <v>-7.9619999999999996E-2</v>
      </c>
      <c r="P74">
        <v>-0.70301999999999998</v>
      </c>
    </row>
    <row r="75" spans="6:16" x14ac:dyDescent="0.25">
      <c r="F75">
        <v>67</v>
      </c>
      <c r="G75" s="1">
        <f t="shared" si="0"/>
        <v>2.4656914729300583E-3</v>
      </c>
      <c r="H75" s="1">
        <f t="shared" si="1"/>
        <v>5.4691445907499876E-3</v>
      </c>
      <c r="I75" s="1">
        <f t="shared" si="2"/>
        <v>7.2541784735958891E-3</v>
      </c>
      <c r="J75" s="1">
        <f t="shared" si="3"/>
        <v>1.0111927815185112E-2</v>
      </c>
      <c r="K75" s="1"/>
      <c r="L75">
        <v>0.70711000000000002</v>
      </c>
      <c r="M75">
        <v>0.96347000000000005</v>
      </c>
      <c r="N75">
        <v>0.67715000000000003</v>
      </c>
      <c r="O75">
        <v>6.9330000000000003E-2</v>
      </c>
      <c r="P75">
        <v>-0.57313999999999998</v>
      </c>
    </row>
    <row r="76" spans="6:16" x14ac:dyDescent="0.25">
      <c r="F76">
        <v>68</v>
      </c>
      <c r="G76" s="1">
        <f t="shared" si="0"/>
        <v>2.5071345681315152E-3</v>
      </c>
      <c r="H76" s="1">
        <f t="shared" si="1"/>
        <v>5.6672523697171451E-3</v>
      </c>
      <c r="I76" s="1">
        <f t="shared" si="2"/>
        <v>8.0445835886587096E-3</v>
      </c>
      <c r="J76" s="1">
        <f t="shared" si="3"/>
        <v>1.0907653738374525E-2</v>
      </c>
      <c r="K76" s="1"/>
      <c r="L76">
        <v>0.70711000000000002</v>
      </c>
      <c r="M76">
        <v>0.99612999999999996</v>
      </c>
      <c r="N76">
        <v>0.77834000000000003</v>
      </c>
      <c r="O76">
        <v>0.23399</v>
      </c>
      <c r="P76">
        <v>-0.40555000000000002</v>
      </c>
    </row>
    <row r="77" spans="6:16" x14ac:dyDescent="0.25">
      <c r="F77">
        <v>69</v>
      </c>
      <c r="G77" s="1">
        <f t="shared" ref="G77:G80" si="4">SQRT(ABS($G$6^2*M77))</f>
        <v>2.5479036570796787E-3</v>
      </c>
      <c r="H77" s="1">
        <f t="shared" ref="H77:H80" si="5">SQRT(ABS($H$6^2*M77))+SQRT(ABS(H$7^2*N77))</f>
        <v>5.8598465434713306E-3</v>
      </c>
      <c r="I77" s="1">
        <f t="shared" ref="I77:I80" si="6">SQRT(ABS($I$6^2*N77))+SQRT(ABS($I$7^2*M77))+ SQRT(ABS($I$8^2*O77))</f>
        <v>8.6896683620544257E-3</v>
      </c>
      <c r="J77" s="1">
        <f t="shared" ref="J77:J80" si="7">SQRT(ABS($J$6^2*M77))+SQRT(ABS($J$7^2*N77))+SQRT(ABS($J$8^2*O77))+SQRT(ABS($J$9^2*P77))</f>
        <v>1.1304698647258193E-2</v>
      </c>
      <c r="K77" s="1"/>
      <c r="L77">
        <v>0.70711000000000002</v>
      </c>
      <c r="M77">
        <v>1.0287900000000001</v>
      </c>
      <c r="N77">
        <v>0.88290999999999997</v>
      </c>
      <c r="O77">
        <v>0.41487000000000002</v>
      </c>
      <c r="P77">
        <v>-0.19689000000000001</v>
      </c>
    </row>
    <row r="78" spans="6:16" x14ac:dyDescent="0.25">
      <c r="F78">
        <v>70</v>
      </c>
      <c r="G78" s="1">
        <f t="shared" si="4"/>
        <v>2.5880305927094447E-3</v>
      </c>
      <c r="H78" s="1">
        <f t="shared" si="5"/>
        <v>6.0477473088800839E-3</v>
      </c>
      <c r="I78" s="1">
        <f t="shared" si="6"/>
        <v>9.2778067883405851E-3</v>
      </c>
      <c r="J78" s="1">
        <f t="shared" si="7"/>
        <v>1.1584582453448134E-2</v>
      </c>
      <c r="K78" s="1"/>
      <c r="L78">
        <v>0.70711000000000002</v>
      </c>
      <c r="M78">
        <v>1.06145</v>
      </c>
      <c r="N78">
        <v>0.99085000000000001</v>
      </c>
      <c r="O78">
        <v>0.61251999999999995</v>
      </c>
      <c r="P78">
        <v>5.636E-2</v>
      </c>
    </row>
    <row r="79" spans="6:16" x14ac:dyDescent="0.25">
      <c r="F79">
        <v>74</v>
      </c>
      <c r="G79" s="1">
        <f t="shared" si="4"/>
        <v>2.7426737977674269E-3</v>
      </c>
      <c r="H79" s="1">
        <f t="shared" si="5"/>
        <v>6.763482097980689E-3</v>
      </c>
      <c r="I79" s="1">
        <f t="shared" si="6"/>
        <v>1.1396020794514869E-2</v>
      </c>
      <c r="J79" s="1">
        <f t="shared" si="7"/>
        <v>1.6822515411604819E-2</v>
      </c>
      <c r="K79" s="1"/>
      <c r="L79">
        <v>0.70711000000000002</v>
      </c>
      <c r="M79">
        <v>1.1920900000000001</v>
      </c>
      <c r="N79">
        <v>1.4563299999999999</v>
      </c>
      <c r="O79">
        <v>1.5813900000000001</v>
      </c>
      <c r="P79">
        <v>1.5888800000000001</v>
      </c>
    </row>
    <row r="80" spans="6:16" x14ac:dyDescent="0.25">
      <c r="F80">
        <v>75</v>
      </c>
      <c r="G80" s="1">
        <f t="shared" si="4"/>
        <v>2.7799794536219145E-3</v>
      </c>
      <c r="H80" s="1">
        <f t="shared" si="5"/>
        <v>6.935347139936948E-3</v>
      </c>
      <c r="I80" s="1">
        <f t="shared" si="6"/>
        <v>1.1895860665338567E-2</v>
      </c>
      <c r="J80" s="1">
        <f t="shared" si="7"/>
        <v>1.7946802631322742E-2</v>
      </c>
      <c r="K80" s="1"/>
      <c r="L80">
        <v>0.70711000000000002</v>
      </c>
      <c r="M80">
        <v>1.2247399999999999</v>
      </c>
      <c r="N80">
        <v>1.58114</v>
      </c>
      <c r="O80">
        <v>1.87083</v>
      </c>
      <c r="P80">
        <v>2.1213199999999999</v>
      </c>
    </row>
    <row r="81" spans="8:9" x14ac:dyDescent="0.25">
      <c r="H81" s="1"/>
      <c r="I81" s="1"/>
    </row>
    <row r="82" spans="8:9" x14ac:dyDescent="0.25">
      <c r="H82" s="1"/>
      <c r="I82" s="1"/>
    </row>
    <row r="83" spans="8:9" x14ac:dyDescent="0.25">
      <c r="H83" s="1"/>
      <c r="I83" s="1"/>
    </row>
    <row r="153" spans="8:9" x14ac:dyDescent="0.25">
      <c r="H153" s="1"/>
      <c r="I153" s="1"/>
    </row>
    <row r="154" spans="8:9" x14ac:dyDescent="0.25">
      <c r="H154" s="1"/>
      <c r="I154" s="1"/>
    </row>
    <row r="155" spans="8:9" x14ac:dyDescent="0.25">
      <c r="H155" s="1"/>
      <c r="I155" s="1"/>
    </row>
    <row r="156" spans="8:9" x14ac:dyDescent="0.25">
      <c r="H156" s="1"/>
      <c r="I156" s="1"/>
    </row>
    <row r="157" spans="8:9" x14ac:dyDescent="0.25">
      <c r="H157" s="1"/>
      <c r="I157" s="1"/>
    </row>
    <row r="158" spans="8:9" x14ac:dyDescent="0.25">
      <c r="H158" s="1"/>
      <c r="I158" s="1"/>
    </row>
    <row r="159" spans="8:9" x14ac:dyDescent="0.25">
      <c r="H159" s="1"/>
      <c r="I159" s="1"/>
    </row>
    <row r="160" spans="8:9" x14ac:dyDescent="0.25">
      <c r="H160" s="1"/>
      <c r="I160" s="1"/>
    </row>
    <row r="161" spans="8:9" x14ac:dyDescent="0.25">
      <c r="H161" s="1"/>
      <c r="I161" s="1"/>
    </row>
    <row r="162" spans="8:9" x14ac:dyDescent="0.25">
      <c r="H162" s="1"/>
      <c r="I162" s="1"/>
    </row>
    <row r="163" spans="8:9" x14ac:dyDescent="0.25">
      <c r="H163" s="1"/>
      <c r="I163" s="1"/>
    </row>
    <row r="164" spans="8:9" x14ac:dyDescent="0.25">
      <c r="H164" s="1"/>
      <c r="I164" s="1"/>
    </row>
    <row r="165" spans="8:9" x14ac:dyDescent="0.25">
      <c r="H165" s="1"/>
      <c r="I165" s="1"/>
    </row>
    <row r="166" spans="8:9" x14ac:dyDescent="0.25">
      <c r="H166" s="1"/>
      <c r="I166" s="1"/>
    </row>
    <row r="167" spans="8:9" x14ac:dyDescent="0.25">
      <c r="H167" s="1"/>
      <c r="I167" s="1"/>
    </row>
    <row r="168" spans="8:9" x14ac:dyDescent="0.25">
      <c r="H168" s="1"/>
      <c r="I168" s="1"/>
    </row>
    <row r="169" spans="8:9" x14ac:dyDescent="0.25">
      <c r="H169" s="1"/>
      <c r="I169" s="1"/>
    </row>
    <row r="170" spans="8:9" x14ac:dyDescent="0.25">
      <c r="H170" s="1"/>
      <c r="I170" s="1"/>
    </row>
    <row r="171" spans="8:9" x14ac:dyDescent="0.25">
      <c r="H171" s="1"/>
      <c r="I171" s="1"/>
    </row>
    <row r="172" spans="8:9" x14ac:dyDescent="0.25">
      <c r="H172" s="1"/>
      <c r="I172" s="1"/>
    </row>
    <row r="173" spans="8:9" x14ac:dyDescent="0.25">
      <c r="H173" s="1"/>
      <c r="I173" s="1"/>
    </row>
    <row r="174" spans="8:9" x14ac:dyDescent="0.25">
      <c r="H174" s="1"/>
      <c r="I174" s="1"/>
    </row>
    <row r="175" spans="8:9" x14ac:dyDescent="0.25">
      <c r="H175" s="1"/>
      <c r="I175" s="1"/>
    </row>
    <row r="176" spans="8:9" x14ac:dyDescent="0.25">
      <c r="H176" s="1"/>
      <c r="I176" s="1"/>
    </row>
    <row r="177" spans="8:9" x14ac:dyDescent="0.25">
      <c r="H177" s="1"/>
      <c r="I177" s="1"/>
    </row>
    <row r="178" spans="8:9" x14ac:dyDescent="0.25">
      <c r="H178" s="1"/>
      <c r="I178" s="1"/>
    </row>
    <row r="179" spans="8:9" x14ac:dyDescent="0.25">
      <c r="H179" s="1"/>
      <c r="I179" s="1"/>
    </row>
    <row r="180" spans="8:9" x14ac:dyDescent="0.25">
      <c r="H180" s="1"/>
      <c r="I180" s="1"/>
    </row>
    <row r="181" spans="8:9" x14ac:dyDescent="0.25">
      <c r="H181" s="1"/>
      <c r="I181" s="1"/>
    </row>
    <row r="182" spans="8:9" x14ac:dyDescent="0.25">
      <c r="H182" s="1"/>
      <c r="I182" s="1"/>
    </row>
    <row r="183" spans="8:9" x14ac:dyDescent="0.25">
      <c r="H183" s="1"/>
      <c r="I183" s="1"/>
    </row>
    <row r="184" spans="8:9" x14ac:dyDescent="0.25">
      <c r="H184" s="1"/>
      <c r="I184" s="1"/>
    </row>
    <row r="185" spans="8:9" x14ac:dyDescent="0.25">
      <c r="H185" s="1"/>
      <c r="I185" s="1"/>
    </row>
    <row r="186" spans="8:9" x14ac:dyDescent="0.25">
      <c r="H186" s="1"/>
      <c r="I186" s="1"/>
    </row>
    <row r="187" spans="8:9" x14ac:dyDescent="0.25">
      <c r="H187" s="1"/>
      <c r="I187" s="1"/>
    </row>
    <row r="188" spans="8:9" x14ac:dyDescent="0.25">
      <c r="H188" s="1"/>
      <c r="I188" s="1"/>
    </row>
    <row r="189" spans="8:9" x14ac:dyDescent="0.25">
      <c r="H189" s="1"/>
      <c r="I189" s="1"/>
    </row>
    <row r="190" spans="8:9" x14ac:dyDescent="0.25">
      <c r="H190" s="1"/>
      <c r="I190" s="1"/>
    </row>
    <row r="191" spans="8:9" x14ac:dyDescent="0.25">
      <c r="H191" s="1"/>
      <c r="I191" s="1"/>
    </row>
    <row r="192" spans="8:9" x14ac:dyDescent="0.25">
      <c r="H192" s="1"/>
      <c r="I192" s="1"/>
    </row>
    <row r="193" spans="8:9" x14ac:dyDescent="0.25">
      <c r="H193" s="1"/>
      <c r="I193" s="1"/>
    </row>
    <row r="194" spans="8:9" x14ac:dyDescent="0.25">
      <c r="H194" s="1"/>
      <c r="I194" s="1"/>
    </row>
    <row r="195" spans="8:9" x14ac:dyDescent="0.25">
      <c r="H195" s="1"/>
      <c r="I195" s="1"/>
    </row>
    <row r="196" spans="8:9" x14ac:dyDescent="0.25">
      <c r="H196" s="1"/>
      <c r="I196" s="1"/>
    </row>
    <row r="197" spans="8:9" x14ac:dyDescent="0.25">
      <c r="H197" s="1"/>
      <c r="I197" s="1"/>
    </row>
    <row r="198" spans="8:9" x14ac:dyDescent="0.25">
      <c r="H198" s="1"/>
      <c r="I198" s="1"/>
    </row>
    <row r="199" spans="8:9" x14ac:dyDescent="0.25">
      <c r="H199" s="1"/>
      <c r="I199" s="1"/>
    </row>
    <row r="200" spans="8:9" x14ac:dyDescent="0.25">
      <c r="H200" s="1"/>
      <c r="I200" s="1"/>
    </row>
    <row r="201" spans="8:9" x14ac:dyDescent="0.25">
      <c r="H201" s="1"/>
      <c r="I201" s="1"/>
    </row>
    <row r="202" spans="8:9" x14ac:dyDescent="0.25">
      <c r="H202" s="1"/>
      <c r="I202" s="1"/>
    </row>
    <row r="203" spans="8:9" x14ac:dyDescent="0.25">
      <c r="H203" s="1"/>
      <c r="I203" s="1"/>
    </row>
    <row r="204" spans="8:9" x14ac:dyDescent="0.25">
      <c r="H204" s="1"/>
      <c r="I204" s="1"/>
    </row>
    <row r="205" spans="8:9" x14ac:dyDescent="0.25">
      <c r="H205" s="1"/>
      <c r="I205" s="1"/>
    </row>
    <row r="206" spans="8:9" x14ac:dyDescent="0.25">
      <c r="H206" s="1"/>
      <c r="I206" s="1"/>
    </row>
    <row r="207" spans="8:9" x14ac:dyDescent="0.25">
      <c r="H207" s="1"/>
      <c r="I207" s="1"/>
    </row>
    <row r="208" spans="8:9" x14ac:dyDescent="0.25">
      <c r="H208" s="1"/>
      <c r="I208" s="1"/>
    </row>
    <row r="209" spans="8:9" x14ac:dyDescent="0.25">
      <c r="H209" s="1"/>
      <c r="I209" s="1"/>
    </row>
    <row r="210" spans="8:9" x14ac:dyDescent="0.25">
      <c r="H210" s="1"/>
      <c r="I210" s="1"/>
    </row>
    <row r="211" spans="8:9" x14ac:dyDescent="0.25">
      <c r="H211" s="1"/>
      <c r="I211" s="1"/>
    </row>
    <row r="212" spans="8:9" x14ac:dyDescent="0.25">
      <c r="H212" s="1"/>
      <c r="I212" s="1"/>
    </row>
    <row r="213" spans="8:9" x14ac:dyDescent="0.25">
      <c r="H213" s="1"/>
      <c r="I213" s="1"/>
    </row>
    <row r="214" spans="8:9" x14ac:dyDescent="0.25">
      <c r="H214" s="1"/>
      <c r="I214" s="1"/>
    </row>
    <row r="215" spans="8:9" x14ac:dyDescent="0.25">
      <c r="H215" s="1"/>
      <c r="I215" s="1"/>
    </row>
    <row r="216" spans="8:9" x14ac:dyDescent="0.25">
      <c r="H216" s="1"/>
      <c r="I216" s="1"/>
    </row>
    <row r="217" spans="8:9" x14ac:dyDescent="0.25">
      <c r="H217" s="1"/>
      <c r="I217" s="1"/>
    </row>
    <row r="218" spans="8:9" x14ac:dyDescent="0.25">
      <c r="H218" s="1"/>
      <c r="I218" s="1"/>
    </row>
    <row r="219" spans="8:9" x14ac:dyDescent="0.25">
      <c r="H219" s="1"/>
      <c r="I219" s="1"/>
    </row>
    <row r="220" spans="8:9" x14ac:dyDescent="0.25">
      <c r="H220" s="1"/>
      <c r="I220" s="1"/>
    </row>
    <row r="221" spans="8:9" x14ac:dyDescent="0.25">
      <c r="H221" s="1"/>
      <c r="I221" s="1"/>
    </row>
    <row r="222" spans="8:9" x14ac:dyDescent="0.25">
      <c r="H222" s="1"/>
      <c r="I222" s="1"/>
    </row>
    <row r="223" spans="8:9" x14ac:dyDescent="0.25">
      <c r="H223" s="1"/>
      <c r="I223" s="1"/>
    </row>
    <row r="224" spans="8:9" x14ac:dyDescent="0.25">
      <c r="H224" s="1"/>
      <c r="I224" s="1"/>
    </row>
    <row r="225" spans="8:9" x14ac:dyDescent="0.25">
      <c r="H225" s="1"/>
      <c r="I225" s="1"/>
    </row>
    <row r="226" spans="8:9" x14ac:dyDescent="0.25">
      <c r="H226" s="1"/>
      <c r="I226" s="1"/>
    </row>
    <row r="227" spans="8:9" x14ac:dyDescent="0.25">
      <c r="H227" s="1"/>
      <c r="I227" s="1"/>
    </row>
    <row r="228" spans="8:9" x14ac:dyDescent="0.25">
      <c r="H228" s="1"/>
      <c r="I228" s="1"/>
    </row>
    <row r="229" spans="8:9" x14ac:dyDescent="0.25">
      <c r="H229" s="1"/>
      <c r="I229" s="1"/>
    </row>
    <row r="230" spans="8:9" x14ac:dyDescent="0.25">
      <c r="H230" s="1"/>
      <c r="I230" s="1"/>
    </row>
    <row r="231" spans="8:9" x14ac:dyDescent="0.25">
      <c r="H231" s="1"/>
      <c r="I231" s="1"/>
    </row>
    <row r="232" spans="8:9" x14ac:dyDescent="0.25">
      <c r="H232" s="1"/>
      <c r="I232" s="1"/>
    </row>
    <row r="233" spans="8:9" x14ac:dyDescent="0.25">
      <c r="H233" s="1"/>
      <c r="I233" s="1"/>
    </row>
    <row r="234" spans="8:9" x14ac:dyDescent="0.25">
      <c r="H234" s="1"/>
      <c r="I234" s="1"/>
    </row>
    <row r="235" spans="8:9" x14ac:dyDescent="0.25">
      <c r="H235" s="1"/>
      <c r="I235" s="1"/>
    </row>
    <row r="236" spans="8:9" x14ac:dyDescent="0.25">
      <c r="H236" s="1"/>
      <c r="I236" s="1"/>
    </row>
    <row r="237" spans="8:9" x14ac:dyDescent="0.25">
      <c r="H237" s="1"/>
      <c r="I237" s="1"/>
    </row>
    <row r="238" spans="8:9" x14ac:dyDescent="0.25">
      <c r="H238" s="1"/>
      <c r="I238" s="1"/>
    </row>
    <row r="239" spans="8:9" x14ac:dyDescent="0.25">
      <c r="H239" s="1"/>
      <c r="I239" s="1"/>
    </row>
    <row r="240" spans="8:9" x14ac:dyDescent="0.25">
      <c r="H240" s="1"/>
      <c r="I240" s="1"/>
    </row>
    <row r="241" spans="8:9" x14ac:dyDescent="0.25">
      <c r="H241" s="1"/>
      <c r="I241" s="1"/>
    </row>
    <row r="242" spans="8:9" x14ac:dyDescent="0.25">
      <c r="H242" s="1"/>
      <c r="I242" s="1"/>
    </row>
    <row r="243" spans="8:9" x14ac:dyDescent="0.25">
      <c r="H243" s="1"/>
      <c r="I243" s="1"/>
    </row>
    <row r="244" spans="8:9" x14ac:dyDescent="0.25">
      <c r="H244" s="1"/>
      <c r="I244" s="1"/>
    </row>
    <row r="245" spans="8:9" x14ac:dyDescent="0.25">
      <c r="H245" s="1"/>
      <c r="I245" s="1"/>
    </row>
    <row r="246" spans="8:9" x14ac:dyDescent="0.25">
      <c r="H246" s="1"/>
      <c r="I246" s="1"/>
    </row>
    <row r="247" spans="8:9" x14ac:dyDescent="0.25">
      <c r="H247" s="1"/>
      <c r="I247" s="1"/>
    </row>
    <row r="248" spans="8:9" x14ac:dyDescent="0.25">
      <c r="H248" s="1"/>
      <c r="I248" s="1"/>
    </row>
    <row r="249" spans="8:9" x14ac:dyDescent="0.25">
      <c r="H249" s="1"/>
      <c r="I249" s="1"/>
    </row>
    <row r="250" spans="8:9" x14ac:dyDescent="0.25">
      <c r="H250" s="1"/>
      <c r="I250" s="1"/>
    </row>
    <row r="251" spans="8:9" x14ac:dyDescent="0.25">
      <c r="H251" s="1"/>
      <c r="I251" s="1"/>
    </row>
    <row r="252" spans="8:9" x14ac:dyDescent="0.25">
      <c r="H252" s="1"/>
      <c r="I252" s="1"/>
    </row>
    <row r="253" spans="8:9" x14ac:dyDescent="0.25">
      <c r="H253" s="1"/>
      <c r="I253" s="1"/>
    </row>
    <row r="254" spans="8:9" x14ac:dyDescent="0.25">
      <c r="H254" s="1"/>
      <c r="I254" s="1"/>
    </row>
    <row r="255" spans="8:9" x14ac:dyDescent="0.25">
      <c r="H255" s="1"/>
      <c r="I255" s="1"/>
    </row>
    <row r="256" spans="8:9" x14ac:dyDescent="0.25">
      <c r="H256" s="1"/>
      <c r="I256" s="1"/>
    </row>
    <row r="257" spans="8:9" x14ac:dyDescent="0.25">
      <c r="H257" s="1"/>
      <c r="I257" s="1"/>
    </row>
    <row r="258" spans="8:9" x14ac:dyDescent="0.25">
      <c r="H258" s="1"/>
      <c r="I258" s="1"/>
    </row>
    <row r="259" spans="8:9" x14ac:dyDescent="0.25">
      <c r="H259" s="1"/>
      <c r="I259" s="1"/>
    </row>
    <row r="260" spans="8:9" x14ac:dyDescent="0.25">
      <c r="H260" s="1"/>
      <c r="I260" s="1"/>
    </row>
    <row r="261" spans="8:9" x14ac:dyDescent="0.25">
      <c r="H261" s="1"/>
      <c r="I261" s="1"/>
    </row>
    <row r="262" spans="8:9" x14ac:dyDescent="0.25">
      <c r="H262" s="1"/>
      <c r="I262" s="1"/>
    </row>
    <row r="263" spans="8:9" x14ac:dyDescent="0.25">
      <c r="H263" s="1"/>
      <c r="I263" s="1"/>
    </row>
    <row r="264" spans="8:9" x14ac:dyDescent="0.25">
      <c r="H264" s="1"/>
      <c r="I264" s="1"/>
    </row>
    <row r="265" spans="8:9" x14ac:dyDescent="0.25">
      <c r="H265" s="1"/>
      <c r="I265" s="1"/>
    </row>
    <row r="266" spans="8:9" x14ac:dyDescent="0.25">
      <c r="H266" s="1"/>
      <c r="I266" s="1"/>
    </row>
    <row r="267" spans="8:9" x14ac:dyDescent="0.25">
      <c r="H267" s="1"/>
      <c r="I267" s="1"/>
    </row>
    <row r="268" spans="8:9" x14ac:dyDescent="0.25">
      <c r="H268" s="1"/>
      <c r="I268" s="1"/>
    </row>
    <row r="269" spans="8:9" x14ac:dyDescent="0.25">
      <c r="H269" s="1"/>
      <c r="I269" s="1"/>
    </row>
    <row r="270" spans="8:9" x14ac:dyDescent="0.25">
      <c r="H270" s="1"/>
      <c r="I270" s="1"/>
    </row>
    <row r="271" spans="8:9" x14ac:dyDescent="0.25">
      <c r="H271" s="1"/>
      <c r="I271" s="1"/>
    </row>
    <row r="272" spans="8:9" x14ac:dyDescent="0.25">
      <c r="H272" s="1"/>
      <c r="I272" s="1"/>
    </row>
    <row r="273" spans="8:9" x14ac:dyDescent="0.25">
      <c r="H273" s="1"/>
      <c r="I273" s="1"/>
    </row>
    <row r="274" spans="8:9" x14ac:dyDescent="0.25">
      <c r="H274" s="1"/>
      <c r="I274" s="1"/>
    </row>
    <row r="275" spans="8:9" x14ac:dyDescent="0.25">
      <c r="H275" s="1"/>
      <c r="I275" s="1"/>
    </row>
    <row r="276" spans="8:9" x14ac:dyDescent="0.25">
      <c r="H276" s="1"/>
      <c r="I276" s="1"/>
    </row>
    <row r="277" spans="8:9" x14ac:dyDescent="0.25">
      <c r="H277" s="1"/>
      <c r="I277" s="1"/>
    </row>
    <row r="278" spans="8:9" x14ac:dyDescent="0.25">
      <c r="H278" s="1"/>
      <c r="I278" s="1"/>
    </row>
    <row r="279" spans="8:9" x14ac:dyDescent="0.25">
      <c r="H279" s="1"/>
      <c r="I279" s="1"/>
    </row>
    <row r="280" spans="8:9" x14ac:dyDescent="0.25">
      <c r="H280" s="1"/>
      <c r="I280" s="1"/>
    </row>
    <row r="281" spans="8:9" x14ac:dyDescent="0.25">
      <c r="H281" s="1"/>
      <c r="I281" s="1"/>
    </row>
    <row r="282" spans="8:9" x14ac:dyDescent="0.25">
      <c r="H282" s="1"/>
      <c r="I282" s="1"/>
    </row>
    <row r="283" spans="8:9" x14ac:dyDescent="0.25">
      <c r="H283" s="1"/>
      <c r="I283" s="1"/>
    </row>
    <row r="284" spans="8:9" x14ac:dyDescent="0.25">
      <c r="H284" s="1"/>
      <c r="I284" s="1"/>
    </row>
    <row r="285" spans="8:9" x14ac:dyDescent="0.25">
      <c r="H285" s="1"/>
      <c r="I285" s="1"/>
    </row>
    <row r="286" spans="8:9" x14ac:dyDescent="0.25">
      <c r="H286" s="1"/>
      <c r="I286" s="1"/>
    </row>
    <row r="287" spans="8:9" x14ac:dyDescent="0.25">
      <c r="H287" s="1"/>
      <c r="I287" s="1"/>
    </row>
    <row r="288" spans="8:9" x14ac:dyDescent="0.25">
      <c r="H288" s="1"/>
      <c r="I288" s="1"/>
    </row>
    <row r="289" spans="8:9" x14ac:dyDescent="0.25">
      <c r="H289" s="1"/>
      <c r="I289" s="1"/>
    </row>
    <row r="290" spans="8:9" x14ac:dyDescent="0.25">
      <c r="H290" s="1"/>
      <c r="I290" s="1"/>
    </row>
    <row r="291" spans="8:9" x14ac:dyDescent="0.25">
      <c r="H291" s="1"/>
      <c r="I291" s="1"/>
    </row>
    <row r="292" spans="8:9" x14ac:dyDescent="0.25">
      <c r="H292" s="1"/>
      <c r="I292" s="1"/>
    </row>
    <row r="293" spans="8:9" x14ac:dyDescent="0.25">
      <c r="H293" s="1"/>
      <c r="I293" s="1"/>
    </row>
    <row r="294" spans="8:9" x14ac:dyDescent="0.25">
      <c r="H294" s="1"/>
      <c r="I294" s="1"/>
    </row>
    <row r="295" spans="8:9" x14ac:dyDescent="0.25">
      <c r="H295" s="1"/>
      <c r="I295" s="1"/>
    </row>
    <row r="296" spans="8:9" x14ac:dyDescent="0.25">
      <c r="H296" s="1"/>
      <c r="I296" s="1"/>
    </row>
    <row r="297" spans="8:9" x14ac:dyDescent="0.25">
      <c r="H297" s="1"/>
      <c r="I297" s="1"/>
    </row>
    <row r="298" spans="8:9" x14ac:dyDescent="0.25">
      <c r="H298" s="1"/>
      <c r="I298" s="1"/>
    </row>
    <row r="299" spans="8:9" x14ac:dyDescent="0.25">
      <c r="H299" s="1"/>
      <c r="I299" s="1"/>
    </row>
    <row r="300" spans="8:9" x14ac:dyDescent="0.25">
      <c r="H300" s="1"/>
      <c r="I300" s="1"/>
    </row>
    <row r="301" spans="8:9" x14ac:dyDescent="0.25">
      <c r="H301" s="1"/>
      <c r="I301" s="1"/>
    </row>
    <row r="302" spans="8:9" x14ac:dyDescent="0.25">
      <c r="H302" s="1"/>
      <c r="I302" s="1"/>
    </row>
    <row r="303" spans="8:9" x14ac:dyDescent="0.25">
      <c r="H303" s="1"/>
      <c r="I303" s="1"/>
    </row>
    <row r="304" spans="8:9" x14ac:dyDescent="0.25">
      <c r="H304" s="1"/>
      <c r="I304" s="1"/>
    </row>
    <row r="305" spans="8:9" x14ac:dyDescent="0.25">
      <c r="H305" s="1"/>
      <c r="I305" s="1"/>
    </row>
    <row r="306" spans="8:9" x14ac:dyDescent="0.25">
      <c r="H306" s="1"/>
      <c r="I306" s="1"/>
    </row>
    <row r="307" spans="8:9" x14ac:dyDescent="0.25">
      <c r="H307" s="1"/>
      <c r="I307" s="1"/>
    </row>
    <row r="308" spans="8:9" x14ac:dyDescent="0.25">
      <c r="H308" s="1"/>
      <c r="I308" s="1"/>
    </row>
    <row r="309" spans="8:9" x14ac:dyDescent="0.25">
      <c r="H309" s="1"/>
      <c r="I309" s="1"/>
    </row>
    <row r="310" spans="8:9" x14ac:dyDescent="0.25">
      <c r="H310" s="1"/>
      <c r="I310" s="1"/>
    </row>
    <row r="311" spans="8:9" x14ac:dyDescent="0.25">
      <c r="H311" s="1"/>
      <c r="I311" s="1"/>
    </row>
    <row r="312" spans="8:9" x14ac:dyDescent="0.25">
      <c r="H312" s="1"/>
      <c r="I312" s="1"/>
    </row>
    <row r="313" spans="8:9" x14ac:dyDescent="0.25">
      <c r="H313" s="1"/>
      <c r="I313" s="1"/>
    </row>
    <row r="314" spans="8:9" x14ac:dyDescent="0.25">
      <c r="H314" s="1"/>
      <c r="I314" s="1"/>
    </row>
    <row r="315" spans="8:9" x14ac:dyDescent="0.25">
      <c r="H315" s="1"/>
      <c r="I315" s="1"/>
    </row>
    <row r="316" spans="8:9" x14ac:dyDescent="0.25">
      <c r="H316" s="1"/>
      <c r="I316" s="1"/>
    </row>
    <row r="317" spans="8:9" x14ac:dyDescent="0.25">
      <c r="H317" s="1"/>
      <c r="I317" s="1"/>
    </row>
    <row r="318" spans="8:9" x14ac:dyDescent="0.25">
      <c r="H318" s="1"/>
      <c r="I318" s="1"/>
    </row>
    <row r="319" spans="8:9" x14ac:dyDescent="0.25">
      <c r="H319" s="1"/>
      <c r="I319" s="1"/>
    </row>
    <row r="320" spans="8:9" x14ac:dyDescent="0.25">
      <c r="H320" s="1"/>
      <c r="I320" s="1"/>
    </row>
    <row r="321" spans="8:9" x14ac:dyDescent="0.25">
      <c r="H321" s="1"/>
      <c r="I321" s="1"/>
    </row>
    <row r="322" spans="8:9" x14ac:dyDescent="0.25">
      <c r="H322" s="1"/>
      <c r="I322" s="1"/>
    </row>
    <row r="323" spans="8:9" x14ac:dyDescent="0.25">
      <c r="H323" s="1"/>
      <c r="I323" s="1"/>
    </row>
    <row r="324" spans="8:9" x14ac:dyDescent="0.25">
      <c r="H324" s="1"/>
      <c r="I324" s="1"/>
    </row>
    <row r="325" spans="8:9" x14ac:dyDescent="0.25">
      <c r="H325" s="1"/>
      <c r="I325" s="1"/>
    </row>
    <row r="326" spans="8:9" x14ac:dyDescent="0.25">
      <c r="H326" s="1"/>
      <c r="I326" s="1"/>
    </row>
    <row r="327" spans="8:9" x14ac:dyDescent="0.25">
      <c r="H327" s="1"/>
      <c r="I327" s="1"/>
    </row>
    <row r="328" spans="8:9" x14ac:dyDescent="0.25">
      <c r="H328" s="1"/>
      <c r="I328" s="1"/>
    </row>
    <row r="329" spans="8:9" x14ac:dyDescent="0.25">
      <c r="H329" s="1"/>
      <c r="I329" s="1"/>
    </row>
    <row r="330" spans="8:9" x14ac:dyDescent="0.25">
      <c r="H330" s="1"/>
      <c r="I330" s="1"/>
    </row>
    <row r="331" spans="8:9" x14ac:dyDescent="0.25">
      <c r="H331" s="1"/>
      <c r="I331" s="1"/>
    </row>
    <row r="332" spans="8:9" x14ac:dyDescent="0.25">
      <c r="H332" s="1"/>
      <c r="I332" s="1"/>
    </row>
    <row r="333" spans="8:9" x14ac:dyDescent="0.25">
      <c r="H333" s="1"/>
      <c r="I333" s="1"/>
    </row>
    <row r="334" spans="8:9" x14ac:dyDescent="0.25">
      <c r="H334" s="1"/>
      <c r="I334" s="1"/>
    </row>
    <row r="335" spans="8:9" x14ac:dyDescent="0.25">
      <c r="H335" s="1"/>
      <c r="I335" s="1"/>
    </row>
    <row r="336" spans="8:9" x14ac:dyDescent="0.25">
      <c r="H336" s="1"/>
      <c r="I336" s="1"/>
    </row>
    <row r="337" spans="8:9" x14ac:dyDescent="0.25">
      <c r="H337" s="1"/>
      <c r="I337" s="1"/>
    </row>
    <row r="338" spans="8:9" x14ac:dyDescent="0.25">
      <c r="H338" s="1"/>
      <c r="I338" s="1"/>
    </row>
    <row r="339" spans="8:9" x14ac:dyDescent="0.25">
      <c r="H339" s="1"/>
      <c r="I339" s="1"/>
    </row>
    <row r="340" spans="8:9" x14ac:dyDescent="0.25">
      <c r="H340" s="1"/>
      <c r="I340" s="1"/>
    </row>
    <row r="341" spans="8:9" x14ac:dyDescent="0.25">
      <c r="H341" s="1"/>
      <c r="I341" s="1"/>
    </row>
    <row r="342" spans="8:9" x14ac:dyDescent="0.25">
      <c r="H342" s="1"/>
      <c r="I342" s="1"/>
    </row>
    <row r="343" spans="8:9" x14ac:dyDescent="0.25">
      <c r="H343" s="1"/>
      <c r="I343" s="1"/>
    </row>
    <row r="344" spans="8:9" x14ac:dyDescent="0.25">
      <c r="H344" s="1"/>
      <c r="I344" s="1"/>
    </row>
    <row r="345" spans="8:9" x14ac:dyDescent="0.25">
      <c r="H345" s="1"/>
      <c r="I345" s="1"/>
    </row>
    <row r="346" spans="8:9" x14ac:dyDescent="0.25">
      <c r="H346" s="1"/>
      <c r="I346" s="1"/>
    </row>
    <row r="347" spans="8:9" x14ac:dyDescent="0.25">
      <c r="H347" s="1"/>
      <c r="I347" s="1"/>
    </row>
    <row r="348" spans="8:9" x14ac:dyDescent="0.25">
      <c r="H348" s="1"/>
      <c r="I348" s="1"/>
    </row>
    <row r="349" spans="8:9" x14ac:dyDescent="0.25">
      <c r="H349" s="1"/>
      <c r="I349" s="1"/>
    </row>
    <row r="350" spans="8:9" x14ac:dyDescent="0.25">
      <c r="H350" s="1"/>
      <c r="I350" s="1"/>
    </row>
    <row r="351" spans="8:9" x14ac:dyDescent="0.25">
      <c r="H351" s="1"/>
      <c r="I351" s="1"/>
    </row>
    <row r="352" spans="8:9" x14ac:dyDescent="0.25">
      <c r="H352" s="1"/>
      <c r="I352" s="1"/>
    </row>
    <row r="353" spans="8:9" x14ac:dyDescent="0.25">
      <c r="H353" s="1"/>
      <c r="I353" s="1"/>
    </row>
    <row r="354" spans="8:9" x14ac:dyDescent="0.25">
      <c r="H354" s="1"/>
      <c r="I354" s="1"/>
    </row>
    <row r="355" spans="8:9" x14ac:dyDescent="0.25">
      <c r="H355" s="1"/>
      <c r="I355" s="1"/>
    </row>
    <row r="356" spans="8:9" x14ac:dyDescent="0.25">
      <c r="H356" s="1"/>
      <c r="I356" s="1"/>
    </row>
    <row r="357" spans="8:9" x14ac:dyDescent="0.25">
      <c r="H357" s="1"/>
      <c r="I357" s="1"/>
    </row>
    <row r="358" spans="8:9" x14ac:dyDescent="0.25">
      <c r="H358" s="1"/>
      <c r="I358" s="1"/>
    </row>
    <row r="359" spans="8:9" x14ac:dyDescent="0.25">
      <c r="H359" s="1"/>
      <c r="I359" s="1"/>
    </row>
    <row r="360" spans="8:9" x14ac:dyDescent="0.25">
      <c r="H360" s="1"/>
      <c r="I360" s="1"/>
    </row>
    <row r="361" spans="8:9" x14ac:dyDescent="0.25">
      <c r="H361" s="1"/>
      <c r="I361" s="1"/>
    </row>
    <row r="362" spans="8:9" x14ac:dyDescent="0.25">
      <c r="H362" s="1"/>
      <c r="I362" s="1"/>
    </row>
    <row r="363" spans="8:9" x14ac:dyDescent="0.25">
      <c r="H363" s="1"/>
      <c r="I363" s="1"/>
    </row>
    <row r="364" spans="8:9" x14ac:dyDescent="0.25">
      <c r="H364" s="1"/>
      <c r="I364" s="1"/>
    </row>
    <row r="365" spans="8:9" x14ac:dyDescent="0.25">
      <c r="H365" s="1"/>
      <c r="I365" s="1"/>
    </row>
    <row r="366" spans="8:9" x14ac:dyDescent="0.25">
      <c r="H366" s="1"/>
      <c r="I366" s="1"/>
    </row>
    <row r="367" spans="8:9" x14ac:dyDescent="0.25">
      <c r="H367" s="1"/>
      <c r="I367" s="1"/>
    </row>
    <row r="368" spans="8:9" x14ac:dyDescent="0.25">
      <c r="H368" s="1"/>
      <c r="I368" s="1"/>
    </row>
    <row r="369" spans="8:9" x14ac:dyDescent="0.25">
      <c r="H369" s="1"/>
      <c r="I369" s="1"/>
    </row>
    <row r="370" spans="8:9" x14ac:dyDescent="0.25">
      <c r="H370" s="1"/>
      <c r="I370" s="1"/>
    </row>
    <row r="371" spans="8:9" x14ac:dyDescent="0.25">
      <c r="H371" s="1"/>
      <c r="I371" s="1"/>
    </row>
    <row r="372" spans="8:9" x14ac:dyDescent="0.25">
      <c r="H372" s="1"/>
      <c r="I372" s="1"/>
    </row>
    <row r="373" spans="8:9" x14ac:dyDescent="0.25">
      <c r="H373" s="1"/>
      <c r="I373" s="1"/>
    </row>
    <row r="374" spans="8:9" x14ac:dyDescent="0.25">
      <c r="H374" s="1"/>
      <c r="I374" s="1"/>
    </row>
    <row r="375" spans="8:9" x14ac:dyDescent="0.25">
      <c r="H375" s="1"/>
      <c r="I375" s="1"/>
    </row>
    <row r="376" spans="8:9" x14ac:dyDescent="0.25">
      <c r="H376" s="1"/>
      <c r="I376" s="1"/>
    </row>
    <row r="377" spans="8:9" x14ac:dyDescent="0.25">
      <c r="H377" s="1"/>
      <c r="I377" s="1"/>
    </row>
    <row r="378" spans="8:9" x14ac:dyDescent="0.25">
      <c r="H378" s="1"/>
      <c r="I378" s="1"/>
    </row>
    <row r="379" spans="8:9" x14ac:dyDescent="0.25">
      <c r="H379" s="1"/>
      <c r="I379" s="1"/>
    </row>
    <row r="380" spans="8:9" x14ac:dyDescent="0.25">
      <c r="H380" s="1"/>
      <c r="I380" s="1"/>
    </row>
    <row r="381" spans="8:9" x14ac:dyDescent="0.25">
      <c r="H381" s="1"/>
      <c r="I381" s="1"/>
    </row>
    <row r="382" spans="8:9" x14ac:dyDescent="0.25">
      <c r="H382" s="1"/>
      <c r="I382" s="1"/>
    </row>
    <row r="383" spans="8:9" x14ac:dyDescent="0.25">
      <c r="H383" s="1"/>
      <c r="I383" s="1"/>
    </row>
    <row r="384" spans="8:9" x14ac:dyDescent="0.25">
      <c r="H384" s="1"/>
      <c r="I384" s="1"/>
    </row>
    <row r="385" spans="8:9" x14ac:dyDescent="0.25">
      <c r="H385" s="1"/>
      <c r="I385" s="1"/>
    </row>
    <row r="386" spans="8:9" x14ac:dyDescent="0.25">
      <c r="H386" s="1"/>
      <c r="I386" s="1"/>
    </row>
    <row r="387" spans="8:9" x14ac:dyDescent="0.25">
      <c r="H387" s="1"/>
      <c r="I387" s="1"/>
    </row>
    <row r="388" spans="8:9" x14ac:dyDescent="0.25">
      <c r="H388" s="1"/>
      <c r="I388" s="1"/>
    </row>
    <row r="389" spans="8:9" x14ac:dyDescent="0.25">
      <c r="H389" s="1"/>
      <c r="I389" s="1"/>
    </row>
    <row r="390" spans="8:9" x14ac:dyDescent="0.25">
      <c r="H390" s="1"/>
      <c r="I390" s="1"/>
    </row>
    <row r="391" spans="8:9" x14ac:dyDescent="0.25">
      <c r="H391" s="1"/>
      <c r="I391" s="1"/>
    </row>
    <row r="392" spans="8:9" x14ac:dyDescent="0.25">
      <c r="H392" s="1"/>
      <c r="I392" s="1"/>
    </row>
    <row r="393" spans="8:9" x14ac:dyDescent="0.25">
      <c r="H393" s="1"/>
      <c r="I393" s="1"/>
    </row>
    <row r="394" spans="8:9" x14ac:dyDescent="0.25">
      <c r="H394" s="1"/>
      <c r="I394" s="1"/>
    </row>
    <row r="395" spans="8:9" x14ac:dyDescent="0.25">
      <c r="H395" s="1"/>
      <c r="I395" s="1"/>
    </row>
    <row r="396" spans="8:9" x14ac:dyDescent="0.25">
      <c r="H396" s="1"/>
      <c r="I396" s="1"/>
    </row>
    <row r="397" spans="8:9" x14ac:dyDescent="0.25">
      <c r="H397" s="1"/>
      <c r="I397" s="1"/>
    </row>
    <row r="398" spans="8:9" x14ac:dyDescent="0.25">
      <c r="H398" s="1"/>
      <c r="I398" s="1"/>
    </row>
    <row r="399" spans="8:9" x14ac:dyDescent="0.25">
      <c r="H399" s="1"/>
      <c r="I399" s="1"/>
    </row>
    <row r="400" spans="8:9" x14ac:dyDescent="0.25">
      <c r="H400" s="1"/>
      <c r="I400" s="1"/>
    </row>
    <row r="401" spans="8:9" x14ac:dyDescent="0.25">
      <c r="H401" s="1"/>
      <c r="I401" s="1"/>
    </row>
    <row r="402" spans="8:9" x14ac:dyDescent="0.25">
      <c r="H402" s="1"/>
      <c r="I402" s="1"/>
    </row>
    <row r="403" spans="8:9" x14ac:dyDescent="0.25">
      <c r="H403" s="1"/>
      <c r="I403" s="1"/>
    </row>
    <row r="404" spans="8:9" x14ac:dyDescent="0.25">
      <c r="H404" s="1"/>
      <c r="I404" s="1"/>
    </row>
    <row r="405" spans="8:9" x14ac:dyDescent="0.25">
      <c r="H405" s="1"/>
      <c r="I405" s="1"/>
    </row>
    <row r="406" spans="8:9" x14ac:dyDescent="0.25">
      <c r="H406" s="1"/>
      <c r="I406" s="1"/>
    </row>
    <row r="407" spans="8:9" x14ac:dyDescent="0.25">
      <c r="H407" s="1"/>
      <c r="I407" s="1"/>
    </row>
    <row r="408" spans="8:9" x14ac:dyDescent="0.25">
      <c r="H408" s="1"/>
      <c r="I408" s="1"/>
    </row>
    <row r="409" spans="8:9" x14ac:dyDescent="0.25">
      <c r="H409" s="1"/>
      <c r="I409" s="1"/>
    </row>
    <row r="410" spans="8:9" x14ac:dyDescent="0.25">
      <c r="H410" s="1"/>
      <c r="I410" s="1"/>
    </row>
    <row r="411" spans="8:9" x14ac:dyDescent="0.25">
      <c r="H411" s="1"/>
      <c r="I411" s="1"/>
    </row>
    <row r="412" spans="8:9" x14ac:dyDescent="0.25">
      <c r="H412" s="1"/>
      <c r="I412" s="1"/>
    </row>
    <row r="413" spans="8:9" x14ac:dyDescent="0.25">
      <c r="H413" s="1"/>
      <c r="I413" s="1"/>
    </row>
    <row r="414" spans="8:9" x14ac:dyDescent="0.25">
      <c r="H414" s="1"/>
      <c r="I414" s="1"/>
    </row>
    <row r="415" spans="8:9" x14ac:dyDescent="0.25">
      <c r="H415" s="1"/>
      <c r="I415" s="1"/>
    </row>
    <row r="416" spans="8:9" x14ac:dyDescent="0.25">
      <c r="H416" s="1"/>
      <c r="I416" s="1"/>
    </row>
    <row r="417" spans="8:9" x14ac:dyDescent="0.25">
      <c r="H417" s="1"/>
      <c r="I417" s="1"/>
    </row>
    <row r="418" spans="8:9" x14ac:dyDescent="0.25">
      <c r="H418" s="1"/>
      <c r="I418" s="1"/>
    </row>
    <row r="419" spans="8:9" x14ac:dyDescent="0.25">
      <c r="H419" s="1"/>
      <c r="I419" s="1"/>
    </row>
    <row r="420" spans="8:9" x14ac:dyDescent="0.25">
      <c r="H420" s="1"/>
      <c r="I420" s="1"/>
    </row>
    <row r="421" spans="8:9" x14ac:dyDescent="0.25">
      <c r="H421" s="1"/>
      <c r="I421" s="1"/>
    </row>
    <row r="422" spans="8:9" x14ac:dyDescent="0.25">
      <c r="H422" s="1"/>
      <c r="I422" s="1"/>
    </row>
    <row r="423" spans="8:9" x14ac:dyDescent="0.25">
      <c r="H423" s="1"/>
      <c r="I423" s="1"/>
    </row>
    <row r="424" spans="8:9" x14ac:dyDescent="0.25">
      <c r="H424" s="1"/>
      <c r="I424" s="1"/>
    </row>
    <row r="425" spans="8:9" x14ac:dyDescent="0.25">
      <c r="H425" s="1"/>
      <c r="I425" s="1"/>
    </row>
    <row r="426" spans="8:9" x14ac:dyDescent="0.25">
      <c r="H426" s="1"/>
      <c r="I426" s="1"/>
    </row>
    <row r="427" spans="8:9" x14ac:dyDescent="0.25">
      <c r="H427" s="1"/>
      <c r="I427" s="1"/>
    </row>
    <row r="428" spans="8:9" x14ac:dyDescent="0.25">
      <c r="H428" s="1"/>
      <c r="I428" s="1"/>
    </row>
    <row r="429" spans="8:9" x14ac:dyDescent="0.25">
      <c r="H429" s="1"/>
      <c r="I429" s="1"/>
    </row>
    <row r="430" spans="8:9" x14ac:dyDescent="0.25">
      <c r="H430" s="1"/>
      <c r="I430" s="1"/>
    </row>
    <row r="431" spans="8:9" x14ac:dyDescent="0.25">
      <c r="H431" s="1"/>
      <c r="I431" s="1"/>
    </row>
    <row r="432" spans="8:9" x14ac:dyDescent="0.25">
      <c r="H432" s="1"/>
      <c r="I432" s="1"/>
    </row>
    <row r="433" spans="8:9" x14ac:dyDescent="0.25">
      <c r="H433" s="1"/>
      <c r="I433" s="1"/>
    </row>
    <row r="434" spans="8:9" x14ac:dyDescent="0.25">
      <c r="H434" s="1"/>
      <c r="I434" s="1"/>
    </row>
    <row r="435" spans="8:9" x14ac:dyDescent="0.25">
      <c r="H435" s="1"/>
      <c r="I435" s="1"/>
    </row>
    <row r="436" spans="8:9" x14ac:dyDescent="0.25">
      <c r="H436" s="1"/>
      <c r="I436" s="1"/>
    </row>
    <row r="437" spans="8:9" x14ac:dyDescent="0.25">
      <c r="H437" s="1"/>
      <c r="I437" s="1"/>
    </row>
    <row r="438" spans="8:9" x14ac:dyDescent="0.25">
      <c r="H438" s="1"/>
      <c r="I438" s="1"/>
    </row>
    <row r="439" spans="8:9" x14ac:dyDescent="0.25">
      <c r="H439" s="1"/>
      <c r="I439" s="1"/>
    </row>
    <row r="440" spans="8:9" x14ac:dyDescent="0.25">
      <c r="H440" s="1"/>
      <c r="I440" s="1"/>
    </row>
    <row r="441" spans="8:9" x14ac:dyDescent="0.25">
      <c r="H441" s="1"/>
      <c r="I441" s="1"/>
    </row>
    <row r="442" spans="8:9" x14ac:dyDescent="0.25">
      <c r="H442" s="1"/>
      <c r="I442" s="1"/>
    </row>
    <row r="443" spans="8:9" x14ac:dyDescent="0.25">
      <c r="H443" s="1"/>
      <c r="I443" s="1"/>
    </row>
    <row r="444" spans="8:9" x14ac:dyDescent="0.25">
      <c r="H444" s="1"/>
      <c r="I444" s="1"/>
    </row>
    <row r="445" spans="8:9" x14ac:dyDescent="0.25">
      <c r="H445" s="1"/>
      <c r="I445" s="1"/>
    </row>
    <row r="446" spans="8:9" x14ac:dyDescent="0.25">
      <c r="H446" s="1"/>
      <c r="I446" s="1"/>
    </row>
    <row r="447" spans="8:9" x14ac:dyDescent="0.25">
      <c r="H447" s="1"/>
      <c r="I447" s="1"/>
    </row>
    <row r="448" spans="8:9" x14ac:dyDescent="0.25">
      <c r="H448" s="1"/>
      <c r="I448" s="1"/>
    </row>
    <row r="449" spans="8:9" x14ac:dyDescent="0.25">
      <c r="H449" s="1"/>
      <c r="I449" s="1"/>
    </row>
    <row r="450" spans="8:9" x14ac:dyDescent="0.25">
      <c r="H450" s="1"/>
      <c r="I450" s="1"/>
    </row>
    <row r="451" spans="8:9" x14ac:dyDescent="0.25">
      <c r="H451" s="1"/>
      <c r="I451" s="1"/>
    </row>
    <row r="452" spans="8:9" x14ac:dyDescent="0.25">
      <c r="H452" s="1"/>
      <c r="I452" s="1"/>
    </row>
    <row r="453" spans="8:9" x14ac:dyDescent="0.25">
      <c r="H453" s="1"/>
      <c r="I453" s="1"/>
    </row>
    <row r="454" spans="8:9" x14ac:dyDescent="0.25">
      <c r="H454" s="1"/>
      <c r="I454" s="1"/>
    </row>
    <row r="455" spans="8:9" x14ac:dyDescent="0.25">
      <c r="H455" s="1"/>
      <c r="I455" s="1"/>
    </row>
    <row r="456" spans="8:9" x14ac:dyDescent="0.25">
      <c r="H456" s="1"/>
      <c r="I456" s="1"/>
    </row>
    <row r="457" spans="8:9" x14ac:dyDescent="0.25">
      <c r="H457" s="1"/>
      <c r="I457" s="1"/>
    </row>
    <row r="458" spans="8:9" x14ac:dyDescent="0.25">
      <c r="H458" s="1"/>
      <c r="I458" s="1"/>
    </row>
    <row r="459" spans="8:9" x14ac:dyDescent="0.25">
      <c r="H459" s="1"/>
      <c r="I459" s="1"/>
    </row>
    <row r="460" spans="8:9" x14ac:dyDescent="0.25">
      <c r="H460" s="1"/>
      <c r="I460" s="1"/>
    </row>
    <row r="461" spans="8:9" x14ac:dyDescent="0.25">
      <c r="H461" s="1"/>
      <c r="I461" s="1"/>
    </row>
    <row r="462" spans="8:9" x14ac:dyDescent="0.25">
      <c r="H462" s="1"/>
      <c r="I462" s="1"/>
    </row>
    <row r="463" spans="8:9" x14ac:dyDescent="0.25">
      <c r="H463" s="1"/>
      <c r="I463" s="1"/>
    </row>
    <row r="464" spans="8:9" x14ac:dyDescent="0.25">
      <c r="H464" s="1"/>
      <c r="I464" s="1"/>
    </row>
    <row r="465" spans="8:9" x14ac:dyDescent="0.25">
      <c r="H465" s="1"/>
      <c r="I465" s="1"/>
    </row>
    <row r="466" spans="8:9" x14ac:dyDescent="0.25">
      <c r="H466" s="1"/>
      <c r="I466" s="1"/>
    </row>
    <row r="467" spans="8:9" x14ac:dyDescent="0.25">
      <c r="H467" s="1"/>
      <c r="I467" s="1"/>
    </row>
    <row r="468" spans="8:9" x14ac:dyDescent="0.25">
      <c r="H468" s="1"/>
      <c r="I468" s="1"/>
    </row>
    <row r="469" spans="8:9" x14ac:dyDescent="0.25">
      <c r="H469" s="1"/>
      <c r="I469" s="1"/>
    </row>
    <row r="470" spans="8:9" x14ac:dyDescent="0.25">
      <c r="H470" s="1"/>
      <c r="I470" s="1"/>
    </row>
    <row r="471" spans="8:9" x14ac:dyDescent="0.25">
      <c r="H471" s="1"/>
      <c r="I471" s="1"/>
    </row>
    <row r="472" spans="8:9" x14ac:dyDescent="0.25">
      <c r="H472" s="1"/>
      <c r="I472" s="1"/>
    </row>
    <row r="473" spans="8:9" x14ac:dyDescent="0.25">
      <c r="H473" s="1"/>
      <c r="I473" s="1"/>
    </row>
    <row r="474" spans="8:9" x14ac:dyDescent="0.25">
      <c r="H474" s="1"/>
      <c r="I474" s="1"/>
    </row>
    <row r="475" spans="8:9" x14ac:dyDescent="0.25">
      <c r="H475" s="1"/>
      <c r="I475" s="1"/>
    </row>
    <row r="476" spans="8:9" x14ac:dyDescent="0.25">
      <c r="H476" s="1"/>
      <c r="I476" s="1"/>
    </row>
    <row r="477" spans="8:9" x14ac:dyDescent="0.25">
      <c r="H477" s="1"/>
      <c r="I477" s="1"/>
    </row>
    <row r="478" spans="8:9" x14ac:dyDescent="0.25">
      <c r="H478" s="1"/>
      <c r="I478" s="1"/>
    </row>
    <row r="479" spans="8:9" x14ac:dyDescent="0.25">
      <c r="H479" s="1"/>
      <c r="I479" s="1"/>
    </row>
    <row r="480" spans="8:9" x14ac:dyDescent="0.25">
      <c r="H480" s="1"/>
      <c r="I480" s="1"/>
    </row>
    <row r="481" spans="8:9" x14ac:dyDescent="0.25">
      <c r="H481" s="1"/>
      <c r="I481" s="1"/>
    </row>
    <row r="482" spans="8:9" x14ac:dyDescent="0.25">
      <c r="H482" s="1"/>
      <c r="I482" s="1"/>
    </row>
    <row r="483" spans="8:9" x14ac:dyDescent="0.25">
      <c r="H483" s="1"/>
      <c r="I483" s="1"/>
    </row>
    <row r="484" spans="8:9" x14ac:dyDescent="0.25">
      <c r="H484" s="1"/>
      <c r="I484" s="1"/>
    </row>
    <row r="485" spans="8:9" x14ac:dyDescent="0.25">
      <c r="H485" s="1"/>
      <c r="I485" s="1"/>
    </row>
    <row r="486" spans="8:9" x14ac:dyDescent="0.25">
      <c r="H486" s="1"/>
      <c r="I486" s="1"/>
    </row>
    <row r="487" spans="8:9" x14ac:dyDescent="0.25">
      <c r="H487" s="1"/>
      <c r="I487" s="1"/>
    </row>
    <row r="488" spans="8:9" x14ac:dyDescent="0.25">
      <c r="H488" s="1"/>
      <c r="I488" s="1"/>
    </row>
    <row r="489" spans="8:9" x14ac:dyDescent="0.25">
      <c r="H489" s="1"/>
      <c r="I489" s="1"/>
    </row>
    <row r="490" spans="8:9" x14ac:dyDescent="0.25">
      <c r="H490" s="1"/>
      <c r="I490" s="1"/>
    </row>
    <row r="491" spans="8:9" x14ac:dyDescent="0.25">
      <c r="H491" s="1"/>
      <c r="I491" s="1"/>
    </row>
    <row r="492" spans="8:9" x14ac:dyDescent="0.25">
      <c r="H492" s="1"/>
      <c r="I492" s="1"/>
    </row>
    <row r="493" spans="8:9" x14ac:dyDescent="0.25">
      <c r="H493" s="1"/>
      <c r="I493" s="1"/>
    </row>
    <row r="494" spans="8:9" x14ac:dyDescent="0.25">
      <c r="H494" s="1"/>
      <c r="I494" s="1"/>
    </row>
    <row r="495" spans="8:9" x14ac:dyDescent="0.25">
      <c r="H495" s="1"/>
      <c r="I495" s="1"/>
    </row>
    <row r="496" spans="8:9" x14ac:dyDescent="0.25">
      <c r="H496" s="1"/>
      <c r="I496" s="1"/>
    </row>
    <row r="497" spans="8:9" x14ac:dyDescent="0.25">
      <c r="H497" s="1"/>
      <c r="I497" s="1"/>
    </row>
    <row r="498" spans="8:9" x14ac:dyDescent="0.25">
      <c r="H498" s="1"/>
      <c r="I498" s="1"/>
    </row>
    <row r="499" spans="8:9" x14ac:dyDescent="0.25">
      <c r="H499" s="1"/>
      <c r="I499" s="1"/>
    </row>
    <row r="500" spans="8:9" x14ac:dyDescent="0.25">
      <c r="H500" s="1"/>
      <c r="I500" s="1"/>
    </row>
    <row r="501" spans="8:9" x14ac:dyDescent="0.25">
      <c r="H501" s="1"/>
      <c r="I501" s="1"/>
    </row>
    <row r="502" spans="8:9" x14ac:dyDescent="0.25">
      <c r="H502" s="1"/>
      <c r="I502" s="1"/>
    </row>
    <row r="503" spans="8:9" x14ac:dyDescent="0.25">
      <c r="H503" s="1"/>
      <c r="I503" s="1"/>
    </row>
    <row r="504" spans="8:9" x14ac:dyDescent="0.25">
      <c r="H504" s="1"/>
      <c r="I504" s="1"/>
    </row>
    <row r="505" spans="8:9" x14ac:dyDescent="0.25">
      <c r="H505" s="1"/>
      <c r="I505" s="1"/>
    </row>
    <row r="506" spans="8:9" x14ac:dyDescent="0.25">
      <c r="H506" s="1"/>
      <c r="I506" s="1"/>
    </row>
    <row r="507" spans="8:9" x14ac:dyDescent="0.25">
      <c r="H507" s="1"/>
      <c r="I507" s="1"/>
    </row>
    <row r="508" spans="8:9" x14ac:dyDescent="0.25">
      <c r="H508" s="1"/>
      <c r="I508" s="1"/>
    </row>
    <row r="509" spans="8:9" x14ac:dyDescent="0.25">
      <c r="H509" s="1"/>
      <c r="I509" s="1"/>
    </row>
    <row r="510" spans="8:9" x14ac:dyDescent="0.25">
      <c r="H510" s="1"/>
      <c r="I510" s="1"/>
    </row>
    <row r="511" spans="8:9" x14ac:dyDescent="0.25">
      <c r="H511" s="1"/>
      <c r="I511" s="1"/>
    </row>
    <row r="512" spans="8:9" x14ac:dyDescent="0.25">
      <c r="H512" s="1"/>
      <c r="I512" s="1"/>
    </row>
    <row r="513" spans="8:9" x14ac:dyDescent="0.25">
      <c r="H513" s="1"/>
      <c r="I513" s="1"/>
    </row>
    <row r="514" spans="8:9" x14ac:dyDescent="0.25">
      <c r="H514" s="1"/>
      <c r="I514" s="1"/>
    </row>
    <row r="515" spans="8:9" x14ac:dyDescent="0.25">
      <c r="H515" s="1"/>
      <c r="I515" s="1"/>
    </row>
    <row r="516" spans="8:9" x14ac:dyDescent="0.25">
      <c r="H516" s="1"/>
      <c r="I516" s="1"/>
    </row>
    <row r="517" spans="8:9" x14ac:dyDescent="0.25">
      <c r="H517" s="1"/>
      <c r="I517" s="1"/>
    </row>
    <row r="518" spans="8:9" x14ac:dyDescent="0.25">
      <c r="H518" s="1"/>
      <c r="I518" s="1"/>
    </row>
    <row r="519" spans="8:9" x14ac:dyDescent="0.25">
      <c r="H519" s="1"/>
      <c r="I519" s="1"/>
    </row>
    <row r="520" spans="8:9" x14ac:dyDescent="0.25">
      <c r="H520" s="1"/>
      <c r="I520" s="1"/>
    </row>
    <row r="521" spans="8:9" x14ac:dyDescent="0.25">
      <c r="H521" s="1"/>
      <c r="I521" s="1"/>
    </row>
    <row r="522" spans="8:9" x14ac:dyDescent="0.25">
      <c r="H522" s="1"/>
      <c r="I522" s="1"/>
    </row>
    <row r="523" spans="8:9" x14ac:dyDescent="0.25">
      <c r="H523" s="1"/>
      <c r="I523" s="1"/>
    </row>
    <row r="524" spans="8:9" x14ac:dyDescent="0.25">
      <c r="H524" s="1"/>
      <c r="I524" s="1"/>
    </row>
    <row r="525" spans="8:9" x14ac:dyDescent="0.25">
      <c r="H525" s="1"/>
      <c r="I525" s="1"/>
    </row>
    <row r="526" spans="8:9" x14ac:dyDescent="0.25">
      <c r="H526" s="1"/>
      <c r="I526" s="1"/>
    </row>
    <row r="527" spans="8:9" x14ac:dyDescent="0.25">
      <c r="H527" s="1"/>
      <c r="I527" s="1"/>
    </row>
    <row r="528" spans="8:9" x14ac:dyDescent="0.25">
      <c r="H528" s="1"/>
      <c r="I528" s="1"/>
    </row>
    <row r="529" spans="8:9" x14ac:dyDescent="0.25">
      <c r="H529" s="1"/>
      <c r="I529" s="1"/>
    </row>
    <row r="530" spans="8:9" x14ac:dyDescent="0.25">
      <c r="H530" s="1"/>
      <c r="I530" s="1"/>
    </row>
    <row r="531" spans="8:9" x14ac:dyDescent="0.25">
      <c r="H531" s="1"/>
      <c r="I531" s="1"/>
    </row>
    <row r="532" spans="8:9" x14ac:dyDescent="0.25">
      <c r="H532" s="1"/>
      <c r="I532" s="1"/>
    </row>
    <row r="533" spans="8:9" x14ac:dyDescent="0.25">
      <c r="H533" s="1"/>
      <c r="I533" s="1"/>
    </row>
    <row r="534" spans="8:9" x14ac:dyDescent="0.25">
      <c r="H534" s="1"/>
      <c r="I534" s="1"/>
    </row>
    <row r="535" spans="8:9" x14ac:dyDescent="0.25">
      <c r="H535" s="1"/>
      <c r="I535" s="1"/>
    </row>
    <row r="536" spans="8:9" x14ac:dyDescent="0.25">
      <c r="H536" s="1"/>
      <c r="I536" s="1"/>
    </row>
    <row r="537" spans="8:9" x14ac:dyDescent="0.25">
      <c r="H537" s="1"/>
      <c r="I537" s="1"/>
    </row>
    <row r="538" spans="8:9" x14ac:dyDescent="0.25">
      <c r="H538" s="1"/>
      <c r="I538" s="1"/>
    </row>
    <row r="539" spans="8:9" x14ac:dyDescent="0.25">
      <c r="H539" s="1"/>
      <c r="I539" s="1"/>
    </row>
    <row r="540" spans="8:9" x14ac:dyDescent="0.25">
      <c r="H540" s="1"/>
      <c r="I540" s="1"/>
    </row>
    <row r="541" spans="8:9" x14ac:dyDescent="0.25">
      <c r="H541" s="1"/>
      <c r="I541" s="1"/>
    </row>
    <row r="542" spans="8:9" x14ac:dyDescent="0.25">
      <c r="H542" s="1"/>
      <c r="I542" s="1"/>
    </row>
    <row r="543" spans="8:9" x14ac:dyDescent="0.25">
      <c r="H543" s="1"/>
      <c r="I543" s="1"/>
    </row>
    <row r="544" spans="8:9" x14ac:dyDescent="0.25">
      <c r="H544" s="1"/>
      <c r="I544" s="1"/>
    </row>
    <row r="545" spans="8:9" x14ac:dyDescent="0.25">
      <c r="H545" s="1"/>
      <c r="I545" s="1"/>
    </row>
    <row r="546" spans="8:9" x14ac:dyDescent="0.25">
      <c r="H546" s="1"/>
      <c r="I546" s="1"/>
    </row>
    <row r="547" spans="8:9" x14ac:dyDescent="0.25">
      <c r="H547" s="1"/>
      <c r="I547" s="1"/>
    </row>
    <row r="548" spans="8:9" x14ac:dyDescent="0.25">
      <c r="H548" s="1"/>
      <c r="I548" s="1"/>
    </row>
    <row r="549" spans="8:9" x14ac:dyDescent="0.25">
      <c r="H549" s="1"/>
      <c r="I549" s="1"/>
    </row>
    <row r="550" spans="8:9" x14ac:dyDescent="0.25">
      <c r="H550" s="1"/>
      <c r="I550" s="1"/>
    </row>
    <row r="551" spans="8:9" x14ac:dyDescent="0.25">
      <c r="H551" s="1"/>
      <c r="I551" s="1"/>
    </row>
    <row r="552" spans="8:9" x14ac:dyDescent="0.25">
      <c r="H552" s="1"/>
      <c r="I552" s="1"/>
    </row>
    <row r="553" spans="8:9" x14ac:dyDescent="0.25">
      <c r="H553" s="1"/>
      <c r="I553" s="1"/>
    </row>
    <row r="554" spans="8:9" x14ac:dyDescent="0.25">
      <c r="H554" s="1"/>
      <c r="I554" s="1"/>
    </row>
    <row r="555" spans="8:9" x14ac:dyDescent="0.25">
      <c r="H555" s="1"/>
      <c r="I555" s="1"/>
    </row>
    <row r="556" spans="8:9" x14ac:dyDescent="0.25">
      <c r="H556" s="1"/>
      <c r="I556" s="1"/>
    </row>
    <row r="557" spans="8:9" x14ac:dyDescent="0.25">
      <c r="H557" s="1"/>
      <c r="I557" s="1"/>
    </row>
    <row r="558" spans="8:9" x14ac:dyDescent="0.25">
      <c r="H558" s="1"/>
      <c r="I558" s="1"/>
    </row>
    <row r="559" spans="8:9" x14ac:dyDescent="0.25">
      <c r="H559" s="1"/>
      <c r="I559" s="1"/>
    </row>
    <row r="560" spans="8:9" x14ac:dyDescent="0.25">
      <c r="H560" s="1"/>
      <c r="I560" s="1"/>
    </row>
    <row r="561" spans="8:9" x14ac:dyDescent="0.25">
      <c r="H561" s="1"/>
      <c r="I561" s="1"/>
    </row>
    <row r="562" spans="8:9" x14ac:dyDescent="0.25">
      <c r="H562" s="1"/>
      <c r="I562" s="1"/>
    </row>
    <row r="563" spans="8:9" x14ac:dyDescent="0.25">
      <c r="H563" s="1"/>
      <c r="I563" s="1"/>
    </row>
    <row r="564" spans="8:9" x14ac:dyDescent="0.25">
      <c r="H564" s="1"/>
      <c r="I564" s="1"/>
    </row>
    <row r="565" spans="8:9" x14ac:dyDescent="0.25">
      <c r="H565" s="1"/>
      <c r="I565" s="1"/>
    </row>
    <row r="566" spans="8:9" x14ac:dyDescent="0.25">
      <c r="H566" s="1"/>
      <c r="I566" s="1"/>
    </row>
    <row r="567" spans="8:9" x14ac:dyDescent="0.25">
      <c r="H567" s="1"/>
      <c r="I567" s="1"/>
    </row>
    <row r="568" spans="8:9" x14ac:dyDescent="0.25">
      <c r="H568" s="1"/>
      <c r="I568" s="1"/>
    </row>
    <row r="569" spans="8:9" x14ac:dyDescent="0.25">
      <c r="H569" s="1"/>
      <c r="I569" s="1"/>
    </row>
    <row r="570" spans="8:9" x14ac:dyDescent="0.25">
      <c r="H570" s="1"/>
      <c r="I570" s="1"/>
    </row>
    <row r="571" spans="8:9" x14ac:dyDescent="0.25">
      <c r="H571" s="1"/>
      <c r="I571" s="1"/>
    </row>
    <row r="572" spans="8:9" x14ac:dyDescent="0.25">
      <c r="H572" s="1"/>
      <c r="I572" s="1"/>
    </row>
    <row r="573" spans="8:9" x14ac:dyDescent="0.25">
      <c r="H573" s="1"/>
      <c r="I573" s="1"/>
    </row>
    <row r="574" spans="8:9" x14ac:dyDescent="0.25">
      <c r="H574" s="1"/>
      <c r="I574" s="1"/>
    </row>
    <row r="575" spans="8:9" x14ac:dyDescent="0.25">
      <c r="H575" s="1"/>
      <c r="I575" s="1"/>
    </row>
    <row r="576" spans="8:9" x14ac:dyDescent="0.25">
      <c r="H576" s="1"/>
      <c r="I576" s="1"/>
    </row>
    <row r="577" spans="8:9" x14ac:dyDescent="0.25">
      <c r="H577" s="1"/>
      <c r="I577" s="1"/>
    </row>
    <row r="578" spans="8:9" x14ac:dyDescent="0.25">
      <c r="H578" s="1"/>
      <c r="I578" s="1"/>
    </row>
    <row r="579" spans="8:9" x14ac:dyDescent="0.25">
      <c r="H579" s="1"/>
      <c r="I579" s="1"/>
    </row>
    <row r="580" spans="8:9" x14ac:dyDescent="0.25">
      <c r="H580" s="1"/>
      <c r="I580" s="1"/>
    </row>
    <row r="581" spans="8:9" x14ac:dyDescent="0.25">
      <c r="H581" s="1"/>
      <c r="I581" s="1"/>
    </row>
    <row r="582" spans="8:9" x14ac:dyDescent="0.25">
      <c r="H582" s="1"/>
      <c r="I582" s="1"/>
    </row>
    <row r="583" spans="8:9" x14ac:dyDescent="0.25">
      <c r="H583" s="1"/>
      <c r="I583" s="1"/>
    </row>
    <row r="584" spans="8:9" x14ac:dyDescent="0.25">
      <c r="H584" s="1"/>
      <c r="I584" s="1"/>
    </row>
    <row r="585" spans="8:9" x14ac:dyDescent="0.25">
      <c r="H585" s="1"/>
      <c r="I585" s="1"/>
    </row>
    <row r="586" spans="8:9" x14ac:dyDescent="0.25">
      <c r="H586" s="1"/>
      <c r="I586" s="1"/>
    </row>
    <row r="587" spans="8:9" x14ac:dyDescent="0.25">
      <c r="H587" s="1"/>
      <c r="I587" s="1"/>
    </row>
    <row r="588" spans="8:9" x14ac:dyDescent="0.25">
      <c r="H588" s="1"/>
      <c r="I588" s="1"/>
    </row>
    <row r="589" spans="8:9" x14ac:dyDescent="0.25">
      <c r="H589" s="1"/>
      <c r="I589" s="1"/>
    </row>
    <row r="590" spans="8:9" x14ac:dyDescent="0.25">
      <c r="H590" s="1"/>
      <c r="I590" s="1"/>
    </row>
    <row r="591" spans="8:9" x14ac:dyDescent="0.25">
      <c r="H591" s="1"/>
      <c r="I591" s="1"/>
    </row>
    <row r="592" spans="8:9" x14ac:dyDescent="0.25">
      <c r="H592" s="1"/>
      <c r="I592" s="1"/>
    </row>
    <row r="593" spans="8:9" x14ac:dyDescent="0.25">
      <c r="H593" s="1"/>
      <c r="I593" s="1"/>
    </row>
    <row r="594" spans="8:9" x14ac:dyDescent="0.25">
      <c r="H594" s="1"/>
      <c r="I594" s="1"/>
    </row>
    <row r="595" spans="8:9" x14ac:dyDescent="0.25">
      <c r="H595" s="1"/>
      <c r="I595" s="1"/>
    </row>
    <row r="596" spans="8:9" x14ac:dyDescent="0.25">
      <c r="H596" s="1"/>
      <c r="I596" s="1"/>
    </row>
    <row r="597" spans="8:9" x14ac:dyDescent="0.25">
      <c r="H597" s="1"/>
      <c r="I597" s="1"/>
    </row>
    <row r="598" spans="8:9" x14ac:dyDescent="0.25">
      <c r="H598" s="1"/>
      <c r="I598" s="1"/>
    </row>
    <row r="599" spans="8:9" x14ac:dyDescent="0.25">
      <c r="H599" s="1"/>
      <c r="I599" s="1"/>
    </row>
    <row r="600" spans="8:9" x14ac:dyDescent="0.25">
      <c r="H600" s="1"/>
      <c r="I600" s="1"/>
    </row>
    <row r="601" spans="8:9" x14ac:dyDescent="0.25">
      <c r="H601" s="1"/>
      <c r="I601" s="1"/>
    </row>
    <row r="602" spans="8:9" x14ac:dyDescent="0.25">
      <c r="H602" s="1"/>
      <c r="I602" s="1"/>
    </row>
    <row r="603" spans="8:9" x14ac:dyDescent="0.25">
      <c r="H603" s="1"/>
      <c r="I603" s="1"/>
    </row>
    <row r="604" spans="8:9" x14ac:dyDescent="0.25">
      <c r="H604" s="1"/>
      <c r="I604" s="1"/>
    </row>
    <row r="605" spans="8:9" x14ac:dyDescent="0.25">
      <c r="H605" s="1"/>
      <c r="I605" s="1"/>
    </row>
    <row r="606" spans="8:9" x14ac:dyDescent="0.25">
      <c r="H606" s="1"/>
      <c r="I606" s="1"/>
    </row>
    <row r="607" spans="8:9" x14ac:dyDescent="0.25">
      <c r="H607" s="1"/>
      <c r="I607" s="1"/>
    </row>
    <row r="608" spans="8:9" x14ac:dyDescent="0.25">
      <c r="H608" s="1"/>
      <c r="I608" s="1"/>
    </row>
    <row r="609" spans="8:9" x14ac:dyDescent="0.25">
      <c r="H609" s="1"/>
      <c r="I609" s="1"/>
    </row>
    <row r="610" spans="8:9" x14ac:dyDescent="0.25">
      <c r="H610" s="1"/>
      <c r="I610" s="1"/>
    </row>
    <row r="611" spans="8:9" x14ac:dyDescent="0.25">
      <c r="H611" s="1"/>
      <c r="I611" s="1"/>
    </row>
    <row r="612" spans="8:9" x14ac:dyDescent="0.25">
      <c r="H612" s="1"/>
      <c r="I612" s="1"/>
    </row>
    <row r="613" spans="8:9" x14ac:dyDescent="0.25">
      <c r="H613" s="1"/>
      <c r="I613" s="1"/>
    </row>
    <row r="614" spans="8:9" x14ac:dyDescent="0.25">
      <c r="H614" s="1"/>
      <c r="I614" s="1"/>
    </row>
    <row r="615" spans="8:9" x14ac:dyDescent="0.25">
      <c r="H615" s="1"/>
      <c r="I615" s="1"/>
    </row>
    <row r="616" spans="8:9" x14ac:dyDescent="0.25">
      <c r="H616" s="1"/>
      <c r="I616" s="1"/>
    </row>
    <row r="617" spans="8:9" x14ac:dyDescent="0.25">
      <c r="H617" s="1"/>
      <c r="I617" s="1"/>
    </row>
    <row r="618" spans="8:9" x14ac:dyDescent="0.25">
      <c r="H618" s="1"/>
      <c r="I618" s="1"/>
    </row>
    <row r="619" spans="8:9" x14ac:dyDescent="0.25">
      <c r="H619" s="1"/>
      <c r="I619" s="1"/>
    </row>
    <row r="620" spans="8:9" x14ac:dyDescent="0.25">
      <c r="H620" s="1"/>
      <c r="I620" s="1"/>
    </row>
    <row r="621" spans="8:9" x14ac:dyDescent="0.25">
      <c r="H621" s="1"/>
      <c r="I621" s="1"/>
    </row>
    <row r="622" spans="8:9" x14ac:dyDescent="0.25">
      <c r="H622" s="1"/>
      <c r="I622" s="1"/>
    </row>
    <row r="623" spans="8:9" x14ac:dyDescent="0.25">
      <c r="H623" s="1"/>
      <c r="I623" s="1"/>
    </row>
    <row r="624" spans="8:9" x14ac:dyDescent="0.25">
      <c r="H624" s="1"/>
      <c r="I624" s="1"/>
    </row>
    <row r="625" spans="8:9" x14ac:dyDescent="0.25">
      <c r="H625" s="1"/>
      <c r="I625" s="1"/>
    </row>
    <row r="626" spans="8:9" x14ac:dyDescent="0.25">
      <c r="H626" s="1"/>
      <c r="I626" s="1"/>
    </row>
    <row r="627" spans="8:9" x14ac:dyDescent="0.25">
      <c r="H627" s="1"/>
      <c r="I627" s="1"/>
    </row>
    <row r="628" spans="8:9" x14ac:dyDescent="0.25">
      <c r="H628" s="1"/>
      <c r="I628" s="1"/>
    </row>
    <row r="629" spans="8:9" x14ac:dyDescent="0.25">
      <c r="H629" s="1"/>
      <c r="I629" s="1"/>
    </row>
    <row r="630" spans="8:9" x14ac:dyDescent="0.25">
      <c r="H630" s="1"/>
      <c r="I630" s="1"/>
    </row>
    <row r="631" spans="8:9" x14ac:dyDescent="0.25">
      <c r="H631" s="1"/>
      <c r="I631" s="1"/>
    </row>
    <row r="632" spans="8:9" x14ac:dyDescent="0.25">
      <c r="H632" s="1"/>
      <c r="I632" s="1"/>
    </row>
    <row r="633" spans="8:9" x14ac:dyDescent="0.25">
      <c r="H633" s="1"/>
      <c r="I633" s="1"/>
    </row>
    <row r="634" spans="8:9" x14ac:dyDescent="0.25">
      <c r="H634" s="1"/>
      <c r="I634" s="1"/>
    </row>
    <row r="635" spans="8:9" x14ac:dyDescent="0.25">
      <c r="H635" s="1"/>
      <c r="I635" s="1"/>
    </row>
    <row r="636" spans="8:9" x14ac:dyDescent="0.25">
      <c r="H636" s="1"/>
      <c r="I636" s="1"/>
    </row>
    <row r="637" spans="8:9" x14ac:dyDescent="0.25">
      <c r="H637" s="1"/>
      <c r="I637" s="1"/>
    </row>
    <row r="638" spans="8:9" x14ac:dyDescent="0.25">
      <c r="H638" s="1"/>
      <c r="I638" s="1"/>
    </row>
    <row r="639" spans="8:9" x14ac:dyDescent="0.25">
      <c r="H639" s="1"/>
      <c r="I639" s="1"/>
    </row>
    <row r="640" spans="8:9" x14ac:dyDescent="0.25">
      <c r="H640" s="1"/>
      <c r="I640" s="1"/>
    </row>
    <row r="641" spans="8:9" x14ac:dyDescent="0.25">
      <c r="H641" s="1"/>
      <c r="I641" s="1"/>
    </row>
    <row r="642" spans="8:9" x14ac:dyDescent="0.25">
      <c r="H642" s="1"/>
      <c r="I642" s="1"/>
    </row>
    <row r="643" spans="8:9" x14ac:dyDescent="0.25">
      <c r="H643" s="1"/>
      <c r="I643" s="1"/>
    </row>
    <row r="644" spans="8:9" x14ac:dyDescent="0.25">
      <c r="H644" s="1"/>
      <c r="I644" s="1"/>
    </row>
    <row r="645" spans="8:9" x14ac:dyDescent="0.25">
      <c r="H645" s="1"/>
      <c r="I645" s="1"/>
    </row>
    <row r="646" spans="8:9" x14ac:dyDescent="0.25">
      <c r="H646" s="1"/>
      <c r="I646" s="1"/>
    </row>
    <row r="647" spans="8:9" x14ac:dyDescent="0.25">
      <c r="H647" s="1"/>
      <c r="I647" s="1"/>
    </row>
    <row r="648" spans="8:9" x14ac:dyDescent="0.25">
      <c r="H648" s="1"/>
      <c r="I648" s="1"/>
    </row>
    <row r="649" spans="8:9" x14ac:dyDescent="0.25">
      <c r="H649" s="1"/>
      <c r="I649" s="1"/>
    </row>
    <row r="650" spans="8:9" x14ac:dyDescent="0.25">
      <c r="H650" s="1"/>
      <c r="I650" s="1"/>
    </row>
    <row r="651" spans="8:9" x14ac:dyDescent="0.25">
      <c r="H651" s="1"/>
      <c r="I651" s="1"/>
    </row>
    <row r="652" spans="8:9" x14ac:dyDescent="0.25">
      <c r="H652" s="1"/>
      <c r="I652" s="1"/>
    </row>
    <row r="653" spans="8:9" x14ac:dyDescent="0.25">
      <c r="H653" s="1"/>
      <c r="I653" s="1"/>
    </row>
    <row r="654" spans="8:9" x14ac:dyDescent="0.25">
      <c r="H654" s="1"/>
      <c r="I654" s="1"/>
    </row>
    <row r="655" spans="8:9" x14ac:dyDescent="0.25">
      <c r="H655" s="1"/>
      <c r="I655" s="1"/>
    </row>
    <row r="656" spans="8:9" x14ac:dyDescent="0.25">
      <c r="H656" s="1"/>
      <c r="I656" s="1"/>
    </row>
    <row r="657" spans="8:9" x14ac:dyDescent="0.25">
      <c r="H657" s="1"/>
      <c r="I657" s="1"/>
    </row>
    <row r="658" spans="8:9" x14ac:dyDescent="0.25">
      <c r="H658" s="1"/>
      <c r="I658" s="1"/>
    </row>
    <row r="659" spans="8:9" x14ac:dyDescent="0.25">
      <c r="H659" s="1"/>
      <c r="I659" s="1"/>
    </row>
    <row r="660" spans="8:9" x14ac:dyDescent="0.25">
      <c r="H660" s="1"/>
      <c r="I660" s="1"/>
    </row>
    <row r="661" spans="8:9" x14ac:dyDescent="0.25">
      <c r="H661" s="1"/>
      <c r="I661" s="1"/>
    </row>
    <row r="662" spans="8:9" x14ac:dyDescent="0.25">
      <c r="H662" s="1"/>
      <c r="I662" s="1"/>
    </row>
    <row r="663" spans="8:9" x14ac:dyDescent="0.25">
      <c r="H663" s="1"/>
      <c r="I663" s="1"/>
    </row>
    <row r="664" spans="8:9" x14ac:dyDescent="0.25">
      <c r="H664" s="1"/>
      <c r="I664" s="1"/>
    </row>
    <row r="665" spans="8:9" x14ac:dyDescent="0.25">
      <c r="H665" s="1"/>
      <c r="I665" s="1"/>
    </row>
    <row r="666" spans="8:9" x14ac:dyDescent="0.25">
      <c r="H666" s="1"/>
      <c r="I666" s="1"/>
    </row>
    <row r="667" spans="8:9" x14ac:dyDescent="0.25">
      <c r="H667" s="1"/>
      <c r="I667" s="1"/>
    </row>
    <row r="668" spans="8:9" x14ac:dyDescent="0.25">
      <c r="H668" s="1"/>
      <c r="I668" s="1"/>
    </row>
    <row r="669" spans="8:9" x14ac:dyDescent="0.25">
      <c r="H669" s="1"/>
      <c r="I669" s="1"/>
    </row>
    <row r="670" spans="8:9" x14ac:dyDescent="0.25">
      <c r="H670" s="1"/>
      <c r="I670" s="1"/>
    </row>
    <row r="671" spans="8:9" x14ac:dyDescent="0.25">
      <c r="H671" s="1"/>
      <c r="I671" s="1"/>
    </row>
    <row r="672" spans="8:9" x14ac:dyDescent="0.25">
      <c r="H672" s="1"/>
      <c r="I672" s="1"/>
    </row>
    <row r="673" spans="8:9" x14ac:dyDescent="0.25">
      <c r="H673" s="1"/>
      <c r="I673" s="1"/>
    </row>
    <row r="674" spans="8:9" x14ac:dyDescent="0.25">
      <c r="H674" s="1"/>
      <c r="I674" s="1"/>
    </row>
    <row r="675" spans="8:9" x14ac:dyDescent="0.25">
      <c r="H675" s="1"/>
      <c r="I675" s="1"/>
    </row>
    <row r="676" spans="8:9" x14ac:dyDescent="0.25">
      <c r="H676" s="1"/>
      <c r="I676" s="1"/>
    </row>
    <row r="677" spans="8:9" x14ac:dyDescent="0.25">
      <c r="H677" s="1"/>
      <c r="I677" s="1"/>
    </row>
    <row r="678" spans="8:9" x14ac:dyDescent="0.25">
      <c r="H678" s="1"/>
      <c r="I678" s="1"/>
    </row>
    <row r="679" spans="8:9" x14ac:dyDescent="0.25">
      <c r="H679" s="1"/>
      <c r="I679" s="1"/>
    </row>
    <row r="680" spans="8:9" x14ac:dyDescent="0.25">
      <c r="H680" s="1"/>
      <c r="I680" s="1"/>
    </row>
    <row r="681" spans="8:9" x14ac:dyDescent="0.25">
      <c r="H681" s="1"/>
      <c r="I681" s="1"/>
    </row>
    <row r="682" spans="8:9" x14ac:dyDescent="0.25">
      <c r="H682" s="1"/>
      <c r="I682" s="1"/>
    </row>
    <row r="683" spans="8:9" x14ac:dyDescent="0.25">
      <c r="H683" s="1"/>
      <c r="I683" s="1"/>
    </row>
    <row r="684" spans="8:9" x14ac:dyDescent="0.25">
      <c r="H684" s="1"/>
      <c r="I684" s="1"/>
    </row>
    <row r="685" spans="8:9" x14ac:dyDescent="0.25">
      <c r="H685" s="1"/>
      <c r="I685" s="1"/>
    </row>
    <row r="686" spans="8:9" x14ac:dyDescent="0.25">
      <c r="H686" s="1"/>
      <c r="I686" s="1"/>
    </row>
    <row r="687" spans="8:9" x14ac:dyDescent="0.25">
      <c r="H687" s="1"/>
      <c r="I687" s="1"/>
    </row>
    <row r="688" spans="8:9" x14ac:dyDescent="0.25">
      <c r="H688" s="1"/>
      <c r="I688" s="1"/>
    </row>
    <row r="689" spans="8:9" x14ac:dyDescent="0.25">
      <c r="H689" s="1"/>
      <c r="I689" s="1"/>
    </row>
    <row r="690" spans="8:9" x14ac:dyDescent="0.25">
      <c r="H690" s="1"/>
      <c r="I690" s="1"/>
    </row>
    <row r="691" spans="8:9" x14ac:dyDescent="0.25">
      <c r="H691" s="1"/>
      <c r="I691" s="1"/>
    </row>
    <row r="692" spans="8:9" x14ac:dyDescent="0.25">
      <c r="H692" s="1"/>
      <c r="I692" s="1"/>
    </row>
    <row r="693" spans="8:9" x14ac:dyDescent="0.25">
      <c r="H693" s="1"/>
      <c r="I693" s="1"/>
    </row>
    <row r="694" spans="8:9" x14ac:dyDescent="0.25">
      <c r="H694" s="1"/>
      <c r="I694" s="1"/>
    </row>
    <row r="695" spans="8:9" x14ac:dyDescent="0.25">
      <c r="H695" s="1"/>
      <c r="I695" s="1"/>
    </row>
    <row r="696" spans="8:9" x14ac:dyDescent="0.25">
      <c r="H696" s="1"/>
      <c r="I696" s="1"/>
    </row>
    <row r="697" spans="8:9" x14ac:dyDescent="0.25">
      <c r="H697" s="1"/>
      <c r="I697" s="1"/>
    </row>
    <row r="698" spans="8:9" x14ac:dyDescent="0.25">
      <c r="H698" s="1"/>
      <c r="I698" s="1"/>
    </row>
    <row r="699" spans="8:9" x14ac:dyDescent="0.25">
      <c r="H699" s="1"/>
      <c r="I699" s="1"/>
    </row>
    <row r="700" spans="8:9" x14ac:dyDescent="0.25">
      <c r="H700" s="1"/>
      <c r="I700" s="1"/>
    </row>
    <row r="701" spans="8:9" x14ac:dyDescent="0.25">
      <c r="H701" s="1"/>
      <c r="I701" s="1"/>
    </row>
    <row r="702" spans="8:9" x14ac:dyDescent="0.25">
      <c r="H702" s="1"/>
      <c r="I702" s="1"/>
    </row>
    <row r="703" spans="8:9" x14ac:dyDescent="0.25">
      <c r="H703" s="1"/>
      <c r="I703" s="1"/>
    </row>
    <row r="704" spans="8:9" x14ac:dyDescent="0.25">
      <c r="H704" s="1"/>
      <c r="I704" s="1"/>
    </row>
    <row r="705" spans="8:9" x14ac:dyDescent="0.25">
      <c r="H705" s="1"/>
      <c r="I705" s="1"/>
    </row>
    <row r="706" spans="8:9" x14ac:dyDescent="0.25">
      <c r="H706" s="1"/>
      <c r="I706" s="1"/>
    </row>
    <row r="707" spans="8:9" x14ac:dyDescent="0.25">
      <c r="H707" s="1"/>
      <c r="I707" s="1"/>
    </row>
    <row r="708" spans="8:9" x14ac:dyDescent="0.25">
      <c r="H708" s="1"/>
      <c r="I708" s="1"/>
    </row>
    <row r="709" spans="8:9" x14ac:dyDescent="0.25">
      <c r="H709" s="1"/>
      <c r="I709" s="1"/>
    </row>
    <row r="710" spans="8:9" x14ac:dyDescent="0.25">
      <c r="H710" s="1"/>
      <c r="I710" s="1"/>
    </row>
    <row r="711" spans="8:9" x14ac:dyDescent="0.25">
      <c r="H711" s="1"/>
      <c r="I711" s="1"/>
    </row>
    <row r="712" spans="8:9" x14ac:dyDescent="0.25">
      <c r="H712" s="1"/>
      <c r="I712" s="1"/>
    </row>
    <row r="713" spans="8:9" x14ac:dyDescent="0.25">
      <c r="H713" s="1"/>
      <c r="I713" s="1"/>
    </row>
    <row r="714" spans="8:9" x14ac:dyDescent="0.25">
      <c r="H714" s="1"/>
      <c r="I714" s="1"/>
    </row>
    <row r="715" spans="8:9" x14ac:dyDescent="0.25">
      <c r="H715" s="1"/>
      <c r="I715" s="1"/>
    </row>
    <row r="716" spans="8:9" x14ac:dyDescent="0.25">
      <c r="H716" s="1"/>
      <c r="I716" s="1"/>
    </row>
    <row r="717" spans="8:9" x14ac:dyDescent="0.25">
      <c r="H717" s="1"/>
      <c r="I717" s="1"/>
    </row>
    <row r="718" spans="8:9" x14ac:dyDescent="0.25">
      <c r="H718" s="1"/>
      <c r="I718" s="1"/>
    </row>
    <row r="719" spans="8:9" x14ac:dyDescent="0.25">
      <c r="H719" s="1"/>
      <c r="I719" s="1"/>
    </row>
    <row r="720" spans="8:9" x14ac:dyDescent="0.25">
      <c r="H720" s="1"/>
      <c r="I720" s="1"/>
    </row>
    <row r="721" spans="8:9" x14ac:dyDescent="0.25">
      <c r="H721" s="1"/>
      <c r="I721" s="1"/>
    </row>
    <row r="722" spans="8:9" x14ac:dyDescent="0.25">
      <c r="H722" s="1"/>
      <c r="I722" s="1"/>
    </row>
    <row r="723" spans="8:9" x14ac:dyDescent="0.25">
      <c r="H723" s="1"/>
      <c r="I723" s="1"/>
    </row>
    <row r="724" spans="8:9" x14ac:dyDescent="0.25">
      <c r="H724" s="1"/>
      <c r="I724" s="1"/>
    </row>
    <row r="725" spans="8:9" x14ac:dyDescent="0.25">
      <c r="H725" s="1"/>
      <c r="I725" s="1"/>
    </row>
    <row r="726" spans="8:9" x14ac:dyDescent="0.25">
      <c r="H726" s="1"/>
      <c r="I726" s="1"/>
    </row>
    <row r="727" spans="8:9" x14ac:dyDescent="0.25">
      <c r="H727" s="1"/>
      <c r="I727" s="1"/>
    </row>
    <row r="728" spans="8:9" x14ac:dyDescent="0.25">
      <c r="H728" s="1"/>
      <c r="I728" s="1"/>
    </row>
    <row r="729" spans="8:9" x14ac:dyDescent="0.25">
      <c r="H729" s="1"/>
      <c r="I729" s="1"/>
    </row>
    <row r="730" spans="8:9" x14ac:dyDescent="0.25">
      <c r="H730" s="1"/>
      <c r="I730" s="1"/>
    </row>
    <row r="731" spans="8:9" x14ac:dyDescent="0.25">
      <c r="H731" s="1"/>
      <c r="I731" s="1"/>
    </row>
    <row r="732" spans="8:9" x14ac:dyDescent="0.25">
      <c r="H732" s="1"/>
      <c r="I732" s="1"/>
    </row>
    <row r="733" spans="8:9" x14ac:dyDescent="0.25">
      <c r="H733" s="1"/>
      <c r="I733" s="1"/>
    </row>
    <row r="734" spans="8:9" x14ac:dyDescent="0.25">
      <c r="H734" s="1"/>
      <c r="I734" s="1"/>
    </row>
    <row r="735" spans="8:9" x14ac:dyDescent="0.25">
      <c r="H735" s="1"/>
      <c r="I735" s="1"/>
    </row>
    <row r="736" spans="8:9" x14ac:dyDescent="0.25">
      <c r="H736" s="1"/>
      <c r="I736" s="1"/>
    </row>
    <row r="737" spans="8:9" x14ac:dyDescent="0.25">
      <c r="H737" s="1"/>
      <c r="I737" s="1"/>
    </row>
    <row r="738" spans="8:9" x14ac:dyDescent="0.25">
      <c r="H738" s="1"/>
      <c r="I738" s="1"/>
    </row>
    <row r="739" spans="8:9" x14ac:dyDescent="0.25">
      <c r="H739" s="1"/>
      <c r="I739" s="1"/>
    </row>
    <row r="740" spans="8:9" x14ac:dyDescent="0.25">
      <c r="H740" s="1"/>
      <c r="I740" s="1"/>
    </row>
    <row r="741" spans="8:9" x14ac:dyDescent="0.25">
      <c r="H741" s="1"/>
      <c r="I741" s="1"/>
    </row>
    <row r="742" spans="8:9" x14ac:dyDescent="0.25">
      <c r="H742" s="1"/>
      <c r="I742" s="1"/>
    </row>
    <row r="743" spans="8:9" x14ac:dyDescent="0.25">
      <c r="H743" s="1"/>
      <c r="I743" s="1"/>
    </row>
    <row r="744" spans="8:9" x14ac:dyDescent="0.25">
      <c r="H744" s="1"/>
      <c r="I744" s="1"/>
    </row>
    <row r="745" spans="8:9" x14ac:dyDescent="0.25">
      <c r="H745" s="1"/>
      <c r="I745" s="1"/>
    </row>
    <row r="746" spans="8:9" x14ac:dyDescent="0.25">
      <c r="H746" s="1"/>
      <c r="I746" s="1"/>
    </row>
    <row r="747" spans="8:9" x14ac:dyDescent="0.25">
      <c r="H747" s="1"/>
      <c r="I747" s="1"/>
    </row>
    <row r="748" spans="8:9" x14ac:dyDescent="0.25">
      <c r="H748" s="1"/>
      <c r="I748" s="1"/>
    </row>
    <row r="749" spans="8:9" x14ac:dyDescent="0.25">
      <c r="H749" s="1"/>
      <c r="I749" s="1"/>
    </row>
    <row r="750" spans="8:9" x14ac:dyDescent="0.25">
      <c r="H750" s="1"/>
      <c r="I750" s="1"/>
    </row>
    <row r="751" spans="8:9" x14ac:dyDescent="0.25">
      <c r="H751" s="1"/>
      <c r="I751" s="1"/>
    </row>
    <row r="752" spans="8:9" x14ac:dyDescent="0.25">
      <c r="H752" s="1"/>
      <c r="I752" s="1"/>
    </row>
    <row r="753" spans="8:9" x14ac:dyDescent="0.25">
      <c r="H753" s="1"/>
      <c r="I753" s="1"/>
    </row>
    <row r="754" spans="8:9" x14ac:dyDescent="0.25">
      <c r="H754" s="1"/>
      <c r="I754" s="1"/>
    </row>
    <row r="755" spans="8:9" x14ac:dyDescent="0.25">
      <c r="H755" s="1"/>
      <c r="I755" s="1"/>
    </row>
    <row r="756" spans="8:9" x14ac:dyDescent="0.25">
      <c r="H756" s="1"/>
      <c r="I756" s="1"/>
    </row>
    <row r="757" spans="8:9" x14ac:dyDescent="0.25">
      <c r="H757" s="1"/>
      <c r="I757" s="1"/>
    </row>
    <row r="758" spans="8:9" x14ac:dyDescent="0.25">
      <c r="H758" s="1"/>
      <c r="I758" s="1"/>
    </row>
    <row r="759" spans="8:9" x14ac:dyDescent="0.25">
      <c r="H759" s="1"/>
      <c r="I759" s="1"/>
    </row>
    <row r="760" spans="8:9" x14ac:dyDescent="0.25">
      <c r="H760" s="1"/>
      <c r="I760" s="1"/>
    </row>
    <row r="761" spans="8:9" x14ac:dyDescent="0.25">
      <c r="H761" s="1"/>
      <c r="I761" s="1"/>
    </row>
    <row r="762" spans="8:9" x14ac:dyDescent="0.25">
      <c r="H762" s="1"/>
      <c r="I762" s="1"/>
    </row>
    <row r="763" spans="8:9" x14ac:dyDescent="0.25">
      <c r="H763" s="1"/>
      <c r="I763" s="1"/>
    </row>
    <row r="764" spans="8:9" x14ac:dyDescent="0.25">
      <c r="H764" s="1"/>
      <c r="I764" s="1"/>
    </row>
    <row r="765" spans="8:9" x14ac:dyDescent="0.25">
      <c r="H765" s="1"/>
      <c r="I765" s="1"/>
    </row>
    <row r="766" spans="8:9" x14ac:dyDescent="0.25">
      <c r="H766" s="1"/>
      <c r="I766" s="1"/>
    </row>
    <row r="767" spans="8:9" x14ac:dyDescent="0.25">
      <c r="H767" s="1"/>
      <c r="I767" s="1"/>
    </row>
    <row r="768" spans="8:9" x14ac:dyDescent="0.25">
      <c r="H768" s="1"/>
      <c r="I768" s="1"/>
    </row>
    <row r="769" spans="8:9" x14ac:dyDescent="0.25">
      <c r="H769" s="1"/>
      <c r="I769" s="1"/>
    </row>
    <row r="770" spans="8:9" x14ac:dyDescent="0.25">
      <c r="H770" s="1"/>
      <c r="I770" s="1"/>
    </row>
    <row r="771" spans="8:9" x14ac:dyDescent="0.25">
      <c r="H771" s="1"/>
      <c r="I771" s="1"/>
    </row>
    <row r="772" spans="8:9" x14ac:dyDescent="0.25">
      <c r="H772" s="1"/>
      <c r="I772" s="1"/>
    </row>
    <row r="773" spans="8:9" x14ac:dyDescent="0.25">
      <c r="H773" s="1"/>
      <c r="I773" s="1"/>
    </row>
    <row r="774" spans="8:9" x14ac:dyDescent="0.25">
      <c r="H774" s="1"/>
      <c r="I774" s="1"/>
    </row>
    <row r="775" spans="8:9" x14ac:dyDescent="0.25">
      <c r="H775" s="1"/>
      <c r="I775" s="1"/>
    </row>
    <row r="776" spans="8:9" x14ac:dyDescent="0.25">
      <c r="H776" s="1"/>
      <c r="I776" s="1"/>
    </row>
    <row r="777" spans="8:9" x14ac:dyDescent="0.25">
      <c r="H777" s="1"/>
      <c r="I777" s="1"/>
    </row>
    <row r="778" spans="8:9" x14ac:dyDescent="0.25">
      <c r="H778" s="1"/>
      <c r="I778" s="1"/>
    </row>
    <row r="779" spans="8:9" x14ac:dyDescent="0.25">
      <c r="H779" s="1"/>
      <c r="I779" s="1"/>
    </row>
    <row r="780" spans="8:9" x14ac:dyDescent="0.25">
      <c r="H780" s="1"/>
      <c r="I780" s="1"/>
    </row>
    <row r="781" spans="8:9" x14ac:dyDescent="0.25">
      <c r="H781" s="1"/>
      <c r="I781" s="1"/>
    </row>
    <row r="782" spans="8:9" x14ac:dyDescent="0.25">
      <c r="H782" s="1"/>
      <c r="I782" s="1"/>
    </row>
    <row r="783" spans="8:9" x14ac:dyDescent="0.25">
      <c r="H783" s="1"/>
      <c r="I783" s="1"/>
    </row>
    <row r="784" spans="8:9" x14ac:dyDescent="0.25">
      <c r="H784" s="1"/>
      <c r="I784" s="1"/>
    </row>
    <row r="785" spans="8:9" x14ac:dyDescent="0.25">
      <c r="H785" s="1"/>
      <c r="I785" s="1"/>
    </row>
    <row r="786" spans="8:9" x14ac:dyDescent="0.25">
      <c r="H786" s="1"/>
      <c r="I786" s="1"/>
    </row>
    <row r="787" spans="8:9" x14ac:dyDescent="0.25">
      <c r="H787" s="1"/>
      <c r="I787" s="1"/>
    </row>
    <row r="788" spans="8:9" x14ac:dyDescent="0.25">
      <c r="H788" s="1"/>
      <c r="I788" s="1"/>
    </row>
    <row r="789" spans="8:9" x14ac:dyDescent="0.25">
      <c r="H789" s="1"/>
      <c r="I789" s="1"/>
    </row>
    <row r="790" spans="8:9" x14ac:dyDescent="0.25">
      <c r="H790" s="1"/>
      <c r="I790" s="1"/>
    </row>
    <row r="791" spans="8:9" x14ac:dyDescent="0.25">
      <c r="H791" s="1"/>
      <c r="I791" s="1"/>
    </row>
    <row r="792" spans="8:9" x14ac:dyDescent="0.25">
      <c r="H792" s="1"/>
      <c r="I792" s="1"/>
    </row>
    <row r="793" spans="8:9" x14ac:dyDescent="0.25">
      <c r="H793" s="1"/>
      <c r="I793" s="1"/>
    </row>
    <row r="794" spans="8:9" x14ac:dyDescent="0.25">
      <c r="H794" s="1"/>
      <c r="I794" s="1"/>
    </row>
    <row r="795" spans="8:9" x14ac:dyDescent="0.25">
      <c r="H795" s="1"/>
      <c r="I795" s="1"/>
    </row>
    <row r="796" spans="8:9" x14ac:dyDescent="0.25">
      <c r="H796" s="1"/>
      <c r="I796" s="1"/>
    </row>
    <row r="797" spans="8:9" x14ac:dyDescent="0.25">
      <c r="H797" s="1"/>
      <c r="I797" s="1"/>
    </row>
    <row r="798" spans="8:9" x14ac:dyDescent="0.25">
      <c r="H798" s="1"/>
      <c r="I798" s="1"/>
    </row>
    <row r="799" spans="8:9" x14ac:dyDescent="0.25">
      <c r="H799" s="1"/>
      <c r="I799" s="1"/>
    </row>
    <row r="800" spans="8:9" x14ac:dyDescent="0.25">
      <c r="H800" s="1"/>
      <c r="I800" s="1"/>
    </row>
    <row r="801" spans="8:9" x14ac:dyDescent="0.25">
      <c r="H801" s="1"/>
      <c r="I801" s="1"/>
    </row>
    <row r="802" spans="8:9" x14ac:dyDescent="0.25">
      <c r="H802" s="1"/>
      <c r="I802" s="1"/>
    </row>
    <row r="803" spans="8:9" x14ac:dyDescent="0.25">
      <c r="H803" s="1"/>
      <c r="I803" s="1"/>
    </row>
    <row r="804" spans="8:9" x14ac:dyDescent="0.25">
      <c r="H804" s="1"/>
      <c r="I804" s="1"/>
    </row>
    <row r="805" spans="8:9" x14ac:dyDescent="0.25">
      <c r="H805" s="1"/>
      <c r="I805" s="1"/>
    </row>
    <row r="806" spans="8:9" x14ac:dyDescent="0.25">
      <c r="H806" s="1"/>
      <c r="I806" s="1"/>
    </row>
    <row r="807" spans="8:9" x14ac:dyDescent="0.25">
      <c r="H807" s="1"/>
      <c r="I807" s="1"/>
    </row>
    <row r="808" spans="8:9" x14ac:dyDescent="0.25">
      <c r="H808" s="1"/>
      <c r="I808" s="1"/>
    </row>
    <row r="809" spans="8:9" x14ac:dyDescent="0.25">
      <c r="H809" s="1"/>
      <c r="I809" s="1"/>
    </row>
    <row r="810" spans="8:9" x14ac:dyDescent="0.25">
      <c r="H810" s="1"/>
      <c r="I810" s="1"/>
    </row>
    <row r="811" spans="8:9" x14ac:dyDescent="0.25">
      <c r="H811" s="1"/>
      <c r="I811" s="1"/>
    </row>
    <row r="812" spans="8:9" x14ac:dyDescent="0.25">
      <c r="H812" s="1"/>
      <c r="I812" s="1"/>
    </row>
    <row r="813" spans="8:9" x14ac:dyDescent="0.25">
      <c r="H813" s="1"/>
      <c r="I813" s="1"/>
    </row>
    <row r="814" spans="8:9" x14ac:dyDescent="0.25">
      <c r="H814" s="1"/>
      <c r="I814" s="1"/>
    </row>
    <row r="815" spans="8:9" x14ac:dyDescent="0.25">
      <c r="H815" s="1"/>
      <c r="I815" s="1"/>
    </row>
    <row r="816" spans="8:9" x14ac:dyDescent="0.25">
      <c r="H816" s="1"/>
      <c r="I816" s="1"/>
    </row>
    <row r="817" spans="8:9" x14ac:dyDescent="0.25">
      <c r="H817" s="1"/>
      <c r="I817" s="1"/>
    </row>
    <row r="818" spans="8:9" x14ac:dyDescent="0.25">
      <c r="H818" s="1"/>
      <c r="I818" s="1"/>
    </row>
    <row r="819" spans="8:9" x14ac:dyDescent="0.25">
      <c r="H819" s="1"/>
      <c r="I819" s="1"/>
    </row>
    <row r="820" spans="8:9" x14ac:dyDescent="0.25">
      <c r="H820" s="1"/>
      <c r="I820" s="1"/>
    </row>
    <row r="821" spans="8:9" x14ac:dyDescent="0.25">
      <c r="H821" s="1"/>
      <c r="I821" s="1"/>
    </row>
    <row r="822" spans="8:9" x14ac:dyDescent="0.25">
      <c r="H822" s="1"/>
      <c r="I822" s="1"/>
    </row>
    <row r="823" spans="8:9" x14ac:dyDescent="0.25">
      <c r="H823" s="1"/>
      <c r="I823" s="1"/>
    </row>
    <row r="824" spans="8:9" x14ac:dyDescent="0.25">
      <c r="H824" s="1"/>
      <c r="I824" s="1"/>
    </row>
    <row r="825" spans="8:9" x14ac:dyDescent="0.25">
      <c r="H825" s="1"/>
      <c r="I825" s="1"/>
    </row>
    <row r="826" spans="8:9" x14ac:dyDescent="0.25">
      <c r="H826" s="1"/>
      <c r="I826" s="1"/>
    </row>
    <row r="827" spans="8:9" x14ac:dyDescent="0.25">
      <c r="H827" s="1"/>
      <c r="I827" s="1"/>
    </row>
    <row r="828" spans="8:9" x14ac:dyDescent="0.25">
      <c r="H828" s="1"/>
      <c r="I828" s="1"/>
    </row>
    <row r="829" spans="8:9" x14ac:dyDescent="0.25">
      <c r="H829" s="1"/>
      <c r="I829" s="1"/>
    </row>
    <row r="830" spans="8:9" x14ac:dyDescent="0.25">
      <c r="H830" s="1"/>
      <c r="I830" s="1"/>
    </row>
    <row r="831" spans="8:9" x14ac:dyDescent="0.25">
      <c r="H831" s="1"/>
      <c r="I831" s="1"/>
    </row>
    <row r="832" spans="8:9" x14ac:dyDescent="0.25">
      <c r="H832" s="1"/>
      <c r="I832" s="1"/>
    </row>
    <row r="833" spans="8:9" x14ac:dyDescent="0.25">
      <c r="H833" s="1"/>
      <c r="I833" s="1"/>
    </row>
    <row r="834" spans="8:9" x14ac:dyDescent="0.25">
      <c r="H834" s="1"/>
      <c r="I834" s="1"/>
    </row>
    <row r="835" spans="8:9" x14ac:dyDescent="0.25">
      <c r="H835" s="1"/>
      <c r="I835" s="1"/>
    </row>
    <row r="836" spans="8:9" x14ac:dyDescent="0.25">
      <c r="H836" s="1"/>
      <c r="I836" s="1"/>
    </row>
    <row r="837" spans="8:9" x14ac:dyDescent="0.25">
      <c r="H837" s="1"/>
      <c r="I837" s="1"/>
    </row>
    <row r="838" spans="8:9" x14ac:dyDescent="0.25">
      <c r="H838" s="1"/>
      <c r="I838" s="1"/>
    </row>
    <row r="839" spans="8:9" x14ac:dyDescent="0.25">
      <c r="H839" s="1"/>
      <c r="I839" s="1"/>
    </row>
    <row r="840" spans="8:9" x14ac:dyDescent="0.25">
      <c r="H840" s="1"/>
      <c r="I840" s="1"/>
    </row>
    <row r="841" spans="8:9" x14ac:dyDescent="0.25">
      <c r="H841" s="1"/>
      <c r="I841" s="1"/>
    </row>
    <row r="842" spans="8:9" x14ac:dyDescent="0.25">
      <c r="H842" s="1"/>
      <c r="I842" s="1"/>
    </row>
    <row r="843" spans="8:9" x14ac:dyDescent="0.25">
      <c r="H843" s="1"/>
      <c r="I843" s="1"/>
    </row>
    <row r="844" spans="8:9" x14ac:dyDescent="0.25">
      <c r="H844" s="1"/>
      <c r="I844" s="1"/>
    </row>
    <row r="845" spans="8:9" x14ac:dyDescent="0.25">
      <c r="H845" s="1"/>
      <c r="I845" s="1"/>
    </row>
    <row r="846" spans="8:9" x14ac:dyDescent="0.25">
      <c r="H846" s="1"/>
      <c r="I846" s="1"/>
    </row>
    <row r="847" spans="8:9" x14ac:dyDescent="0.25">
      <c r="H847" s="1"/>
      <c r="I847" s="1"/>
    </row>
    <row r="848" spans="8:9" x14ac:dyDescent="0.25">
      <c r="H848" s="1"/>
      <c r="I848" s="1"/>
    </row>
    <row r="849" spans="8:9" x14ac:dyDescent="0.25">
      <c r="H849" s="1"/>
      <c r="I849" s="1"/>
    </row>
    <row r="850" spans="8:9" x14ac:dyDescent="0.25">
      <c r="H850" s="1"/>
      <c r="I850" s="1"/>
    </row>
    <row r="851" spans="8:9" x14ac:dyDescent="0.25">
      <c r="H851" s="1"/>
      <c r="I851" s="1"/>
    </row>
    <row r="852" spans="8:9" x14ac:dyDescent="0.25">
      <c r="H852" s="1"/>
      <c r="I852" s="1"/>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0"/>
  <sheetViews>
    <sheetView workbookViewId="0">
      <selection sqref="A1:F1048576"/>
    </sheetView>
  </sheetViews>
  <sheetFormatPr defaultRowHeight="15" x14ac:dyDescent="0.25"/>
  <cols>
    <col min="7" max="7" width="113.28515625" customWidth="1"/>
  </cols>
  <sheetData>
    <row r="1" spans="1:7" ht="60" x14ac:dyDescent="0.25">
      <c r="A1" t="s">
        <v>3</v>
      </c>
      <c r="B1" t="s">
        <v>13</v>
      </c>
      <c r="C1" t="s">
        <v>22</v>
      </c>
      <c r="D1" t="s">
        <v>23</v>
      </c>
      <c r="E1" t="s">
        <v>26</v>
      </c>
      <c r="F1" t="s">
        <v>27</v>
      </c>
      <c r="G1" s="7" t="s">
        <v>20</v>
      </c>
    </row>
    <row r="2" spans="1:7" x14ac:dyDescent="0.25">
      <c r="A2">
        <v>0</v>
      </c>
      <c r="B2" s="1">
        <f>legendre!H12</f>
        <v>5.4927544983283498E-2</v>
      </c>
      <c r="C2" s="1">
        <f>calculationOfSE!H12</f>
        <v>6.935347139936948E-3</v>
      </c>
      <c r="D2">
        <v>6.1173032285714302E-2</v>
      </c>
      <c r="E2" s="1">
        <f>B2+C2</f>
        <v>6.1862892123220443E-2</v>
      </c>
      <c r="F2" s="1">
        <f>B2-C2</f>
        <v>4.7992197843346553E-2</v>
      </c>
      <c r="G2" t="s">
        <v>28</v>
      </c>
    </row>
    <row r="3" spans="1:7" x14ac:dyDescent="0.25">
      <c r="A3">
        <v>1</v>
      </c>
      <c r="B3" s="1">
        <f>legendre!H13</f>
        <v>5.2502262063283497E-2</v>
      </c>
      <c r="C3" s="1">
        <f>calculationOfSE!H13</f>
        <v>6.763482097980689E-3</v>
      </c>
      <c r="D3">
        <v>6.7673618000000005E-2</v>
      </c>
      <c r="E3" s="1">
        <f t="shared" ref="E3:E66" si="0">B3+C3</f>
        <v>5.9265744161264185E-2</v>
      </c>
      <c r="F3" s="1">
        <f t="shared" ref="F3:F66" si="1">B3-C3</f>
        <v>4.573877996530281E-2</v>
      </c>
    </row>
    <row r="4" spans="1:7" x14ac:dyDescent="0.25">
      <c r="A4">
        <v>2</v>
      </c>
      <c r="B4" s="1">
        <f>legendre!H14</f>
        <v>5.0143267755283494E-2</v>
      </c>
      <c r="C4" s="1">
        <f>calculationOfSE!H14</f>
        <v>6.5890927872679049E-3</v>
      </c>
      <c r="D4">
        <v>2.82151E-2</v>
      </c>
      <c r="E4" s="1">
        <f t="shared" si="0"/>
        <v>5.6732360542551402E-2</v>
      </c>
      <c r="F4" s="1">
        <f t="shared" si="1"/>
        <v>4.3554174968015585E-2</v>
      </c>
    </row>
    <row r="5" spans="1:7" x14ac:dyDescent="0.25">
      <c r="A5">
        <v>6</v>
      </c>
      <c r="B5" s="1">
        <f>legendre!H15</f>
        <v>4.1368735823283501E-2</v>
      </c>
      <c r="C5" s="1">
        <f>calculationOfSE!H15</f>
        <v>5.8598465434713306E-3</v>
      </c>
      <c r="D5">
        <v>-4.6767883999999996E-3</v>
      </c>
      <c r="E5" s="1">
        <f t="shared" si="0"/>
        <v>4.7228582366754833E-2</v>
      </c>
      <c r="F5" s="1">
        <f t="shared" si="1"/>
        <v>3.5508889279812168E-2</v>
      </c>
    </row>
    <row r="6" spans="1:7" x14ac:dyDescent="0.25">
      <c r="A6">
        <v>7</v>
      </c>
      <c r="B6" s="1">
        <f>legendre!H16</f>
        <v>3.93403661152835E-2</v>
      </c>
      <c r="C6" s="1">
        <f>calculationOfSE!H16</f>
        <v>5.6672523697171451E-3</v>
      </c>
      <c r="D6">
        <v>1.21404712E-3</v>
      </c>
      <c r="E6" s="1">
        <f t="shared" si="0"/>
        <v>4.5007618485000643E-2</v>
      </c>
      <c r="F6" s="1">
        <f t="shared" si="1"/>
        <v>3.3673113745566356E-2</v>
      </c>
    </row>
    <row r="7" spans="1:7" x14ac:dyDescent="0.25">
      <c r="A7">
        <v>8</v>
      </c>
      <c r="B7" s="1">
        <f>legendre!H17</f>
        <v>3.7378278207283497E-2</v>
      </c>
      <c r="C7" s="1">
        <f>calculationOfSE!H17</f>
        <v>5.4691445907499876E-3</v>
      </c>
      <c r="D7">
        <v>7.4702147727272704E-3</v>
      </c>
      <c r="E7" s="1">
        <f t="shared" si="0"/>
        <v>4.2847422798033483E-2</v>
      </c>
      <c r="F7" s="1">
        <f t="shared" si="1"/>
        <v>3.1909133616533511E-2</v>
      </c>
    </row>
    <row r="8" spans="1:7" x14ac:dyDescent="0.25">
      <c r="A8">
        <v>9</v>
      </c>
      <c r="B8" s="1">
        <f>legendre!H18</f>
        <v>3.5482275999283497E-2</v>
      </c>
      <c r="C8" s="1">
        <f>calculationOfSE!H18</f>
        <v>5.2643957167417413E-3</v>
      </c>
      <c r="D8">
        <v>1.58768391111111E-2</v>
      </c>
      <c r="E8" s="1">
        <f t="shared" si="0"/>
        <v>4.0746671716025237E-2</v>
      </c>
      <c r="F8" s="1">
        <f t="shared" si="1"/>
        <v>3.0217880282541756E-2</v>
      </c>
    </row>
    <row r="9" spans="1:7" x14ac:dyDescent="0.25">
      <c r="A9">
        <v>10</v>
      </c>
      <c r="B9" s="1">
        <f>legendre!H19</f>
        <v>3.3652359491283493E-2</v>
      </c>
      <c r="C9" s="1">
        <f>calculationOfSE!H19</f>
        <v>5.0514567438136211E-3</v>
      </c>
      <c r="D9">
        <v>4.0786863E-2</v>
      </c>
      <c r="E9" s="1">
        <f t="shared" si="0"/>
        <v>3.870381623509711E-2</v>
      </c>
      <c r="F9" s="1">
        <f t="shared" si="1"/>
        <v>2.8600902747469872E-2</v>
      </c>
    </row>
    <row r="10" spans="1:7" x14ac:dyDescent="0.25">
      <c r="A10">
        <v>11</v>
      </c>
      <c r="B10" s="1">
        <f>legendre!H20</f>
        <v>3.1888724783283501E-2</v>
      </c>
      <c r="C10" s="1">
        <f>calculationOfSE!H20</f>
        <v>4.8280842311212765E-3</v>
      </c>
      <c r="D10">
        <v>-5.88055133333333E-3</v>
      </c>
      <c r="E10" s="1">
        <f t="shared" si="0"/>
        <v>3.6716809014404779E-2</v>
      </c>
      <c r="F10" s="1">
        <f t="shared" si="1"/>
        <v>2.7060640552162223E-2</v>
      </c>
    </row>
    <row r="11" spans="1:7" x14ac:dyDescent="0.25">
      <c r="A11">
        <v>12</v>
      </c>
      <c r="B11" s="1">
        <f>legendre!H21</f>
        <v>3.0191175775283498E-2</v>
      </c>
      <c r="C11" s="1">
        <f>calculationOfSE!H21</f>
        <v>4.5907280192764143E-3</v>
      </c>
      <c r="D11">
        <v>2.57112943E-2</v>
      </c>
      <c r="E11" s="1">
        <f t="shared" si="0"/>
        <v>3.4781903794559914E-2</v>
      </c>
      <c r="F11" s="1">
        <f t="shared" si="1"/>
        <v>2.5600447756007082E-2</v>
      </c>
    </row>
    <row r="12" spans="1:7" x14ac:dyDescent="0.25">
      <c r="A12">
        <v>13</v>
      </c>
      <c r="B12" s="1">
        <f>legendre!H22</f>
        <v>2.8559712467283498E-2</v>
      </c>
      <c r="C12" s="1">
        <f>calculationOfSE!H22</f>
        <v>4.3332842575702583E-3</v>
      </c>
      <c r="D12">
        <v>2.840567272E-2</v>
      </c>
      <c r="E12" s="1">
        <f t="shared" si="0"/>
        <v>3.2892996724853754E-2</v>
      </c>
      <c r="F12" s="1">
        <f t="shared" si="1"/>
        <v>2.4226428209713241E-2</v>
      </c>
    </row>
    <row r="13" spans="1:7" x14ac:dyDescent="0.25">
      <c r="A13">
        <v>14</v>
      </c>
      <c r="B13" s="1">
        <f>legendre!H23</f>
        <v>2.6994530959283503E-2</v>
      </c>
      <c r="C13" s="1">
        <f>calculationOfSE!H23</f>
        <v>4.0434050085720735E-3</v>
      </c>
      <c r="D13">
        <v>1.5361605826087E-2</v>
      </c>
      <c r="E13" s="1">
        <f t="shared" si="0"/>
        <v>3.1037935967855576E-2</v>
      </c>
      <c r="F13" s="1">
        <f t="shared" si="1"/>
        <v>2.2951125950711429E-2</v>
      </c>
    </row>
    <row r="14" spans="1:7" x14ac:dyDescent="0.25">
      <c r="A14">
        <v>15</v>
      </c>
      <c r="B14" s="1">
        <f>legendre!H24</f>
        <v>2.54954351512835E-2</v>
      </c>
      <c r="C14" s="1">
        <f>calculationOfSE!H24</f>
        <v>3.6864969322438234E-3</v>
      </c>
      <c r="D14">
        <v>2.2289014903225799E-2</v>
      </c>
      <c r="E14" s="1">
        <f t="shared" si="0"/>
        <v>2.9181932083527325E-2</v>
      </c>
      <c r="F14" s="1">
        <f t="shared" si="1"/>
        <v>2.1808938219039675E-2</v>
      </c>
    </row>
    <row r="15" spans="1:7" x14ac:dyDescent="0.25">
      <c r="A15">
        <v>16</v>
      </c>
      <c r="B15" s="1">
        <f>legendre!H25</f>
        <v>2.40624250432835E-2</v>
      </c>
      <c r="C15" s="1">
        <f>calculationOfSE!H25</f>
        <v>3.2743333052490417E-3</v>
      </c>
      <c r="D15">
        <v>4.2359389653846197E-2</v>
      </c>
      <c r="E15" s="1">
        <f t="shared" si="0"/>
        <v>2.7336758348532542E-2</v>
      </c>
      <c r="F15" s="1">
        <f t="shared" si="1"/>
        <v>2.0788091738034458E-2</v>
      </c>
    </row>
    <row r="16" spans="1:7" x14ac:dyDescent="0.25">
      <c r="A16">
        <v>17</v>
      </c>
      <c r="B16" s="1">
        <f>legendre!H26</f>
        <v>2.26955006352835E-2</v>
      </c>
      <c r="C16" s="1">
        <f>calculationOfSE!H26</f>
        <v>3.6260395475975877E-3</v>
      </c>
      <c r="D16">
        <v>3.2240914000000002E-2</v>
      </c>
      <c r="E16" s="1">
        <f t="shared" si="0"/>
        <v>2.6321540182881086E-2</v>
      </c>
      <c r="F16" s="1">
        <f t="shared" si="1"/>
        <v>1.9069461087685913E-2</v>
      </c>
    </row>
    <row r="17" spans="1:6" x14ac:dyDescent="0.25">
      <c r="A17">
        <v>18</v>
      </c>
      <c r="B17" s="1">
        <f>legendre!H27</f>
        <v>2.1394858027283501E-2</v>
      </c>
      <c r="C17" s="1">
        <f>calculationOfSE!H27</f>
        <v>3.7870529903411424E-3</v>
      </c>
      <c r="D17">
        <v>2.4827000299999999E-2</v>
      </c>
      <c r="E17" s="1">
        <f t="shared" si="0"/>
        <v>2.5181911017624643E-2</v>
      </c>
      <c r="F17" s="1">
        <f t="shared" si="1"/>
        <v>1.760780503694236E-2</v>
      </c>
    </row>
    <row r="18" spans="1:6" x14ac:dyDescent="0.25">
      <c r="A18">
        <v>19</v>
      </c>
      <c r="B18" s="1">
        <f>legendre!H28</f>
        <v>2.0160301119283498E-2</v>
      </c>
      <c r="C18" s="1">
        <f>calculationOfSE!H28</f>
        <v>3.8883596492920256E-3</v>
      </c>
      <c r="D18">
        <v>1.8590804124999999E-2</v>
      </c>
      <c r="E18" s="1">
        <f t="shared" si="0"/>
        <v>2.4048660768575522E-2</v>
      </c>
      <c r="F18" s="1">
        <f t="shared" si="1"/>
        <v>1.6271941469991474E-2</v>
      </c>
    </row>
    <row r="19" spans="1:6" x14ac:dyDescent="0.25">
      <c r="A19">
        <v>20</v>
      </c>
      <c r="B19" s="1">
        <f>legendre!H29</f>
        <v>1.8992026011283497E-2</v>
      </c>
      <c r="C19" s="1">
        <f>calculationOfSE!H29</f>
        <v>3.9550722502565572E-3</v>
      </c>
      <c r="D19">
        <v>6.5823383478260901E-3</v>
      </c>
      <c r="E19" s="1">
        <f t="shared" si="0"/>
        <v>2.2947098261540053E-2</v>
      </c>
      <c r="F19" s="1">
        <f t="shared" si="1"/>
        <v>1.503695376102694E-2</v>
      </c>
    </row>
    <row r="20" spans="1:6" x14ac:dyDescent="0.25">
      <c r="A20">
        <v>21</v>
      </c>
      <c r="B20" s="1">
        <f>legendre!H30</f>
        <v>1.7889640503283503E-2</v>
      </c>
      <c r="C20" s="1">
        <f>calculationOfSE!H30</f>
        <v>3.9975406322506849E-3</v>
      </c>
      <c r="D20">
        <v>1.4519148000000001E-2</v>
      </c>
      <c r="E20" s="1">
        <f t="shared" si="0"/>
        <v>2.1887181135534187E-2</v>
      </c>
      <c r="F20" s="1">
        <f t="shared" si="1"/>
        <v>1.3892099871032819E-2</v>
      </c>
    </row>
    <row r="21" spans="1:6" x14ac:dyDescent="0.25">
      <c r="A21">
        <v>22</v>
      </c>
      <c r="B21" s="1">
        <f>legendre!H31</f>
        <v>1.6853536795283501E-2</v>
      </c>
      <c r="C21" s="1">
        <f>calculationOfSE!H31</f>
        <v>4.0210809313985943E-3</v>
      </c>
      <c r="D21">
        <v>1.0401060947368399E-2</v>
      </c>
      <c r="E21" s="1">
        <f t="shared" si="0"/>
        <v>2.0874617726682095E-2</v>
      </c>
      <c r="F21" s="1">
        <f t="shared" si="1"/>
        <v>1.2832455863884908E-2</v>
      </c>
    </row>
    <row r="22" spans="1:6" x14ac:dyDescent="0.25">
      <c r="A22">
        <v>23</v>
      </c>
      <c r="B22" s="1">
        <f>legendre!H32</f>
        <v>1.5883714887283497E-2</v>
      </c>
      <c r="C22" s="1">
        <f>calculationOfSE!H32</f>
        <v>4.0288356442653352E-3</v>
      </c>
      <c r="D22">
        <v>1.9894520000000001E-3</v>
      </c>
      <c r="E22" s="1">
        <f t="shared" si="0"/>
        <v>1.9912550531548834E-2</v>
      </c>
      <c r="F22" s="1">
        <f t="shared" si="1"/>
        <v>1.1854879243018162E-2</v>
      </c>
    </row>
    <row r="23" spans="1:6" x14ac:dyDescent="0.25">
      <c r="A23">
        <v>24</v>
      </c>
      <c r="B23" s="1">
        <f>legendre!H33</f>
        <v>1.4979782579283498E-2</v>
      </c>
      <c r="C23" s="1">
        <f>calculationOfSE!H33</f>
        <v>4.0227908166017498E-3</v>
      </c>
      <c r="D23">
        <v>4.6009512399999997E-3</v>
      </c>
      <c r="E23" s="1">
        <f t="shared" si="0"/>
        <v>1.900257339588525E-2</v>
      </c>
      <c r="F23" s="1">
        <f t="shared" si="1"/>
        <v>1.0956991762681749E-2</v>
      </c>
    </row>
    <row r="24" spans="1:6" x14ac:dyDescent="0.25">
      <c r="A24">
        <v>25</v>
      </c>
      <c r="B24" s="1">
        <f>legendre!H34</f>
        <v>1.4142132071283502E-2</v>
      </c>
      <c r="C24" s="1">
        <f>calculationOfSE!H34</f>
        <v>4.0041393263802816E-3</v>
      </c>
      <c r="D24">
        <v>3.2902276250000001E-2</v>
      </c>
      <c r="E24" s="1">
        <f t="shared" si="0"/>
        <v>1.8146271397663782E-2</v>
      </c>
      <c r="F24" s="1">
        <f t="shared" si="1"/>
        <v>1.0137992744903221E-2</v>
      </c>
    </row>
    <row r="25" spans="1:6" x14ac:dyDescent="0.25">
      <c r="A25">
        <v>26</v>
      </c>
      <c r="B25" s="1">
        <f>legendre!H35</f>
        <v>1.33707633632835E-2</v>
      </c>
      <c r="C25" s="1">
        <f>calculationOfSE!H35</f>
        <v>3.9736204199390356E-3</v>
      </c>
      <c r="D25">
        <v>3.0900236080000001E-2</v>
      </c>
      <c r="E25" s="1">
        <f t="shared" si="0"/>
        <v>1.7344383783222533E-2</v>
      </c>
      <c r="F25" s="1">
        <f t="shared" si="1"/>
        <v>9.397142943344464E-3</v>
      </c>
    </row>
    <row r="26" spans="1:6" x14ac:dyDescent="0.25">
      <c r="A26">
        <v>27</v>
      </c>
      <c r="B26" s="1">
        <f>legendre!H36</f>
        <v>1.26652842552835E-2</v>
      </c>
      <c r="C26" s="1">
        <f>calculationOfSE!H36</f>
        <v>3.931630906093977E-3</v>
      </c>
      <c r="D26">
        <v>3.2533764814814799E-2</v>
      </c>
      <c r="E26" s="1">
        <f t="shared" si="0"/>
        <v>1.6596915161377478E-2</v>
      </c>
      <c r="F26" s="1">
        <f t="shared" si="1"/>
        <v>8.733653349189522E-3</v>
      </c>
    </row>
    <row r="27" spans="1:6" x14ac:dyDescent="0.25">
      <c r="A27">
        <v>28</v>
      </c>
      <c r="B27" s="1">
        <f>legendre!H37</f>
        <v>1.2026086947283498E-2</v>
      </c>
      <c r="C27" s="1">
        <f>calculationOfSE!H37</f>
        <v>3.8781873051085833E-3</v>
      </c>
      <c r="D27">
        <v>1.2292527241379301E-3</v>
      </c>
      <c r="E27" s="1">
        <f t="shared" si="0"/>
        <v>1.5904274252392082E-2</v>
      </c>
      <c r="F27" s="1">
        <f t="shared" si="1"/>
        <v>8.1478996421749141E-3</v>
      </c>
    </row>
    <row r="28" spans="1:6" x14ac:dyDescent="0.25">
      <c r="A28">
        <v>29</v>
      </c>
      <c r="B28" s="1">
        <f>legendre!H38</f>
        <v>1.1452975339283501E-2</v>
      </c>
      <c r="C28" s="1">
        <f>calculationOfSE!H38</f>
        <v>3.8130414914017211E-3</v>
      </c>
      <c r="D28">
        <v>2.40312682941176E-2</v>
      </c>
      <c r="E28" s="1">
        <f t="shared" si="0"/>
        <v>1.5266016830685222E-2</v>
      </c>
      <c r="F28" s="1">
        <f t="shared" si="1"/>
        <v>7.6399338478817802E-3</v>
      </c>
    </row>
    <row r="29" spans="1:6" x14ac:dyDescent="0.25">
      <c r="A29">
        <v>30</v>
      </c>
      <c r="B29" s="1">
        <f>legendre!H39</f>
        <v>1.0946145531283501E-2</v>
      </c>
      <c r="C29" s="1">
        <f>calculationOfSE!H39</f>
        <v>3.7355694392888503E-3</v>
      </c>
      <c r="D29">
        <v>6.1928787777777803E-3</v>
      </c>
      <c r="E29" s="1">
        <f t="shared" si="0"/>
        <v>1.468171497057235E-2</v>
      </c>
      <c r="F29" s="1">
        <f t="shared" si="1"/>
        <v>7.2105760919946504E-3</v>
      </c>
    </row>
    <row r="30" spans="1:6" x14ac:dyDescent="0.25">
      <c r="A30">
        <v>31</v>
      </c>
      <c r="B30" s="1">
        <f>legendre!H40</f>
        <v>1.05054014232835E-2</v>
      </c>
      <c r="C30" s="1">
        <f>calculationOfSE!H40</f>
        <v>3.6447371438987682E-3</v>
      </c>
      <c r="D30">
        <v>-1.32345872777778E-2</v>
      </c>
      <c r="E30" s="1">
        <f t="shared" si="0"/>
        <v>1.4150138567182268E-2</v>
      </c>
      <c r="F30" s="1">
        <f t="shared" si="1"/>
        <v>6.8606642793847313E-3</v>
      </c>
    </row>
    <row r="31" spans="1:6" x14ac:dyDescent="0.25">
      <c r="A31">
        <v>32</v>
      </c>
      <c r="B31" s="1">
        <f>legendre!H41</f>
        <v>1.0130743015283498E-2</v>
      </c>
      <c r="C31" s="1">
        <f>calculationOfSE!H41</f>
        <v>3.5388734865973524E-3</v>
      </c>
      <c r="D31" s="1">
        <v>-6.6505928571428504E-5</v>
      </c>
      <c r="E31" s="1">
        <f t="shared" si="0"/>
        <v>1.366961650188085E-2</v>
      </c>
      <c r="F31" s="1">
        <f t="shared" si="1"/>
        <v>6.5918695286861454E-3</v>
      </c>
    </row>
    <row r="32" spans="1:6" x14ac:dyDescent="0.25">
      <c r="A32">
        <v>33</v>
      </c>
      <c r="B32" s="1">
        <f>legendre!H42</f>
        <v>9.8221703072835006E-3</v>
      </c>
      <c r="C32" s="1">
        <f>calculationOfSE!H42</f>
        <v>3.4153201731522091E-3</v>
      </c>
      <c r="D32">
        <v>1.7814077111111101E-2</v>
      </c>
      <c r="E32" s="1">
        <f t="shared" si="0"/>
        <v>1.323749048043571E-2</v>
      </c>
      <c r="F32" s="1">
        <f t="shared" si="1"/>
        <v>6.4068501341312915E-3</v>
      </c>
    </row>
    <row r="33" spans="1:6" x14ac:dyDescent="0.25">
      <c r="A33">
        <v>34</v>
      </c>
      <c r="B33" s="1">
        <f>legendre!H43</f>
        <v>9.5798793992834998E-3</v>
      </c>
      <c r="C33" s="1">
        <f>calculationOfSE!H43</f>
        <v>3.2696405370170383E-3</v>
      </c>
      <c r="D33">
        <v>8.3836211428571401E-3</v>
      </c>
      <c r="E33" s="1">
        <f t="shared" si="0"/>
        <v>1.2849519936300537E-2</v>
      </c>
      <c r="F33" s="1">
        <f t="shared" si="1"/>
        <v>6.3102388622664615E-3</v>
      </c>
    </row>
    <row r="34" spans="1:6" x14ac:dyDescent="0.25">
      <c r="A34">
        <v>35</v>
      </c>
      <c r="B34" s="1">
        <f>legendre!H44</f>
        <v>9.4036741912834985E-3</v>
      </c>
      <c r="C34" s="1">
        <f>calculationOfSE!H44</f>
        <v>3.0937420565085444E-3</v>
      </c>
      <c r="D34">
        <v>9.8400191666666702E-3</v>
      </c>
      <c r="E34" s="1">
        <f t="shared" si="0"/>
        <v>1.2497416247792043E-2</v>
      </c>
      <c r="F34" s="1">
        <f t="shared" si="1"/>
        <v>6.3099321347749541E-3</v>
      </c>
    </row>
    <row r="35" spans="1:6" x14ac:dyDescent="0.25">
      <c r="A35">
        <v>36</v>
      </c>
      <c r="B35" s="1">
        <f>legendre!H45</f>
        <v>9.2937507832835022E-3</v>
      </c>
      <c r="C35" s="1">
        <f>calculationOfSE!H45</f>
        <v>2.869726355166457E-3</v>
      </c>
      <c r="D35">
        <v>3.10394999130435E-2</v>
      </c>
      <c r="E35" s="1">
        <f t="shared" si="0"/>
        <v>1.2163477138449959E-2</v>
      </c>
      <c r="F35" s="1">
        <f t="shared" si="1"/>
        <v>6.4240244281170457E-3</v>
      </c>
    </row>
    <row r="36" spans="1:6" x14ac:dyDescent="0.25">
      <c r="A36">
        <v>37</v>
      </c>
      <c r="B36" s="1">
        <f>legendre!H46</f>
        <v>9.2497169752834996E-3</v>
      </c>
      <c r="C36" s="1">
        <f>calculationOfSE!H46</f>
        <v>2.5358972309468654E-3</v>
      </c>
      <c r="D36">
        <v>2.7304871904761899E-2</v>
      </c>
      <c r="E36" s="1">
        <f t="shared" si="0"/>
        <v>1.1785614206230366E-2</v>
      </c>
      <c r="F36" s="1">
        <f t="shared" si="1"/>
        <v>6.7138197443366342E-3</v>
      </c>
    </row>
    <row r="37" spans="1:6" x14ac:dyDescent="0.25">
      <c r="A37">
        <v>38</v>
      </c>
      <c r="B37" s="1">
        <f>legendre!H47</f>
        <v>9.2719649672834987E-3</v>
      </c>
      <c r="C37" s="1">
        <f>calculationOfSE!H47</f>
        <v>2.5358972309468654E-3</v>
      </c>
      <c r="D37">
        <v>4.9837188260869601E-2</v>
      </c>
      <c r="E37" s="1">
        <f t="shared" si="0"/>
        <v>1.1807862198230365E-2</v>
      </c>
      <c r="F37" s="1">
        <f t="shared" si="1"/>
        <v>6.7360677363366333E-3</v>
      </c>
    </row>
    <row r="38" spans="1:6" x14ac:dyDescent="0.25">
      <c r="A38">
        <v>39</v>
      </c>
      <c r="B38" s="1">
        <f>legendre!H48</f>
        <v>9.3604947592834994E-3</v>
      </c>
      <c r="C38" s="1">
        <f>calculationOfSE!H48</f>
        <v>2.869726355166457E-3</v>
      </c>
      <c r="D38">
        <v>1.5741925666666701E-2</v>
      </c>
      <c r="E38" s="1">
        <f t="shared" si="0"/>
        <v>1.2230221114449956E-2</v>
      </c>
      <c r="F38" s="1">
        <f t="shared" si="1"/>
        <v>6.4907684041170428E-3</v>
      </c>
    </row>
    <row r="39" spans="1:6" x14ac:dyDescent="0.25">
      <c r="A39">
        <v>40</v>
      </c>
      <c r="B39" s="1">
        <f>legendre!H49</f>
        <v>9.5149141512835007E-3</v>
      </c>
      <c r="C39" s="1">
        <f>calculationOfSE!H49</f>
        <v>3.0937420565085444E-3</v>
      </c>
      <c r="D39">
        <v>3.17078543684211E-2</v>
      </c>
      <c r="E39" s="1">
        <f t="shared" si="0"/>
        <v>1.2608656207792045E-2</v>
      </c>
      <c r="F39" s="1">
        <f t="shared" si="1"/>
        <v>6.4211720947749563E-3</v>
      </c>
    </row>
    <row r="40" spans="1:6" x14ac:dyDescent="0.25">
      <c r="A40">
        <v>41</v>
      </c>
      <c r="B40" s="1">
        <f>legendre!H50</f>
        <v>9.7356153432835001E-3</v>
      </c>
      <c r="C40" s="1">
        <f>calculationOfSE!H50</f>
        <v>3.2696405370170383E-3</v>
      </c>
      <c r="D40" s="1">
        <v>-4.3178866666666498E-5</v>
      </c>
      <c r="E40" s="1">
        <f t="shared" si="0"/>
        <v>1.3005255880300538E-2</v>
      </c>
      <c r="F40" s="1">
        <f t="shared" si="1"/>
        <v>6.4659748062664618E-3</v>
      </c>
    </row>
    <row r="41" spans="1:6" x14ac:dyDescent="0.25">
      <c r="A41">
        <v>42</v>
      </c>
      <c r="B41" s="1">
        <f>legendre!H51</f>
        <v>1.0022402235283499E-2</v>
      </c>
      <c r="C41" s="1">
        <f>calculationOfSE!H51</f>
        <v>3.4153201731522091E-3</v>
      </c>
      <c r="D41">
        <v>2.93004851333333E-2</v>
      </c>
      <c r="E41" s="1">
        <f t="shared" si="0"/>
        <v>1.3437722408435708E-2</v>
      </c>
      <c r="F41" s="1">
        <f t="shared" si="1"/>
        <v>6.6070820621312899E-3</v>
      </c>
    </row>
    <row r="42" spans="1:6" x14ac:dyDescent="0.25">
      <c r="A42">
        <v>43</v>
      </c>
      <c r="B42" s="1">
        <f>legendre!H52</f>
        <v>1.0375470927283501E-2</v>
      </c>
      <c r="C42" s="1">
        <f>calculationOfSE!H52</f>
        <v>3.5388734865973524E-3</v>
      </c>
      <c r="D42">
        <v>1.3386008888888899E-3</v>
      </c>
      <c r="E42" s="1">
        <f t="shared" si="0"/>
        <v>1.3914344413880854E-2</v>
      </c>
      <c r="F42" s="1">
        <f t="shared" si="1"/>
        <v>6.8365974406861488E-3</v>
      </c>
    </row>
    <row r="43" spans="1:6" x14ac:dyDescent="0.25">
      <c r="A43">
        <v>44</v>
      </c>
      <c r="B43" s="1">
        <f>legendre!H53</f>
        <v>1.0794625319283501E-2</v>
      </c>
      <c r="C43" s="1">
        <f>calculationOfSE!H53</f>
        <v>3.6447371438987682E-3</v>
      </c>
      <c r="D43" s="1">
        <v>8.0440999999999198E-5</v>
      </c>
      <c r="E43" s="1">
        <f t="shared" si="0"/>
        <v>1.4439362463182269E-2</v>
      </c>
      <c r="F43" s="1">
        <f t="shared" si="1"/>
        <v>7.1498881753847329E-3</v>
      </c>
    </row>
    <row r="44" spans="1:6" x14ac:dyDescent="0.25">
      <c r="A44">
        <v>45</v>
      </c>
      <c r="B44" s="1">
        <f>legendre!H54</f>
        <v>1.12798654112835E-2</v>
      </c>
      <c r="C44" s="1">
        <f>calculationOfSE!H54</f>
        <v>3.7355694392888503E-3</v>
      </c>
      <c r="D44">
        <v>1.27215478461538E-2</v>
      </c>
      <c r="E44" s="1">
        <f t="shared" si="0"/>
        <v>1.501543485057235E-2</v>
      </c>
      <c r="F44" s="1">
        <f t="shared" si="1"/>
        <v>7.54429597199465E-3</v>
      </c>
    </row>
    <row r="45" spans="1:6" x14ac:dyDescent="0.25">
      <c r="A45">
        <v>46</v>
      </c>
      <c r="B45" s="1">
        <f>legendre!H55</f>
        <v>1.1831191203283499E-2</v>
      </c>
      <c r="C45" s="1">
        <f>calculationOfSE!H55</f>
        <v>3.8130414914017211E-3</v>
      </c>
      <c r="D45">
        <v>4.25620466E-2</v>
      </c>
      <c r="E45" s="1">
        <f t="shared" si="0"/>
        <v>1.564423269468522E-2</v>
      </c>
      <c r="F45" s="1">
        <f t="shared" si="1"/>
        <v>8.0181497118817779E-3</v>
      </c>
    </row>
    <row r="46" spans="1:6" x14ac:dyDescent="0.25">
      <c r="A46">
        <v>47</v>
      </c>
      <c r="B46" s="1">
        <f>legendre!H56</f>
        <v>1.2448798795283501E-2</v>
      </c>
      <c r="C46" s="1">
        <f>calculationOfSE!H56</f>
        <v>3.8781873051085833E-3</v>
      </c>
      <c r="D46">
        <v>2.2367518499999999E-2</v>
      </c>
      <c r="E46" s="1">
        <f t="shared" si="0"/>
        <v>1.6326986100392085E-2</v>
      </c>
      <c r="F46" s="1">
        <f t="shared" si="1"/>
        <v>8.5706114901749168E-3</v>
      </c>
    </row>
    <row r="47" spans="1:6" x14ac:dyDescent="0.25">
      <c r="A47">
        <v>48</v>
      </c>
      <c r="B47" s="1">
        <f>legendre!H57</f>
        <v>1.3132492087283501E-2</v>
      </c>
      <c r="C47" s="1">
        <f>calculationOfSE!H57</f>
        <v>3.931630906093977E-3</v>
      </c>
      <c r="D47">
        <v>8.8895202352941207E-3</v>
      </c>
      <c r="E47" s="1">
        <f t="shared" si="0"/>
        <v>1.7064122993377479E-2</v>
      </c>
      <c r="F47" s="1">
        <f t="shared" si="1"/>
        <v>9.2008611811895229E-3</v>
      </c>
    </row>
    <row r="48" spans="1:6" x14ac:dyDescent="0.25">
      <c r="A48">
        <v>49</v>
      </c>
      <c r="B48" s="1">
        <f>legendre!H58</f>
        <v>1.3882467179283499E-2</v>
      </c>
      <c r="C48" s="1">
        <f>calculationOfSE!H58</f>
        <v>3.9736204199390356E-3</v>
      </c>
      <c r="D48">
        <v>2.5132469888888901E-2</v>
      </c>
      <c r="E48" s="1">
        <f t="shared" si="0"/>
        <v>1.7856087599222532E-2</v>
      </c>
      <c r="F48" s="1">
        <f t="shared" si="1"/>
        <v>9.908846759344463E-3</v>
      </c>
    </row>
    <row r="49" spans="1:6" x14ac:dyDescent="0.25">
      <c r="A49">
        <v>50</v>
      </c>
      <c r="B49" s="1">
        <f>legendre!H59</f>
        <v>1.4698331871283499E-2</v>
      </c>
      <c r="C49" s="1">
        <f>calculationOfSE!H59</f>
        <v>4.0041393263802816E-3</v>
      </c>
      <c r="D49">
        <v>2.0818302727272698E-3</v>
      </c>
      <c r="E49" s="1">
        <f t="shared" si="0"/>
        <v>1.8702471197663779E-2</v>
      </c>
      <c r="F49" s="1">
        <f t="shared" si="1"/>
        <v>1.0694192544903218E-2</v>
      </c>
    </row>
    <row r="50" spans="1:6" x14ac:dyDescent="0.25">
      <c r="A50">
        <v>51</v>
      </c>
      <c r="B50" s="1">
        <f>legendre!H60</f>
        <v>1.5580478363283501E-2</v>
      </c>
      <c r="C50" s="1">
        <f>calculationOfSE!H60</f>
        <v>4.0227908166017498E-3</v>
      </c>
      <c r="D50">
        <v>4.597354E-2</v>
      </c>
      <c r="E50" s="1">
        <f t="shared" si="0"/>
        <v>1.9603269179885252E-2</v>
      </c>
      <c r="F50" s="1">
        <f t="shared" si="1"/>
        <v>1.1557687546681751E-2</v>
      </c>
    </row>
    <row r="51" spans="1:6" x14ac:dyDescent="0.25">
      <c r="A51">
        <v>52</v>
      </c>
      <c r="B51" s="1">
        <f>legendre!H61</f>
        <v>1.6528906655283497E-2</v>
      </c>
      <c r="C51" s="1">
        <f>calculationOfSE!H61</f>
        <v>4.0288356442653352E-3</v>
      </c>
      <c r="D51">
        <v>1.55815852631579E-2</v>
      </c>
      <c r="E51" s="1">
        <f t="shared" si="0"/>
        <v>2.0557742299548834E-2</v>
      </c>
      <c r="F51" s="1">
        <f t="shared" si="1"/>
        <v>1.2500071011018162E-2</v>
      </c>
    </row>
    <row r="52" spans="1:6" x14ac:dyDescent="0.25">
      <c r="A52">
        <v>53</v>
      </c>
      <c r="B52" s="1">
        <f>legendre!H62</f>
        <v>1.7543224547283499E-2</v>
      </c>
      <c r="C52" s="1">
        <f>calculationOfSE!H62</f>
        <v>4.0210809313985943E-3</v>
      </c>
      <c r="D52">
        <v>3.5193903999999998E-2</v>
      </c>
      <c r="E52" s="1">
        <f t="shared" si="0"/>
        <v>2.1564305478682093E-2</v>
      </c>
      <c r="F52" s="1">
        <f t="shared" si="1"/>
        <v>1.3522143615884906E-2</v>
      </c>
    </row>
    <row r="53" spans="1:6" x14ac:dyDescent="0.25">
      <c r="A53">
        <v>54</v>
      </c>
      <c r="B53" s="1">
        <f>legendre!H63</f>
        <v>1.86238242392835E-2</v>
      </c>
      <c r="C53" s="1">
        <f>calculationOfSE!H63</f>
        <v>3.9975406322506849E-3</v>
      </c>
      <c r="D53">
        <v>2.7426277500000001E-3</v>
      </c>
      <c r="E53" s="1">
        <f t="shared" si="0"/>
        <v>2.2621364871534183E-2</v>
      </c>
      <c r="F53" s="1">
        <f t="shared" si="1"/>
        <v>1.4626283607032815E-2</v>
      </c>
    </row>
    <row r="54" spans="1:6" x14ac:dyDescent="0.25">
      <c r="A54">
        <v>56</v>
      </c>
      <c r="B54" s="1">
        <f>legendre!H64</f>
        <v>2.0983476823283498E-2</v>
      </c>
      <c r="C54" s="1">
        <f>calculationOfSE!H64</f>
        <v>3.8883596492920256E-3</v>
      </c>
      <c r="D54">
        <v>5.2694663571428602E-2</v>
      </c>
      <c r="E54" s="1">
        <f t="shared" si="0"/>
        <v>2.4871836472575522E-2</v>
      </c>
      <c r="F54" s="1">
        <f t="shared" si="1"/>
        <v>1.7095117173991474E-2</v>
      </c>
    </row>
    <row r="55" spans="1:6" x14ac:dyDescent="0.25">
      <c r="A55">
        <v>57</v>
      </c>
      <c r="B55" s="1">
        <f>legendre!H65</f>
        <v>2.2262529715283499E-2</v>
      </c>
      <c r="C55" s="1">
        <f>calculationOfSE!H65</f>
        <v>3.7870529903411424E-3</v>
      </c>
      <c r="D55">
        <v>-2.9646478000000002E-3</v>
      </c>
      <c r="E55" s="1">
        <f t="shared" si="0"/>
        <v>2.604958270562464E-2</v>
      </c>
      <c r="F55" s="1">
        <f t="shared" si="1"/>
        <v>1.8475476724942357E-2</v>
      </c>
    </row>
    <row r="56" spans="1:6" x14ac:dyDescent="0.25">
      <c r="A56">
        <v>58</v>
      </c>
      <c r="B56" s="1">
        <f>legendre!H66</f>
        <v>2.3607668307283503E-2</v>
      </c>
      <c r="C56" s="1">
        <f>calculationOfSE!H66</f>
        <v>3.6260395475975877E-3</v>
      </c>
      <c r="D56">
        <v>-2.4093700285714299E-2</v>
      </c>
      <c r="E56" s="1">
        <f t="shared" si="0"/>
        <v>2.7233707854881089E-2</v>
      </c>
      <c r="F56" s="1">
        <f t="shared" si="1"/>
        <v>1.9981628759685916E-2</v>
      </c>
    </row>
    <row r="57" spans="1:6" x14ac:dyDescent="0.25">
      <c r="A57">
        <v>59</v>
      </c>
      <c r="B57" s="1">
        <f>legendre!H67</f>
        <v>2.5019088699283501E-2</v>
      </c>
      <c r="C57" s="1">
        <f>calculationOfSE!H67</f>
        <v>3.2743333052490417E-3</v>
      </c>
      <c r="D57">
        <v>0.124726939</v>
      </c>
      <c r="E57" s="1">
        <f t="shared" si="0"/>
        <v>2.8293422004532543E-2</v>
      </c>
      <c r="F57" s="1">
        <f t="shared" si="1"/>
        <v>2.1744755394034459E-2</v>
      </c>
    </row>
    <row r="58" spans="1:6" x14ac:dyDescent="0.25">
      <c r="A58">
        <v>60</v>
      </c>
      <c r="B58" s="1">
        <f>legendre!H68</f>
        <v>2.6496594791283499E-2</v>
      </c>
      <c r="C58" s="1">
        <f>calculationOfSE!H68</f>
        <v>3.6864969322438234E-3</v>
      </c>
      <c r="D58">
        <v>4.0083325250000003E-2</v>
      </c>
      <c r="E58" s="1">
        <f t="shared" si="0"/>
        <v>3.0183091723527324E-2</v>
      </c>
      <c r="F58" s="1">
        <f t="shared" si="1"/>
        <v>2.2810097859039674E-2</v>
      </c>
    </row>
    <row r="59" spans="1:6" x14ac:dyDescent="0.25">
      <c r="A59">
        <v>61</v>
      </c>
      <c r="B59" s="1">
        <f>legendre!H69</f>
        <v>2.80401865832835E-2</v>
      </c>
      <c r="C59" s="1">
        <f>calculationOfSE!H69</f>
        <v>4.0434050085720735E-3</v>
      </c>
      <c r="D59">
        <v>7.6976706000000006E-2</v>
      </c>
      <c r="E59" s="1">
        <f t="shared" si="0"/>
        <v>3.2083591591855573E-2</v>
      </c>
      <c r="F59" s="1">
        <f t="shared" si="1"/>
        <v>2.3996781574711426E-2</v>
      </c>
    </row>
    <row r="60" spans="1:6" x14ac:dyDescent="0.25">
      <c r="A60">
        <v>62</v>
      </c>
      <c r="B60" s="1">
        <f>legendre!H70</f>
        <v>2.96498640752835E-2</v>
      </c>
      <c r="C60" s="1">
        <f>calculationOfSE!H70</f>
        <v>4.3332842575702583E-3</v>
      </c>
      <c r="D60">
        <v>6.1706601999999999E-2</v>
      </c>
      <c r="E60" s="1">
        <f t="shared" si="0"/>
        <v>3.3983148332853756E-2</v>
      </c>
      <c r="F60" s="1">
        <f t="shared" si="1"/>
        <v>2.5316579817713243E-2</v>
      </c>
    </row>
    <row r="61" spans="1:6" x14ac:dyDescent="0.25">
      <c r="A61">
        <v>63</v>
      </c>
      <c r="B61" s="1">
        <f>legendre!H71</f>
        <v>3.1325823367283498E-2</v>
      </c>
      <c r="C61" s="1">
        <f>calculationOfSE!H71</f>
        <v>4.5907280192764143E-3</v>
      </c>
      <c r="D61">
        <v>-8.7741944444444508E-3</v>
      </c>
      <c r="E61" s="1">
        <f t="shared" si="0"/>
        <v>3.5916551386559914E-2</v>
      </c>
      <c r="F61" s="1">
        <f t="shared" si="1"/>
        <v>2.6735095348007082E-2</v>
      </c>
    </row>
    <row r="62" spans="1:6" x14ac:dyDescent="0.25">
      <c r="A62">
        <v>64</v>
      </c>
      <c r="B62" s="1">
        <f>legendre!H72</f>
        <v>3.3067868359283499E-2</v>
      </c>
      <c r="C62" s="1">
        <f>calculationOfSE!H72</f>
        <v>4.8280842311212765E-3</v>
      </c>
      <c r="D62">
        <v>4.8178733250000001E-2</v>
      </c>
      <c r="E62" s="1">
        <f t="shared" si="0"/>
        <v>3.7895952590404777E-2</v>
      </c>
      <c r="F62" s="1">
        <f t="shared" si="1"/>
        <v>2.8239784128162221E-2</v>
      </c>
    </row>
    <row r="63" spans="1:6" x14ac:dyDescent="0.25">
      <c r="A63">
        <v>65</v>
      </c>
      <c r="B63" s="1">
        <f>legendre!H73</f>
        <v>3.4875999051283496E-2</v>
      </c>
      <c r="C63" s="1">
        <f>calculationOfSE!H73</f>
        <v>5.0514567438136211E-3</v>
      </c>
      <c r="D63">
        <v>8.9246501800000003E-2</v>
      </c>
      <c r="E63" s="1">
        <f t="shared" si="0"/>
        <v>3.9927455795097114E-2</v>
      </c>
      <c r="F63" s="1">
        <f t="shared" si="1"/>
        <v>2.9824542307469875E-2</v>
      </c>
    </row>
    <row r="64" spans="1:6" x14ac:dyDescent="0.25">
      <c r="A64">
        <v>66</v>
      </c>
      <c r="B64" s="1">
        <f>legendre!H74</f>
        <v>3.6750411543283498E-2</v>
      </c>
      <c r="C64" s="1">
        <f>calculationOfSE!H74</f>
        <v>5.2643957167417413E-3</v>
      </c>
      <c r="D64">
        <v>-2.3118994333333299E-2</v>
      </c>
      <c r="E64" s="1">
        <f t="shared" si="0"/>
        <v>4.2014807260025239E-2</v>
      </c>
      <c r="F64" s="1">
        <f t="shared" si="1"/>
        <v>3.1486015826541758E-2</v>
      </c>
    </row>
    <row r="65" spans="1:6" x14ac:dyDescent="0.25">
      <c r="A65">
        <v>67</v>
      </c>
      <c r="B65" s="1">
        <f>legendre!H75</f>
        <v>3.8690909735283496E-2</v>
      </c>
      <c r="C65" s="1">
        <f>calculationOfSE!H75</f>
        <v>5.4691445907499876E-3</v>
      </c>
      <c r="D65">
        <v>5.3635323285714298E-2</v>
      </c>
      <c r="E65" s="1">
        <f t="shared" si="0"/>
        <v>4.4160054326033482E-2</v>
      </c>
      <c r="F65" s="1">
        <f t="shared" si="1"/>
        <v>3.322176514453351E-2</v>
      </c>
    </row>
    <row r="66" spans="1:6" x14ac:dyDescent="0.25">
      <c r="A66">
        <v>68</v>
      </c>
      <c r="B66" s="1">
        <f>legendre!H76</f>
        <v>4.0697493627283497E-2</v>
      </c>
      <c r="C66" s="1">
        <f>calculationOfSE!H76</f>
        <v>5.6672523697171451E-3</v>
      </c>
      <c r="D66">
        <v>8.4230667499999995E-3</v>
      </c>
      <c r="E66" s="1">
        <f t="shared" si="0"/>
        <v>4.6364745997000641E-2</v>
      </c>
      <c r="F66" s="1">
        <f t="shared" si="1"/>
        <v>3.5030241257566354E-2</v>
      </c>
    </row>
    <row r="67" spans="1:6" x14ac:dyDescent="0.25">
      <c r="A67">
        <v>69</v>
      </c>
      <c r="B67" s="1">
        <f>legendre!H77</f>
        <v>4.2770359319283496E-2</v>
      </c>
      <c r="C67" s="1">
        <f>calculationOfSE!H77</f>
        <v>5.8598465434713306E-3</v>
      </c>
      <c r="D67">
        <v>-2.0980243999999999E-2</v>
      </c>
      <c r="E67" s="1">
        <f t="shared" ref="E67:E70" si="2">B67+C67</f>
        <v>4.8630205862754829E-2</v>
      </c>
      <c r="F67" s="1">
        <f t="shared" ref="F67:F70" si="3">B67-C67</f>
        <v>3.6910512775812164E-2</v>
      </c>
    </row>
    <row r="68" spans="1:6" x14ac:dyDescent="0.25">
      <c r="A68">
        <v>70</v>
      </c>
      <c r="B68" s="1">
        <f>legendre!H78</f>
        <v>4.4909310711283498E-2</v>
      </c>
      <c r="C68" s="1">
        <f>calculationOfSE!H78</f>
        <v>6.0477473088800839E-3</v>
      </c>
      <c r="D68">
        <v>4.7742425000000003E-3</v>
      </c>
      <c r="E68" s="1">
        <f t="shared" si="2"/>
        <v>5.0957058020163579E-2</v>
      </c>
      <c r="F68" s="1">
        <f t="shared" si="3"/>
        <v>3.8861563402403418E-2</v>
      </c>
    </row>
    <row r="69" spans="1:6" x14ac:dyDescent="0.25">
      <c r="A69">
        <v>74</v>
      </c>
      <c r="B69" s="1">
        <f>legendre!H79</f>
        <v>5.4126365479283498E-2</v>
      </c>
      <c r="C69" s="1">
        <f>calculationOfSE!H79</f>
        <v>6.763482097980689E-3</v>
      </c>
      <c r="D69">
        <v>1.3425409500000001E-2</v>
      </c>
      <c r="E69" s="1">
        <f t="shared" si="2"/>
        <v>6.0889847577264185E-2</v>
      </c>
      <c r="F69" s="1">
        <f t="shared" si="3"/>
        <v>4.736288338130281E-2</v>
      </c>
    </row>
    <row r="70" spans="1:6" x14ac:dyDescent="0.25">
      <c r="A70">
        <v>75</v>
      </c>
      <c r="B70" s="1">
        <f>legendre!H80</f>
        <v>5.6596130759283499E-2</v>
      </c>
      <c r="C70" s="1">
        <f>calculationOfSE!H80</f>
        <v>6.935347139936948E-3</v>
      </c>
      <c r="D70">
        <v>4.2077452000000001E-2</v>
      </c>
      <c r="E70" s="1">
        <f t="shared" si="2"/>
        <v>6.3531477899220451E-2</v>
      </c>
      <c r="F70" s="1">
        <f t="shared" si="3"/>
        <v>4.9660783619346553E-2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0"/>
  <sheetViews>
    <sheetView workbookViewId="0">
      <selection sqref="A1:F1048576"/>
    </sheetView>
  </sheetViews>
  <sheetFormatPr defaultRowHeight="15" x14ac:dyDescent="0.25"/>
  <sheetData>
    <row r="1" spans="1:6" x14ac:dyDescent="0.25">
      <c r="A1" t="s">
        <v>3</v>
      </c>
      <c r="B1" t="s">
        <v>13</v>
      </c>
      <c r="C1" t="s">
        <v>22</v>
      </c>
      <c r="D1" t="s">
        <v>23</v>
      </c>
      <c r="E1" t="s">
        <v>26</v>
      </c>
      <c r="F1" t="s">
        <v>27</v>
      </c>
    </row>
    <row r="2" spans="1:6" x14ac:dyDescent="0.25">
      <c r="A2">
        <v>0</v>
      </c>
      <c r="B2" s="1">
        <f>legendre!H12</f>
        <v>5.4927544983283498E-2</v>
      </c>
      <c r="C2" s="1">
        <f>calculationOfSE!H12</f>
        <v>6.935347139936948E-3</v>
      </c>
      <c r="D2">
        <v>6.1173032285714302E-2</v>
      </c>
      <c r="E2" s="1">
        <f>B2+C2</f>
        <v>6.1862892123220443E-2</v>
      </c>
      <c r="F2" s="1">
        <f>B2-C2</f>
        <v>4.7992197843346553E-2</v>
      </c>
    </row>
    <row r="3" spans="1:6" x14ac:dyDescent="0.25">
      <c r="A3">
        <v>1</v>
      </c>
      <c r="B3" s="1">
        <f>legendre!H13</f>
        <v>5.2502262063283497E-2</v>
      </c>
      <c r="C3" s="1">
        <f>calculationOfSE!H13</f>
        <v>6.763482097980689E-3</v>
      </c>
      <c r="D3">
        <v>6.7673618000000005E-2</v>
      </c>
      <c r="E3" s="1">
        <f t="shared" ref="E3:E66" si="0">B3+C3</f>
        <v>5.9265744161264185E-2</v>
      </c>
      <c r="F3" s="1">
        <f t="shared" ref="F3:F66" si="1">B3-C3</f>
        <v>4.573877996530281E-2</v>
      </c>
    </row>
    <row r="4" spans="1:6" x14ac:dyDescent="0.25">
      <c r="A4">
        <v>2</v>
      </c>
      <c r="B4" s="1">
        <f>legendre!H14</f>
        <v>5.0143267755283494E-2</v>
      </c>
      <c r="C4" s="1">
        <f>calculationOfSE!H14</f>
        <v>6.5890927872679049E-3</v>
      </c>
      <c r="D4">
        <v>2.82151E-2</v>
      </c>
      <c r="E4" s="1">
        <f t="shared" si="0"/>
        <v>5.6732360542551402E-2</v>
      </c>
      <c r="F4" s="1">
        <f t="shared" si="1"/>
        <v>4.3554174968015585E-2</v>
      </c>
    </row>
    <row r="5" spans="1:6" x14ac:dyDescent="0.25">
      <c r="A5">
        <v>6</v>
      </c>
      <c r="B5" s="1">
        <f>legendre!H15</f>
        <v>4.1368735823283501E-2</v>
      </c>
      <c r="C5" s="1">
        <f>calculationOfSE!H15</f>
        <v>5.8598465434713306E-3</v>
      </c>
      <c r="D5">
        <v>-4.6767883999999996E-3</v>
      </c>
      <c r="E5" s="1">
        <f t="shared" si="0"/>
        <v>4.7228582366754833E-2</v>
      </c>
      <c r="F5" s="1">
        <f t="shared" si="1"/>
        <v>3.5508889279812168E-2</v>
      </c>
    </row>
    <row r="6" spans="1:6" x14ac:dyDescent="0.25">
      <c r="A6">
        <v>7</v>
      </c>
      <c r="B6" s="1">
        <f>legendre!H16</f>
        <v>3.93403661152835E-2</v>
      </c>
      <c r="C6" s="1">
        <f>calculationOfSE!H16</f>
        <v>5.6672523697171451E-3</v>
      </c>
      <c r="D6">
        <v>1.21404712E-3</v>
      </c>
      <c r="E6" s="1">
        <f t="shared" si="0"/>
        <v>4.5007618485000643E-2</v>
      </c>
      <c r="F6" s="1">
        <f t="shared" si="1"/>
        <v>3.3673113745566356E-2</v>
      </c>
    </row>
    <row r="7" spans="1:6" x14ac:dyDescent="0.25">
      <c r="A7">
        <v>8</v>
      </c>
      <c r="B7" s="1">
        <f>legendre!H17</f>
        <v>3.7378278207283497E-2</v>
      </c>
      <c r="C7" s="1">
        <f>calculationOfSE!H17</f>
        <v>5.4691445907499876E-3</v>
      </c>
      <c r="D7">
        <v>7.4702147727272704E-3</v>
      </c>
      <c r="E7" s="1">
        <f t="shared" si="0"/>
        <v>4.2847422798033483E-2</v>
      </c>
      <c r="F7" s="1">
        <f t="shared" si="1"/>
        <v>3.1909133616533511E-2</v>
      </c>
    </row>
    <row r="8" spans="1:6" x14ac:dyDescent="0.25">
      <c r="A8">
        <v>9</v>
      </c>
      <c r="B8" s="1">
        <f>legendre!H18</f>
        <v>3.5482275999283497E-2</v>
      </c>
      <c r="C8" s="1">
        <f>calculationOfSE!H18</f>
        <v>5.2643957167417413E-3</v>
      </c>
      <c r="D8">
        <v>1.58768391111111E-2</v>
      </c>
      <c r="E8" s="1">
        <f t="shared" si="0"/>
        <v>4.0746671716025237E-2</v>
      </c>
      <c r="F8" s="1">
        <f t="shared" si="1"/>
        <v>3.0217880282541756E-2</v>
      </c>
    </row>
    <row r="9" spans="1:6" x14ac:dyDescent="0.25">
      <c r="A9">
        <v>10</v>
      </c>
      <c r="B9" s="1">
        <f>legendre!H19</f>
        <v>3.3652359491283493E-2</v>
      </c>
      <c r="C9" s="1">
        <f>calculationOfSE!H19</f>
        <v>5.0514567438136211E-3</v>
      </c>
      <c r="D9">
        <v>4.0786863E-2</v>
      </c>
      <c r="E9" s="1">
        <f t="shared" si="0"/>
        <v>3.870381623509711E-2</v>
      </c>
      <c r="F9" s="1">
        <f t="shared" si="1"/>
        <v>2.8600902747469872E-2</v>
      </c>
    </row>
    <row r="10" spans="1:6" x14ac:dyDescent="0.25">
      <c r="A10">
        <v>11</v>
      </c>
      <c r="B10" s="1">
        <f>legendre!H20</f>
        <v>3.1888724783283501E-2</v>
      </c>
      <c r="C10" s="1">
        <f>calculationOfSE!H20</f>
        <v>4.8280842311212765E-3</v>
      </c>
      <c r="D10">
        <v>-5.88055133333333E-3</v>
      </c>
      <c r="E10" s="1">
        <f t="shared" si="0"/>
        <v>3.6716809014404779E-2</v>
      </c>
      <c r="F10" s="1">
        <f t="shared" si="1"/>
        <v>2.7060640552162223E-2</v>
      </c>
    </row>
    <row r="11" spans="1:6" x14ac:dyDescent="0.25">
      <c r="A11">
        <v>12</v>
      </c>
      <c r="B11" s="1">
        <f>legendre!H21</f>
        <v>3.0191175775283498E-2</v>
      </c>
      <c r="C11" s="1">
        <f>calculationOfSE!H21</f>
        <v>4.5907280192764143E-3</v>
      </c>
      <c r="D11">
        <v>2.57112943E-2</v>
      </c>
      <c r="E11" s="1">
        <f t="shared" si="0"/>
        <v>3.4781903794559914E-2</v>
      </c>
      <c r="F11" s="1">
        <f t="shared" si="1"/>
        <v>2.5600447756007082E-2</v>
      </c>
    </row>
    <row r="12" spans="1:6" x14ac:dyDescent="0.25">
      <c r="A12">
        <v>13</v>
      </c>
      <c r="B12" s="1">
        <f>legendre!H22</f>
        <v>2.8559712467283498E-2</v>
      </c>
      <c r="C12" s="1">
        <f>calculationOfSE!H22</f>
        <v>4.3332842575702583E-3</v>
      </c>
      <c r="D12">
        <v>2.840567272E-2</v>
      </c>
      <c r="E12" s="1">
        <f t="shared" si="0"/>
        <v>3.2892996724853754E-2</v>
      </c>
      <c r="F12" s="1">
        <f t="shared" si="1"/>
        <v>2.4226428209713241E-2</v>
      </c>
    </row>
    <row r="13" spans="1:6" x14ac:dyDescent="0.25">
      <c r="A13">
        <v>14</v>
      </c>
      <c r="B13" s="1">
        <f>legendre!H23</f>
        <v>2.6994530959283503E-2</v>
      </c>
      <c r="C13" s="1">
        <f>calculationOfSE!H23</f>
        <v>4.0434050085720735E-3</v>
      </c>
      <c r="D13">
        <v>1.5361605826087E-2</v>
      </c>
      <c r="E13" s="1">
        <f t="shared" si="0"/>
        <v>3.1037935967855576E-2</v>
      </c>
      <c r="F13" s="1">
        <f t="shared" si="1"/>
        <v>2.2951125950711429E-2</v>
      </c>
    </row>
    <row r="14" spans="1:6" x14ac:dyDescent="0.25">
      <c r="A14">
        <v>15</v>
      </c>
      <c r="B14" s="1">
        <f>legendre!H24</f>
        <v>2.54954351512835E-2</v>
      </c>
      <c r="C14" s="1">
        <f>calculationOfSE!H24</f>
        <v>3.6864969322438234E-3</v>
      </c>
      <c r="D14">
        <v>2.2289014903225799E-2</v>
      </c>
      <c r="E14" s="1">
        <f t="shared" si="0"/>
        <v>2.9181932083527325E-2</v>
      </c>
      <c r="F14" s="1">
        <f t="shared" si="1"/>
        <v>2.1808938219039675E-2</v>
      </c>
    </row>
    <row r="15" spans="1:6" x14ac:dyDescent="0.25">
      <c r="A15">
        <v>16</v>
      </c>
      <c r="B15" s="1">
        <f>legendre!H25</f>
        <v>2.40624250432835E-2</v>
      </c>
      <c r="C15" s="1">
        <f>calculationOfSE!H25</f>
        <v>3.2743333052490417E-3</v>
      </c>
      <c r="D15">
        <v>4.2359389653846197E-2</v>
      </c>
      <c r="E15" s="1">
        <f t="shared" si="0"/>
        <v>2.7336758348532542E-2</v>
      </c>
      <c r="F15" s="1">
        <f t="shared" si="1"/>
        <v>2.0788091738034458E-2</v>
      </c>
    </row>
    <row r="16" spans="1:6" x14ac:dyDescent="0.25">
      <c r="A16">
        <v>17</v>
      </c>
      <c r="B16" s="1">
        <f>legendre!H26</f>
        <v>2.26955006352835E-2</v>
      </c>
      <c r="C16" s="1">
        <f>calculationOfSE!H26</f>
        <v>3.6260395475975877E-3</v>
      </c>
      <c r="D16">
        <v>3.2240914000000002E-2</v>
      </c>
      <c r="E16" s="1">
        <f t="shared" si="0"/>
        <v>2.6321540182881086E-2</v>
      </c>
      <c r="F16" s="1">
        <f t="shared" si="1"/>
        <v>1.9069461087685913E-2</v>
      </c>
    </row>
    <row r="17" spans="1:6" x14ac:dyDescent="0.25">
      <c r="A17">
        <v>18</v>
      </c>
      <c r="B17" s="1">
        <f>legendre!H27</f>
        <v>2.1394858027283501E-2</v>
      </c>
      <c r="C17" s="1">
        <f>calculationOfSE!H27</f>
        <v>3.7870529903411424E-3</v>
      </c>
      <c r="D17">
        <v>2.4827000299999999E-2</v>
      </c>
      <c r="E17" s="1">
        <f t="shared" si="0"/>
        <v>2.5181911017624643E-2</v>
      </c>
      <c r="F17" s="1">
        <f t="shared" si="1"/>
        <v>1.760780503694236E-2</v>
      </c>
    </row>
    <row r="18" spans="1:6" x14ac:dyDescent="0.25">
      <c r="A18">
        <v>19</v>
      </c>
      <c r="B18" s="1">
        <f>legendre!H28</f>
        <v>2.0160301119283498E-2</v>
      </c>
      <c r="C18" s="1">
        <f>calculationOfSE!H28</f>
        <v>3.8883596492920256E-3</v>
      </c>
      <c r="D18">
        <v>1.8590804124999999E-2</v>
      </c>
      <c r="E18" s="1">
        <f t="shared" si="0"/>
        <v>2.4048660768575522E-2</v>
      </c>
      <c r="F18" s="1">
        <f t="shared" si="1"/>
        <v>1.6271941469991474E-2</v>
      </c>
    </row>
    <row r="19" spans="1:6" x14ac:dyDescent="0.25">
      <c r="A19">
        <v>20</v>
      </c>
      <c r="B19" s="1">
        <f>legendre!H29</f>
        <v>1.8992026011283497E-2</v>
      </c>
      <c r="C19" s="1">
        <f>calculationOfSE!H29</f>
        <v>3.9550722502565572E-3</v>
      </c>
      <c r="D19">
        <v>6.5823383478260901E-3</v>
      </c>
      <c r="E19" s="1">
        <f t="shared" si="0"/>
        <v>2.2947098261540053E-2</v>
      </c>
      <c r="F19" s="1">
        <f t="shared" si="1"/>
        <v>1.503695376102694E-2</v>
      </c>
    </row>
    <row r="20" spans="1:6" x14ac:dyDescent="0.25">
      <c r="A20">
        <v>21</v>
      </c>
      <c r="B20" s="1">
        <f>legendre!H30</f>
        <v>1.7889640503283503E-2</v>
      </c>
      <c r="C20" s="1">
        <f>calculationOfSE!H30</f>
        <v>3.9975406322506849E-3</v>
      </c>
      <c r="D20">
        <v>1.4519148000000001E-2</v>
      </c>
      <c r="E20" s="1">
        <f t="shared" si="0"/>
        <v>2.1887181135534187E-2</v>
      </c>
      <c r="F20" s="1">
        <f t="shared" si="1"/>
        <v>1.3892099871032819E-2</v>
      </c>
    </row>
    <row r="21" spans="1:6" x14ac:dyDescent="0.25">
      <c r="A21">
        <v>22</v>
      </c>
      <c r="B21" s="1">
        <f>legendre!H31</f>
        <v>1.6853536795283501E-2</v>
      </c>
      <c r="C21" s="1">
        <f>calculationOfSE!H31</f>
        <v>4.0210809313985943E-3</v>
      </c>
      <c r="D21">
        <v>1.0401060947368399E-2</v>
      </c>
      <c r="E21" s="1">
        <f t="shared" si="0"/>
        <v>2.0874617726682095E-2</v>
      </c>
      <c r="F21" s="1">
        <f t="shared" si="1"/>
        <v>1.2832455863884908E-2</v>
      </c>
    </row>
    <row r="22" spans="1:6" x14ac:dyDescent="0.25">
      <c r="A22">
        <v>23</v>
      </c>
      <c r="B22" s="1">
        <f>legendre!H32</f>
        <v>1.5883714887283497E-2</v>
      </c>
      <c r="C22" s="1">
        <f>calculationOfSE!H32</f>
        <v>4.0288356442653352E-3</v>
      </c>
      <c r="D22">
        <v>1.9894520000000001E-3</v>
      </c>
      <c r="E22" s="1">
        <f t="shared" si="0"/>
        <v>1.9912550531548834E-2</v>
      </c>
      <c r="F22" s="1">
        <f t="shared" si="1"/>
        <v>1.1854879243018162E-2</v>
      </c>
    </row>
    <row r="23" spans="1:6" x14ac:dyDescent="0.25">
      <c r="A23">
        <v>24</v>
      </c>
      <c r="B23" s="1">
        <f>legendre!H33</f>
        <v>1.4979782579283498E-2</v>
      </c>
      <c r="C23" s="1">
        <f>calculationOfSE!H33</f>
        <v>4.0227908166017498E-3</v>
      </c>
      <c r="D23">
        <v>4.6009512399999997E-3</v>
      </c>
      <c r="E23" s="1">
        <f t="shared" si="0"/>
        <v>1.900257339588525E-2</v>
      </c>
      <c r="F23" s="1">
        <f t="shared" si="1"/>
        <v>1.0956991762681749E-2</v>
      </c>
    </row>
    <row r="24" spans="1:6" x14ac:dyDescent="0.25">
      <c r="A24">
        <v>25</v>
      </c>
      <c r="B24" s="1">
        <f>legendre!H34</f>
        <v>1.4142132071283502E-2</v>
      </c>
      <c r="C24" s="1">
        <f>calculationOfSE!H34</f>
        <v>4.0041393263802816E-3</v>
      </c>
      <c r="D24">
        <v>3.2902276250000001E-2</v>
      </c>
      <c r="E24" s="1">
        <f t="shared" si="0"/>
        <v>1.8146271397663782E-2</v>
      </c>
      <c r="F24" s="1">
        <f t="shared" si="1"/>
        <v>1.0137992744903221E-2</v>
      </c>
    </row>
    <row r="25" spans="1:6" x14ac:dyDescent="0.25">
      <c r="A25">
        <v>26</v>
      </c>
      <c r="B25" s="1">
        <f>legendre!H35</f>
        <v>1.33707633632835E-2</v>
      </c>
      <c r="C25" s="1">
        <f>calculationOfSE!H35</f>
        <v>3.9736204199390356E-3</v>
      </c>
      <c r="D25">
        <v>3.0900236080000001E-2</v>
      </c>
      <c r="E25" s="1">
        <f t="shared" si="0"/>
        <v>1.7344383783222533E-2</v>
      </c>
      <c r="F25" s="1">
        <f t="shared" si="1"/>
        <v>9.397142943344464E-3</v>
      </c>
    </row>
    <row r="26" spans="1:6" x14ac:dyDescent="0.25">
      <c r="A26">
        <v>27</v>
      </c>
      <c r="B26" s="1">
        <f>legendre!H36</f>
        <v>1.26652842552835E-2</v>
      </c>
      <c r="C26" s="1">
        <f>calculationOfSE!H36</f>
        <v>3.931630906093977E-3</v>
      </c>
      <c r="D26">
        <v>3.2533764814814799E-2</v>
      </c>
      <c r="E26" s="1">
        <f t="shared" si="0"/>
        <v>1.6596915161377478E-2</v>
      </c>
      <c r="F26" s="1">
        <f t="shared" si="1"/>
        <v>8.733653349189522E-3</v>
      </c>
    </row>
    <row r="27" spans="1:6" x14ac:dyDescent="0.25">
      <c r="A27">
        <v>28</v>
      </c>
      <c r="B27" s="1">
        <f>legendre!H37</f>
        <v>1.2026086947283498E-2</v>
      </c>
      <c r="C27" s="1">
        <f>calculationOfSE!H37</f>
        <v>3.8781873051085833E-3</v>
      </c>
      <c r="D27">
        <v>1.2292527241379301E-3</v>
      </c>
      <c r="E27" s="1">
        <f t="shared" si="0"/>
        <v>1.5904274252392082E-2</v>
      </c>
      <c r="F27" s="1">
        <f t="shared" si="1"/>
        <v>8.1478996421749141E-3</v>
      </c>
    </row>
    <row r="28" spans="1:6" x14ac:dyDescent="0.25">
      <c r="A28">
        <v>29</v>
      </c>
      <c r="B28" s="1">
        <f>legendre!H38</f>
        <v>1.1452975339283501E-2</v>
      </c>
      <c r="C28" s="1">
        <f>calculationOfSE!H38</f>
        <v>3.8130414914017211E-3</v>
      </c>
      <c r="D28">
        <v>2.40312682941176E-2</v>
      </c>
      <c r="E28" s="1">
        <f t="shared" si="0"/>
        <v>1.5266016830685222E-2</v>
      </c>
      <c r="F28" s="1">
        <f t="shared" si="1"/>
        <v>7.6399338478817802E-3</v>
      </c>
    </row>
    <row r="29" spans="1:6" x14ac:dyDescent="0.25">
      <c r="A29">
        <v>30</v>
      </c>
      <c r="B29" s="1">
        <f>legendre!H39</f>
        <v>1.0946145531283501E-2</v>
      </c>
      <c r="C29" s="1">
        <f>calculationOfSE!H39</f>
        <v>3.7355694392888503E-3</v>
      </c>
      <c r="D29">
        <v>6.1928787777777803E-3</v>
      </c>
      <c r="E29" s="1">
        <f t="shared" si="0"/>
        <v>1.468171497057235E-2</v>
      </c>
      <c r="F29" s="1">
        <f t="shared" si="1"/>
        <v>7.2105760919946504E-3</v>
      </c>
    </row>
    <row r="30" spans="1:6" x14ac:dyDescent="0.25">
      <c r="A30">
        <v>31</v>
      </c>
      <c r="B30" s="1">
        <f>legendre!H40</f>
        <v>1.05054014232835E-2</v>
      </c>
      <c r="C30" s="1">
        <f>calculationOfSE!H40</f>
        <v>3.6447371438987682E-3</v>
      </c>
      <c r="D30">
        <v>-1.32345872777778E-2</v>
      </c>
      <c r="E30" s="1">
        <f t="shared" si="0"/>
        <v>1.4150138567182268E-2</v>
      </c>
      <c r="F30" s="1">
        <f t="shared" si="1"/>
        <v>6.8606642793847313E-3</v>
      </c>
    </row>
    <row r="31" spans="1:6" x14ac:dyDescent="0.25">
      <c r="A31">
        <v>32</v>
      </c>
      <c r="B31" s="1">
        <f>legendre!H41</f>
        <v>1.0130743015283498E-2</v>
      </c>
      <c r="C31" s="1">
        <f>calculationOfSE!H41</f>
        <v>3.5388734865973524E-3</v>
      </c>
      <c r="D31" s="1">
        <v>-6.6505928571428504E-5</v>
      </c>
      <c r="E31" s="1">
        <f t="shared" si="0"/>
        <v>1.366961650188085E-2</v>
      </c>
      <c r="F31" s="1">
        <f t="shared" si="1"/>
        <v>6.5918695286861454E-3</v>
      </c>
    </row>
    <row r="32" spans="1:6" x14ac:dyDescent="0.25">
      <c r="A32">
        <v>33</v>
      </c>
      <c r="B32" s="1">
        <f>legendre!H42</f>
        <v>9.8221703072835006E-3</v>
      </c>
      <c r="C32" s="1">
        <f>calculationOfSE!H42</f>
        <v>3.4153201731522091E-3</v>
      </c>
      <c r="D32">
        <v>1.7814077111111101E-2</v>
      </c>
      <c r="E32" s="1">
        <f t="shared" si="0"/>
        <v>1.323749048043571E-2</v>
      </c>
      <c r="F32" s="1">
        <f t="shared" si="1"/>
        <v>6.4068501341312915E-3</v>
      </c>
    </row>
    <row r="33" spans="1:6" x14ac:dyDescent="0.25">
      <c r="A33">
        <v>34</v>
      </c>
      <c r="B33" s="1">
        <f>legendre!H43</f>
        <v>9.5798793992834998E-3</v>
      </c>
      <c r="C33" s="1">
        <f>calculationOfSE!H43</f>
        <v>3.2696405370170383E-3</v>
      </c>
      <c r="D33">
        <v>8.3836211428571401E-3</v>
      </c>
      <c r="E33" s="1">
        <f t="shared" si="0"/>
        <v>1.2849519936300537E-2</v>
      </c>
      <c r="F33" s="1">
        <f t="shared" si="1"/>
        <v>6.3102388622664615E-3</v>
      </c>
    </row>
    <row r="34" spans="1:6" x14ac:dyDescent="0.25">
      <c r="A34">
        <v>35</v>
      </c>
      <c r="B34" s="1">
        <f>legendre!H44</f>
        <v>9.4036741912834985E-3</v>
      </c>
      <c r="C34" s="1">
        <f>calculationOfSE!H44</f>
        <v>3.0937420565085444E-3</v>
      </c>
      <c r="D34">
        <v>9.8400191666666702E-3</v>
      </c>
      <c r="E34" s="1">
        <f t="shared" si="0"/>
        <v>1.2497416247792043E-2</v>
      </c>
      <c r="F34" s="1">
        <f t="shared" si="1"/>
        <v>6.3099321347749541E-3</v>
      </c>
    </row>
    <row r="35" spans="1:6" x14ac:dyDescent="0.25">
      <c r="A35">
        <v>36</v>
      </c>
      <c r="B35" s="1">
        <f>legendre!H45</f>
        <v>9.2937507832835022E-3</v>
      </c>
      <c r="C35" s="1">
        <f>calculationOfSE!H45</f>
        <v>2.869726355166457E-3</v>
      </c>
      <c r="D35">
        <v>3.10394999130435E-2</v>
      </c>
      <c r="E35" s="1">
        <f t="shared" si="0"/>
        <v>1.2163477138449959E-2</v>
      </c>
      <c r="F35" s="1">
        <f t="shared" si="1"/>
        <v>6.4240244281170457E-3</v>
      </c>
    </row>
    <row r="36" spans="1:6" x14ac:dyDescent="0.25">
      <c r="A36">
        <v>37</v>
      </c>
      <c r="B36" s="1">
        <f>legendre!H46</f>
        <v>9.2497169752834996E-3</v>
      </c>
      <c r="C36" s="1">
        <f>calculationOfSE!H46</f>
        <v>2.5358972309468654E-3</v>
      </c>
      <c r="D36">
        <v>2.7304871904761899E-2</v>
      </c>
      <c r="E36" s="1">
        <f t="shared" si="0"/>
        <v>1.1785614206230366E-2</v>
      </c>
      <c r="F36" s="1">
        <f t="shared" si="1"/>
        <v>6.7138197443366342E-3</v>
      </c>
    </row>
    <row r="37" spans="1:6" x14ac:dyDescent="0.25">
      <c r="A37">
        <v>38</v>
      </c>
      <c r="B37" s="1">
        <f>legendre!H47</f>
        <v>9.2719649672834987E-3</v>
      </c>
      <c r="C37" s="1">
        <f>calculationOfSE!H47</f>
        <v>2.5358972309468654E-3</v>
      </c>
      <c r="D37">
        <v>4.9837188260869601E-2</v>
      </c>
      <c r="E37" s="1">
        <f t="shared" si="0"/>
        <v>1.1807862198230365E-2</v>
      </c>
      <c r="F37" s="1">
        <f t="shared" si="1"/>
        <v>6.7360677363366333E-3</v>
      </c>
    </row>
    <row r="38" spans="1:6" x14ac:dyDescent="0.25">
      <c r="A38">
        <v>39</v>
      </c>
      <c r="B38" s="1">
        <f>legendre!H48</f>
        <v>9.3604947592834994E-3</v>
      </c>
      <c r="C38" s="1">
        <f>calculationOfSE!H48</f>
        <v>2.869726355166457E-3</v>
      </c>
      <c r="D38">
        <v>1.5741925666666701E-2</v>
      </c>
      <c r="E38" s="1">
        <f t="shared" si="0"/>
        <v>1.2230221114449956E-2</v>
      </c>
      <c r="F38" s="1">
        <f t="shared" si="1"/>
        <v>6.4907684041170428E-3</v>
      </c>
    </row>
    <row r="39" spans="1:6" x14ac:dyDescent="0.25">
      <c r="A39">
        <v>40</v>
      </c>
      <c r="B39" s="1">
        <f>legendre!H49</f>
        <v>9.5149141512835007E-3</v>
      </c>
      <c r="C39" s="1">
        <f>calculationOfSE!H49</f>
        <v>3.0937420565085444E-3</v>
      </c>
      <c r="D39">
        <v>3.17078543684211E-2</v>
      </c>
      <c r="E39" s="1">
        <f t="shared" si="0"/>
        <v>1.2608656207792045E-2</v>
      </c>
      <c r="F39" s="1">
        <f t="shared" si="1"/>
        <v>6.4211720947749563E-3</v>
      </c>
    </row>
    <row r="40" spans="1:6" x14ac:dyDescent="0.25">
      <c r="A40">
        <v>41</v>
      </c>
      <c r="B40" s="1">
        <f>legendre!H50</f>
        <v>9.7356153432835001E-3</v>
      </c>
      <c r="C40" s="1">
        <f>calculationOfSE!H50</f>
        <v>3.2696405370170383E-3</v>
      </c>
      <c r="D40" s="1">
        <v>-4.3178866666666498E-5</v>
      </c>
      <c r="E40" s="1">
        <f t="shared" si="0"/>
        <v>1.3005255880300538E-2</v>
      </c>
      <c r="F40" s="1">
        <f t="shared" si="1"/>
        <v>6.4659748062664618E-3</v>
      </c>
    </row>
    <row r="41" spans="1:6" x14ac:dyDescent="0.25">
      <c r="A41">
        <v>42</v>
      </c>
      <c r="B41" s="1">
        <f>legendre!H51</f>
        <v>1.0022402235283499E-2</v>
      </c>
      <c r="C41" s="1">
        <f>calculationOfSE!H51</f>
        <v>3.4153201731522091E-3</v>
      </c>
      <c r="D41">
        <v>2.93004851333333E-2</v>
      </c>
      <c r="E41" s="1">
        <f t="shared" si="0"/>
        <v>1.3437722408435708E-2</v>
      </c>
      <c r="F41" s="1">
        <f t="shared" si="1"/>
        <v>6.6070820621312899E-3</v>
      </c>
    </row>
    <row r="42" spans="1:6" x14ac:dyDescent="0.25">
      <c r="A42">
        <v>43</v>
      </c>
      <c r="B42" s="1">
        <f>legendre!H52</f>
        <v>1.0375470927283501E-2</v>
      </c>
      <c r="C42" s="1">
        <f>calculationOfSE!H52</f>
        <v>3.5388734865973524E-3</v>
      </c>
      <c r="D42">
        <v>1.3386008888888899E-3</v>
      </c>
      <c r="E42" s="1">
        <f t="shared" si="0"/>
        <v>1.3914344413880854E-2</v>
      </c>
      <c r="F42" s="1">
        <f t="shared" si="1"/>
        <v>6.8365974406861488E-3</v>
      </c>
    </row>
    <row r="43" spans="1:6" x14ac:dyDescent="0.25">
      <c r="A43">
        <v>44</v>
      </c>
      <c r="B43" s="1">
        <f>legendre!H53</f>
        <v>1.0794625319283501E-2</v>
      </c>
      <c r="C43" s="1">
        <f>calculationOfSE!H53</f>
        <v>3.6447371438987682E-3</v>
      </c>
      <c r="D43" s="1">
        <v>8.0440999999999198E-5</v>
      </c>
      <c r="E43" s="1">
        <f t="shared" si="0"/>
        <v>1.4439362463182269E-2</v>
      </c>
      <c r="F43" s="1">
        <f t="shared" si="1"/>
        <v>7.1498881753847329E-3</v>
      </c>
    </row>
    <row r="44" spans="1:6" x14ac:dyDescent="0.25">
      <c r="A44">
        <v>45</v>
      </c>
      <c r="B44" s="1">
        <f>legendre!H54</f>
        <v>1.12798654112835E-2</v>
      </c>
      <c r="C44" s="1">
        <f>calculationOfSE!H54</f>
        <v>3.7355694392888503E-3</v>
      </c>
      <c r="D44">
        <v>1.27215478461538E-2</v>
      </c>
      <c r="E44" s="1">
        <f t="shared" si="0"/>
        <v>1.501543485057235E-2</v>
      </c>
      <c r="F44" s="1">
        <f t="shared" si="1"/>
        <v>7.54429597199465E-3</v>
      </c>
    </row>
    <row r="45" spans="1:6" x14ac:dyDescent="0.25">
      <c r="A45">
        <v>46</v>
      </c>
      <c r="B45" s="1">
        <f>legendre!H55</f>
        <v>1.1831191203283499E-2</v>
      </c>
      <c r="C45" s="1">
        <f>calculationOfSE!H55</f>
        <v>3.8130414914017211E-3</v>
      </c>
      <c r="D45">
        <v>4.25620466E-2</v>
      </c>
      <c r="E45" s="1">
        <f t="shared" si="0"/>
        <v>1.564423269468522E-2</v>
      </c>
      <c r="F45" s="1">
        <f t="shared" si="1"/>
        <v>8.0181497118817779E-3</v>
      </c>
    </row>
    <row r="46" spans="1:6" x14ac:dyDescent="0.25">
      <c r="A46">
        <v>47</v>
      </c>
      <c r="B46" s="1">
        <f>legendre!H56</f>
        <v>1.2448798795283501E-2</v>
      </c>
      <c r="C46" s="1">
        <f>calculationOfSE!H56</f>
        <v>3.8781873051085833E-3</v>
      </c>
      <c r="D46">
        <v>2.2367518499999999E-2</v>
      </c>
      <c r="E46" s="1">
        <f t="shared" si="0"/>
        <v>1.6326986100392085E-2</v>
      </c>
      <c r="F46" s="1">
        <f t="shared" si="1"/>
        <v>8.5706114901749168E-3</v>
      </c>
    </row>
    <row r="47" spans="1:6" x14ac:dyDescent="0.25">
      <c r="A47">
        <v>48</v>
      </c>
      <c r="B47" s="1">
        <f>legendre!H57</f>
        <v>1.3132492087283501E-2</v>
      </c>
      <c r="C47" s="1">
        <f>calculationOfSE!H57</f>
        <v>3.931630906093977E-3</v>
      </c>
      <c r="D47">
        <v>8.8895202352941207E-3</v>
      </c>
      <c r="E47" s="1">
        <f t="shared" si="0"/>
        <v>1.7064122993377479E-2</v>
      </c>
      <c r="F47" s="1">
        <f t="shared" si="1"/>
        <v>9.2008611811895229E-3</v>
      </c>
    </row>
    <row r="48" spans="1:6" x14ac:dyDescent="0.25">
      <c r="A48">
        <v>49</v>
      </c>
      <c r="B48" s="1">
        <f>legendre!H58</f>
        <v>1.3882467179283499E-2</v>
      </c>
      <c r="C48" s="1">
        <f>calculationOfSE!H58</f>
        <v>3.9736204199390356E-3</v>
      </c>
      <c r="D48">
        <v>2.5132469888888901E-2</v>
      </c>
      <c r="E48" s="1">
        <f t="shared" si="0"/>
        <v>1.7856087599222532E-2</v>
      </c>
      <c r="F48" s="1">
        <f t="shared" si="1"/>
        <v>9.908846759344463E-3</v>
      </c>
    </row>
    <row r="49" spans="1:6" x14ac:dyDescent="0.25">
      <c r="A49">
        <v>50</v>
      </c>
      <c r="B49" s="1">
        <f>legendre!H59</f>
        <v>1.4698331871283499E-2</v>
      </c>
      <c r="C49" s="1">
        <f>calculationOfSE!H59</f>
        <v>4.0041393263802816E-3</v>
      </c>
      <c r="D49">
        <v>2.0818302727272698E-3</v>
      </c>
      <c r="E49" s="1">
        <f t="shared" si="0"/>
        <v>1.8702471197663779E-2</v>
      </c>
      <c r="F49" s="1">
        <f t="shared" si="1"/>
        <v>1.0694192544903218E-2</v>
      </c>
    </row>
    <row r="50" spans="1:6" x14ac:dyDescent="0.25">
      <c r="A50">
        <v>51</v>
      </c>
      <c r="B50" s="1">
        <f>legendre!H60</f>
        <v>1.5580478363283501E-2</v>
      </c>
      <c r="C50" s="1">
        <f>calculationOfSE!H60</f>
        <v>4.0227908166017498E-3</v>
      </c>
      <c r="D50">
        <v>4.597354E-2</v>
      </c>
      <c r="E50" s="1">
        <f t="shared" si="0"/>
        <v>1.9603269179885252E-2</v>
      </c>
      <c r="F50" s="1">
        <f t="shared" si="1"/>
        <v>1.1557687546681751E-2</v>
      </c>
    </row>
    <row r="51" spans="1:6" x14ac:dyDescent="0.25">
      <c r="A51">
        <v>52</v>
      </c>
      <c r="B51" s="1">
        <f>legendre!H61</f>
        <v>1.6528906655283497E-2</v>
      </c>
      <c r="C51" s="1">
        <f>calculationOfSE!H61</f>
        <v>4.0288356442653352E-3</v>
      </c>
      <c r="D51">
        <v>1.55815852631579E-2</v>
      </c>
      <c r="E51" s="1">
        <f t="shared" si="0"/>
        <v>2.0557742299548834E-2</v>
      </c>
      <c r="F51" s="1">
        <f t="shared" si="1"/>
        <v>1.2500071011018162E-2</v>
      </c>
    </row>
    <row r="52" spans="1:6" x14ac:dyDescent="0.25">
      <c r="A52">
        <v>53</v>
      </c>
      <c r="B52" s="1">
        <f>legendre!H62</f>
        <v>1.7543224547283499E-2</v>
      </c>
      <c r="C52" s="1">
        <f>calculationOfSE!H62</f>
        <v>4.0210809313985943E-3</v>
      </c>
      <c r="D52">
        <v>3.5193903999999998E-2</v>
      </c>
      <c r="E52" s="1">
        <f t="shared" si="0"/>
        <v>2.1564305478682093E-2</v>
      </c>
      <c r="F52" s="1">
        <f t="shared" si="1"/>
        <v>1.3522143615884906E-2</v>
      </c>
    </row>
    <row r="53" spans="1:6" x14ac:dyDescent="0.25">
      <c r="A53">
        <v>54</v>
      </c>
      <c r="B53" s="1">
        <f>legendre!H63</f>
        <v>1.86238242392835E-2</v>
      </c>
      <c r="C53" s="1">
        <f>calculationOfSE!H63</f>
        <v>3.9975406322506849E-3</v>
      </c>
      <c r="D53">
        <v>2.7426277500000001E-3</v>
      </c>
      <c r="E53" s="1">
        <f t="shared" si="0"/>
        <v>2.2621364871534183E-2</v>
      </c>
      <c r="F53" s="1">
        <f t="shared" si="1"/>
        <v>1.4626283607032815E-2</v>
      </c>
    </row>
    <row r="54" spans="1:6" x14ac:dyDescent="0.25">
      <c r="A54">
        <v>56</v>
      </c>
      <c r="B54" s="1">
        <f>legendre!H64</f>
        <v>2.0983476823283498E-2</v>
      </c>
      <c r="C54" s="1">
        <f>calculationOfSE!H64</f>
        <v>3.8883596492920256E-3</v>
      </c>
      <c r="D54">
        <v>5.2694663571428602E-2</v>
      </c>
      <c r="E54" s="1">
        <f t="shared" si="0"/>
        <v>2.4871836472575522E-2</v>
      </c>
      <c r="F54" s="1">
        <f t="shared" si="1"/>
        <v>1.7095117173991474E-2</v>
      </c>
    </row>
    <row r="55" spans="1:6" x14ac:dyDescent="0.25">
      <c r="A55">
        <v>57</v>
      </c>
      <c r="B55" s="1">
        <f>legendre!H65</f>
        <v>2.2262529715283499E-2</v>
      </c>
      <c r="C55" s="1">
        <f>calculationOfSE!H65</f>
        <v>3.7870529903411424E-3</v>
      </c>
      <c r="D55">
        <v>-2.9646478000000002E-3</v>
      </c>
      <c r="E55" s="1">
        <f t="shared" si="0"/>
        <v>2.604958270562464E-2</v>
      </c>
      <c r="F55" s="1">
        <f t="shared" si="1"/>
        <v>1.8475476724942357E-2</v>
      </c>
    </row>
    <row r="56" spans="1:6" x14ac:dyDescent="0.25">
      <c r="A56">
        <v>58</v>
      </c>
      <c r="B56" s="1">
        <f>legendre!H66</f>
        <v>2.3607668307283503E-2</v>
      </c>
      <c r="C56" s="1">
        <f>calculationOfSE!H66</f>
        <v>3.6260395475975877E-3</v>
      </c>
      <c r="D56">
        <v>-2.4093700285714299E-2</v>
      </c>
      <c r="E56" s="1">
        <f t="shared" si="0"/>
        <v>2.7233707854881089E-2</v>
      </c>
      <c r="F56" s="1">
        <f t="shared" si="1"/>
        <v>1.9981628759685916E-2</v>
      </c>
    </row>
    <row r="57" spans="1:6" x14ac:dyDescent="0.25">
      <c r="A57">
        <v>59</v>
      </c>
      <c r="B57" s="1">
        <f>legendre!H67</f>
        <v>2.5019088699283501E-2</v>
      </c>
      <c r="C57" s="1">
        <f>calculationOfSE!H67</f>
        <v>3.2743333052490417E-3</v>
      </c>
      <c r="D57">
        <v>0.124726939</v>
      </c>
      <c r="E57" s="1">
        <f t="shared" si="0"/>
        <v>2.8293422004532543E-2</v>
      </c>
      <c r="F57" s="1">
        <f t="shared" si="1"/>
        <v>2.1744755394034459E-2</v>
      </c>
    </row>
    <row r="58" spans="1:6" x14ac:dyDescent="0.25">
      <c r="A58">
        <v>60</v>
      </c>
      <c r="B58" s="1">
        <f>legendre!H68</f>
        <v>2.6496594791283499E-2</v>
      </c>
      <c r="C58" s="1">
        <f>calculationOfSE!H68</f>
        <v>3.6864969322438234E-3</v>
      </c>
      <c r="D58">
        <v>4.0083325250000003E-2</v>
      </c>
      <c r="E58" s="1">
        <f t="shared" si="0"/>
        <v>3.0183091723527324E-2</v>
      </c>
      <c r="F58" s="1">
        <f t="shared" si="1"/>
        <v>2.2810097859039674E-2</v>
      </c>
    </row>
    <row r="59" spans="1:6" x14ac:dyDescent="0.25">
      <c r="A59">
        <v>61</v>
      </c>
      <c r="B59" s="1">
        <f>legendre!H69</f>
        <v>2.80401865832835E-2</v>
      </c>
      <c r="C59" s="1">
        <f>calculationOfSE!H69</f>
        <v>4.0434050085720735E-3</v>
      </c>
      <c r="D59">
        <v>7.6976706000000006E-2</v>
      </c>
      <c r="E59" s="1">
        <f t="shared" si="0"/>
        <v>3.2083591591855573E-2</v>
      </c>
      <c r="F59" s="1">
        <f t="shared" si="1"/>
        <v>2.3996781574711426E-2</v>
      </c>
    </row>
    <row r="60" spans="1:6" x14ac:dyDescent="0.25">
      <c r="A60">
        <v>62</v>
      </c>
      <c r="B60" s="1">
        <f>legendre!H70</f>
        <v>2.96498640752835E-2</v>
      </c>
      <c r="C60" s="1">
        <f>calculationOfSE!H70</f>
        <v>4.3332842575702583E-3</v>
      </c>
      <c r="D60">
        <v>6.1706601999999999E-2</v>
      </c>
      <c r="E60" s="1">
        <f t="shared" si="0"/>
        <v>3.3983148332853756E-2</v>
      </c>
      <c r="F60" s="1">
        <f t="shared" si="1"/>
        <v>2.5316579817713243E-2</v>
      </c>
    </row>
    <row r="61" spans="1:6" x14ac:dyDescent="0.25">
      <c r="A61">
        <v>63</v>
      </c>
      <c r="B61" s="1">
        <f>legendre!H71</f>
        <v>3.1325823367283498E-2</v>
      </c>
      <c r="C61" s="1">
        <f>calculationOfSE!H71</f>
        <v>4.5907280192764143E-3</v>
      </c>
      <c r="D61">
        <v>-8.7741944444444508E-3</v>
      </c>
      <c r="E61" s="1">
        <f t="shared" si="0"/>
        <v>3.5916551386559914E-2</v>
      </c>
      <c r="F61" s="1">
        <f t="shared" si="1"/>
        <v>2.6735095348007082E-2</v>
      </c>
    </row>
    <row r="62" spans="1:6" x14ac:dyDescent="0.25">
      <c r="A62">
        <v>64</v>
      </c>
      <c r="B62" s="1">
        <f>legendre!H72</f>
        <v>3.3067868359283499E-2</v>
      </c>
      <c r="C62" s="1">
        <f>calculationOfSE!H72</f>
        <v>4.8280842311212765E-3</v>
      </c>
      <c r="D62">
        <v>4.8178733250000001E-2</v>
      </c>
      <c r="E62" s="1">
        <f t="shared" si="0"/>
        <v>3.7895952590404777E-2</v>
      </c>
      <c r="F62" s="1">
        <f t="shared" si="1"/>
        <v>2.8239784128162221E-2</v>
      </c>
    </row>
    <row r="63" spans="1:6" x14ac:dyDescent="0.25">
      <c r="A63">
        <v>65</v>
      </c>
      <c r="B63" s="1">
        <f>legendre!H73</f>
        <v>3.4875999051283496E-2</v>
      </c>
      <c r="C63" s="1">
        <f>calculationOfSE!H73</f>
        <v>5.0514567438136211E-3</v>
      </c>
      <c r="D63">
        <v>8.9246501800000003E-2</v>
      </c>
      <c r="E63" s="1">
        <f t="shared" si="0"/>
        <v>3.9927455795097114E-2</v>
      </c>
      <c r="F63" s="1">
        <f t="shared" si="1"/>
        <v>2.9824542307469875E-2</v>
      </c>
    </row>
    <row r="64" spans="1:6" x14ac:dyDescent="0.25">
      <c r="A64">
        <v>66</v>
      </c>
      <c r="B64" s="1">
        <f>legendre!H74</f>
        <v>3.6750411543283498E-2</v>
      </c>
      <c r="C64" s="1">
        <f>calculationOfSE!H74</f>
        <v>5.2643957167417413E-3</v>
      </c>
      <c r="D64">
        <v>-2.3118994333333299E-2</v>
      </c>
      <c r="E64" s="1">
        <f t="shared" si="0"/>
        <v>4.2014807260025239E-2</v>
      </c>
      <c r="F64" s="1">
        <f t="shared" si="1"/>
        <v>3.1486015826541758E-2</v>
      </c>
    </row>
    <row r="65" spans="1:6" x14ac:dyDescent="0.25">
      <c r="A65">
        <v>67</v>
      </c>
      <c r="B65" s="1">
        <f>legendre!H75</f>
        <v>3.8690909735283496E-2</v>
      </c>
      <c r="C65" s="1">
        <f>calculationOfSE!H75</f>
        <v>5.4691445907499876E-3</v>
      </c>
      <c r="D65">
        <v>5.3635323285714298E-2</v>
      </c>
      <c r="E65" s="1">
        <f t="shared" si="0"/>
        <v>4.4160054326033482E-2</v>
      </c>
      <c r="F65" s="1">
        <f t="shared" si="1"/>
        <v>3.322176514453351E-2</v>
      </c>
    </row>
    <row r="66" spans="1:6" x14ac:dyDescent="0.25">
      <c r="A66">
        <v>68</v>
      </c>
      <c r="B66" s="1">
        <f>legendre!H76</f>
        <v>4.0697493627283497E-2</v>
      </c>
      <c r="C66" s="1">
        <f>calculationOfSE!H76</f>
        <v>5.6672523697171451E-3</v>
      </c>
      <c r="D66">
        <v>8.4230667499999995E-3</v>
      </c>
      <c r="E66" s="1">
        <f t="shared" si="0"/>
        <v>4.6364745997000641E-2</v>
      </c>
      <c r="F66" s="1">
        <f t="shared" si="1"/>
        <v>3.5030241257566354E-2</v>
      </c>
    </row>
    <row r="67" spans="1:6" x14ac:dyDescent="0.25">
      <c r="A67">
        <v>69</v>
      </c>
      <c r="B67" s="1">
        <f>legendre!H77</f>
        <v>4.2770359319283496E-2</v>
      </c>
      <c r="C67" s="1">
        <f>calculationOfSE!H77</f>
        <v>5.8598465434713306E-3</v>
      </c>
      <c r="D67">
        <v>-2.0980243999999999E-2</v>
      </c>
      <c r="E67" s="1">
        <f t="shared" ref="E67:E70" si="2">B67+C67</f>
        <v>4.8630205862754829E-2</v>
      </c>
      <c r="F67" s="1">
        <f t="shared" ref="F67:F70" si="3">B67-C67</f>
        <v>3.6910512775812164E-2</v>
      </c>
    </row>
    <row r="68" spans="1:6" x14ac:dyDescent="0.25">
      <c r="A68">
        <v>70</v>
      </c>
      <c r="B68" s="1">
        <f>legendre!H78</f>
        <v>4.4909310711283498E-2</v>
      </c>
      <c r="C68" s="1">
        <f>calculationOfSE!H78</f>
        <v>6.0477473088800839E-3</v>
      </c>
      <c r="D68">
        <v>4.7742425000000003E-3</v>
      </c>
      <c r="E68" s="1">
        <f t="shared" si="2"/>
        <v>5.0957058020163579E-2</v>
      </c>
      <c r="F68" s="1">
        <f t="shared" si="3"/>
        <v>3.8861563402403418E-2</v>
      </c>
    </row>
    <row r="69" spans="1:6" x14ac:dyDescent="0.25">
      <c r="A69">
        <v>74</v>
      </c>
      <c r="B69" s="1">
        <f>legendre!H79</f>
        <v>5.4126365479283498E-2</v>
      </c>
      <c r="C69" s="1">
        <f>calculationOfSE!H79</f>
        <v>6.763482097980689E-3</v>
      </c>
      <c r="D69">
        <v>1.3425409500000001E-2</v>
      </c>
      <c r="E69" s="1">
        <f t="shared" si="2"/>
        <v>6.0889847577264185E-2</v>
      </c>
      <c r="F69" s="1">
        <f t="shared" si="3"/>
        <v>4.736288338130281E-2</v>
      </c>
    </row>
    <row r="70" spans="1:6" x14ac:dyDescent="0.25">
      <c r="A70">
        <v>75</v>
      </c>
      <c r="B70" s="1">
        <f>legendre!H80</f>
        <v>5.6596130759283499E-2</v>
      </c>
      <c r="C70" s="1">
        <f>calculationOfSE!H80</f>
        <v>6.935347139936948E-3</v>
      </c>
      <c r="D70">
        <v>4.2077452000000001E-2</v>
      </c>
      <c r="E70" s="1">
        <f t="shared" si="2"/>
        <v>6.3531477899220451E-2</v>
      </c>
      <c r="F70" s="1">
        <f t="shared" si="3"/>
        <v>4.9660783619346553E-2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legendre</vt:lpstr>
      <vt:lpstr>calculationOfSE</vt:lpstr>
      <vt:lpstr>R_Input</vt:lpstr>
      <vt:lpstr>R_input_PlotFixedCurve</vt:lpstr>
    </vt:vector>
  </TitlesOfParts>
  <Company>SRUC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Tanya Englishby</dc:creator>
  <cp:lastModifiedBy>Luise Seeker</cp:lastModifiedBy>
  <dcterms:created xsi:type="dcterms:W3CDTF">2015-11-19T11:38:26Z</dcterms:created>
  <dcterms:modified xsi:type="dcterms:W3CDTF">2017-07-28T10:23:29Z</dcterms:modified>
</cp:coreProperties>
</file>