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muno5\Desktop\Tiphaine\GitRepo\CD3_CD20\"/>
    </mc:Choice>
  </mc:AlternateContent>
  <bookViews>
    <workbookView xWindow="0" yWindow="0" windowWidth="28800" windowHeight="11730"/>
  </bookViews>
  <sheets>
    <sheet name="publi" sheetId="1" r:id="rId1"/>
    <sheet name="sach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6" i="1" l="1"/>
  <c r="AR36" i="1"/>
  <c r="AV32" i="1"/>
  <c r="AW27" i="1"/>
  <c r="AW26" i="1"/>
  <c r="AW24" i="1"/>
  <c r="AW23" i="1"/>
  <c r="AW22" i="1"/>
  <c r="AW19" i="1"/>
  <c r="AW18" i="1"/>
  <c r="AW15" i="1"/>
  <c r="AW14" i="1"/>
  <c r="AW11" i="1"/>
  <c r="AW10" i="1"/>
  <c r="AW7" i="1"/>
  <c r="AV29" i="1"/>
  <c r="AV30" i="1"/>
  <c r="AV31" i="1"/>
  <c r="AV33" i="1"/>
  <c r="AV28" i="1"/>
  <c r="AV25" i="1"/>
  <c r="AW20" i="1"/>
  <c r="AW21" i="1"/>
  <c r="AW8" i="1"/>
  <c r="AW9" i="1"/>
  <c r="AW12" i="1"/>
  <c r="AW13" i="1"/>
  <c r="AW16" i="1"/>
  <c r="AW17" i="1"/>
  <c r="AW6" i="1"/>
  <c r="J78" i="1"/>
  <c r="I78" i="1"/>
  <c r="H78" i="1"/>
  <c r="AV36" i="1" l="1"/>
  <c r="AW36" i="1"/>
  <c r="AK21" i="1" l="1"/>
  <c r="AK22" i="1"/>
  <c r="AK23" i="1"/>
  <c r="AK24" i="1"/>
  <c r="AK25" i="1"/>
  <c r="AK26" i="1"/>
  <c r="AK27" i="1"/>
  <c r="AK28" i="1"/>
  <c r="AK29" i="1"/>
  <c r="AK30" i="1"/>
  <c r="AK31" i="1"/>
  <c r="AK32" i="1"/>
  <c r="AK20" i="1"/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3" i="2"/>
  <c r="L34" i="1"/>
  <c r="W18" i="1" l="1"/>
  <c r="W19" i="1"/>
  <c r="H2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T18" i="1" s="1"/>
  <c r="R19" i="1"/>
  <c r="T19" i="1" s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O3" i="1"/>
  <c r="O4" i="1"/>
  <c r="O5" i="1"/>
  <c r="O6" i="1"/>
  <c r="O7" i="1"/>
  <c r="P7" i="1" s="1"/>
  <c r="O8" i="1"/>
  <c r="O9" i="1"/>
  <c r="O10" i="1"/>
  <c r="O11" i="1"/>
  <c r="O12" i="1"/>
  <c r="O13" i="1"/>
  <c r="O14" i="1"/>
  <c r="O15" i="1"/>
  <c r="O16" i="1"/>
  <c r="O17" i="1"/>
  <c r="O18" i="1"/>
  <c r="Q18" i="1" s="1"/>
  <c r="O19" i="1"/>
  <c r="Q19" i="1" s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W3" i="1" l="1"/>
  <c r="T3" i="1" s="1"/>
  <c r="Q3" i="1" l="1"/>
  <c r="X3" i="1"/>
  <c r="X4" i="1"/>
  <c r="X5" i="1"/>
  <c r="X6" i="1"/>
  <c r="S6" i="1" s="1"/>
  <c r="X7" i="1"/>
  <c r="X8" i="1"/>
  <c r="X9" i="1"/>
  <c r="X10" i="1"/>
  <c r="X11" i="1"/>
  <c r="X12" i="1"/>
  <c r="X13" i="1"/>
  <c r="X14" i="1"/>
  <c r="X15" i="1"/>
  <c r="X16" i="1"/>
  <c r="X17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2" i="1"/>
  <c r="S26" i="1" l="1"/>
  <c r="P26" i="1"/>
  <c r="P2" i="1"/>
  <c r="S2" i="1"/>
  <c r="P21" i="1"/>
  <c r="S21" i="1"/>
  <c r="P17" i="1"/>
  <c r="S17" i="1"/>
  <c r="P9" i="1"/>
  <c r="S9" i="1"/>
  <c r="P5" i="1"/>
  <c r="S5" i="1"/>
  <c r="S10" i="1"/>
  <c r="P10" i="1"/>
  <c r="S29" i="1"/>
  <c r="P29" i="1"/>
  <c r="P28" i="1"/>
  <c r="S28" i="1"/>
  <c r="P20" i="1"/>
  <c r="S20" i="1"/>
  <c r="P16" i="1"/>
  <c r="S16" i="1"/>
  <c r="P8" i="1"/>
  <c r="S8" i="1"/>
  <c r="P4" i="1"/>
  <c r="S4" i="1"/>
  <c r="S30" i="1"/>
  <c r="P30" i="1"/>
  <c r="S22" i="1"/>
  <c r="P22" i="1"/>
  <c r="P6" i="1"/>
  <c r="P25" i="1"/>
  <c r="S25" i="1"/>
  <c r="P32" i="1"/>
  <c r="S32" i="1"/>
  <c r="P24" i="1"/>
  <c r="S24" i="1"/>
  <c r="S31" i="1"/>
  <c r="P31" i="1"/>
  <c r="S27" i="1"/>
  <c r="P27" i="1"/>
  <c r="S23" i="1"/>
  <c r="P23" i="1"/>
  <c r="S11" i="1"/>
  <c r="P11" i="1"/>
  <c r="S7" i="1"/>
  <c r="S3" i="1"/>
  <c r="P3" i="1"/>
  <c r="P15" i="1"/>
  <c r="S15" i="1"/>
  <c r="P14" i="1"/>
  <c r="S14" i="1"/>
  <c r="S13" i="1"/>
  <c r="P13" i="1"/>
  <c r="S12" i="1"/>
  <c r="P12" i="1"/>
  <c r="X35" i="1"/>
  <c r="E34" i="1"/>
  <c r="F34" i="1"/>
  <c r="G34" i="1"/>
  <c r="I34" i="1"/>
  <c r="C34" i="1"/>
  <c r="B34" i="1"/>
  <c r="W32" i="1"/>
  <c r="H32" i="1"/>
  <c r="D3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20" i="1"/>
  <c r="W21" i="1"/>
  <c r="W22" i="1"/>
  <c r="W23" i="1"/>
  <c r="W24" i="1"/>
  <c r="W25" i="1"/>
  <c r="W26" i="1"/>
  <c r="W27" i="1"/>
  <c r="W28" i="1"/>
  <c r="W29" i="1"/>
  <c r="W30" i="1"/>
  <c r="W31" i="1"/>
  <c r="W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2" i="1"/>
  <c r="D3" i="1"/>
  <c r="V3" i="1" s="1"/>
  <c r="D4" i="1"/>
  <c r="D5" i="1"/>
  <c r="D6" i="1"/>
  <c r="D7" i="1"/>
  <c r="V7" i="1" s="1"/>
  <c r="D8" i="1"/>
  <c r="D9" i="1"/>
  <c r="D10" i="1"/>
  <c r="D11" i="1"/>
  <c r="V11" i="1" s="1"/>
  <c r="D12" i="1"/>
  <c r="D13" i="1"/>
  <c r="D14" i="1"/>
  <c r="D15" i="1"/>
  <c r="V15" i="1" s="1"/>
  <c r="D16" i="1"/>
  <c r="D17" i="1"/>
  <c r="D18" i="1"/>
  <c r="D19" i="1"/>
  <c r="V19" i="1" s="1"/>
  <c r="AC19" i="1" s="1"/>
  <c r="AF19" i="1" s="1"/>
  <c r="D20" i="1"/>
  <c r="V20" i="1" s="1"/>
  <c r="AC20" i="1" s="1"/>
  <c r="D21" i="1"/>
  <c r="D22" i="1"/>
  <c r="D23" i="1"/>
  <c r="D24" i="1"/>
  <c r="D25" i="1"/>
  <c r="D26" i="1"/>
  <c r="D27" i="1"/>
  <c r="D28" i="1"/>
  <c r="D29" i="1"/>
  <c r="D30" i="1"/>
  <c r="D31" i="1"/>
  <c r="D2" i="1"/>
  <c r="Y15" i="1" l="1"/>
  <c r="AC15" i="1"/>
  <c r="AF15" i="1" s="1"/>
  <c r="Y7" i="1"/>
  <c r="AC7" i="1"/>
  <c r="Y11" i="1"/>
  <c r="AC11" i="1"/>
  <c r="AF11" i="1" s="1"/>
  <c r="Z3" i="1"/>
  <c r="AD3" i="1" s="1"/>
  <c r="AC3" i="1"/>
  <c r="V17" i="1"/>
  <c r="V13" i="1"/>
  <c r="V9" i="1"/>
  <c r="V5" i="1"/>
  <c r="Y20" i="1"/>
  <c r="AF20" i="1" s="1"/>
  <c r="AL20" i="1"/>
  <c r="V31" i="1"/>
  <c r="AC31" i="1" s="1"/>
  <c r="V23" i="1"/>
  <c r="AC23" i="1" s="1"/>
  <c r="W35" i="1"/>
  <c r="V27" i="1"/>
  <c r="AC27" i="1" s="1"/>
  <c r="V18" i="1"/>
  <c r="V32" i="1"/>
  <c r="AC32" i="1" s="1"/>
  <c r="Q26" i="1"/>
  <c r="T26" i="1"/>
  <c r="Q22" i="1"/>
  <c r="T22" i="1"/>
  <c r="T12" i="1"/>
  <c r="Q12" i="1"/>
  <c r="Q29" i="1"/>
  <c r="T29" i="1"/>
  <c r="Q25" i="1"/>
  <c r="T25" i="1"/>
  <c r="Q21" i="1"/>
  <c r="T21" i="1"/>
  <c r="Q15" i="1"/>
  <c r="T15" i="1"/>
  <c r="T11" i="1"/>
  <c r="Q11" i="1"/>
  <c r="Q7" i="1"/>
  <c r="T7" i="1"/>
  <c r="T30" i="1"/>
  <c r="Q30" i="1"/>
  <c r="Q16" i="1"/>
  <c r="T16" i="1"/>
  <c r="V25" i="1"/>
  <c r="V21" i="1"/>
  <c r="Q2" i="1"/>
  <c r="T2" i="1"/>
  <c r="Q28" i="1"/>
  <c r="T28" i="1"/>
  <c r="Q24" i="1"/>
  <c r="T24" i="1"/>
  <c r="T20" i="1"/>
  <c r="Q20" i="1"/>
  <c r="T14" i="1"/>
  <c r="Q14" i="1"/>
  <c r="T10" i="1"/>
  <c r="Q10" i="1"/>
  <c r="T6" i="1"/>
  <c r="Q6" i="1"/>
  <c r="Q8" i="1"/>
  <c r="T8" i="1"/>
  <c r="T4" i="1"/>
  <c r="Q4" i="1"/>
  <c r="V29" i="1"/>
  <c r="V2" i="1"/>
  <c r="V28" i="1"/>
  <c r="AC28" i="1" s="1"/>
  <c r="V24" i="1"/>
  <c r="AC24" i="1" s="1"/>
  <c r="V16" i="1"/>
  <c r="V12" i="1"/>
  <c r="V8" i="1"/>
  <c r="V4" i="1"/>
  <c r="T31" i="1"/>
  <c r="Q31" i="1"/>
  <c r="T27" i="1"/>
  <c r="Q27" i="1"/>
  <c r="Q23" i="1"/>
  <c r="T23" i="1"/>
  <c r="Q17" i="1"/>
  <c r="T17" i="1"/>
  <c r="Q13" i="1"/>
  <c r="T13" i="1"/>
  <c r="T9" i="1"/>
  <c r="Q9" i="1"/>
  <c r="Q5" i="1"/>
  <c r="T5" i="1"/>
  <c r="Q32" i="1"/>
  <c r="T32" i="1"/>
  <c r="Z24" i="1"/>
  <c r="AD24" i="1" s="1"/>
  <c r="Z27" i="1"/>
  <c r="AD27" i="1" s="1"/>
  <c r="Z23" i="1"/>
  <c r="AD23" i="1" s="1"/>
  <c r="Z19" i="1"/>
  <c r="AD19" i="1" s="1"/>
  <c r="Z15" i="1"/>
  <c r="AD15" i="1" s="1"/>
  <c r="Z11" i="1"/>
  <c r="AD11" i="1" s="1"/>
  <c r="Z7" i="1"/>
  <c r="AD7" i="1" s="1"/>
  <c r="Z2" i="1"/>
  <c r="AD2" i="1" s="1"/>
  <c r="Z20" i="1"/>
  <c r="AD20" i="1" s="1"/>
  <c r="Z8" i="1"/>
  <c r="AD8" i="1" s="1"/>
  <c r="Z4" i="1"/>
  <c r="AD4" i="1" s="1"/>
  <c r="V30" i="1"/>
  <c r="AC30" i="1" s="1"/>
  <c r="V26" i="1"/>
  <c r="AC26" i="1" s="1"/>
  <c r="V22" i="1"/>
  <c r="AC22" i="1" s="1"/>
  <c r="V14" i="1"/>
  <c r="V10" i="1"/>
  <c r="V6" i="1"/>
  <c r="Z28" i="1"/>
  <c r="AD28" i="1" s="1"/>
  <c r="Z17" i="1"/>
  <c r="AD17" i="1" s="1"/>
  <c r="Z13" i="1"/>
  <c r="AD13" i="1" s="1"/>
  <c r="Z5" i="1"/>
  <c r="AD5" i="1" s="1"/>
  <c r="Z32" i="1"/>
  <c r="AD32" i="1" s="1"/>
  <c r="Y3" i="1"/>
  <c r="W34" i="1"/>
  <c r="Y4" i="1" l="1"/>
  <c r="AC4" i="1"/>
  <c r="Y13" i="1"/>
  <c r="AC13" i="1"/>
  <c r="AF13" i="1" s="1"/>
  <c r="AF7" i="1"/>
  <c r="Y6" i="1"/>
  <c r="AC6" i="1"/>
  <c r="Y16" i="1"/>
  <c r="AC16" i="1"/>
  <c r="AF16" i="1" s="1"/>
  <c r="Z25" i="1"/>
  <c r="AD25" i="1" s="1"/>
  <c r="AC25" i="1"/>
  <c r="Y9" i="1"/>
  <c r="AC9" i="1"/>
  <c r="Y14" i="1"/>
  <c r="AC14" i="1"/>
  <c r="AF14" i="1" s="1"/>
  <c r="Y8" i="1"/>
  <c r="AC8" i="1"/>
  <c r="Y17" i="1"/>
  <c r="AC17" i="1"/>
  <c r="Z29" i="1"/>
  <c r="AD29" i="1" s="1"/>
  <c r="AC29" i="1"/>
  <c r="Z18" i="1"/>
  <c r="AD18" i="1" s="1"/>
  <c r="AC18" i="1"/>
  <c r="AF18" i="1" s="1"/>
  <c r="Y10" i="1"/>
  <c r="AC10" i="1"/>
  <c r="AF10" i="1" s="1"/>
  <c r="Z9" i="1"/>
  <c r="AD9" i="1" s="1"/>
  <c r="V34" i="1"/>
  <c r="Y12" i="1"/>
  <c r="AC12" i="1"/>
  <c r="AF12" i="1" s="1"/>
  <c r="Y2" i="1"/>
  <c r="AC2" i="1"/>
  <c r="V35" i="1"/>
  <c r="AC21" i="1"/>
  <c r="AF23" i="1"/>
  <c r="Y5" i="1"/>
  <c r="AC5" i="1"/>
  <c r="AF3" i="1"/>
  <c r="Y35" i="1"/>
  <c r="Z35" i="1"/>
  <c r="Y31" i="1"/>
  <c r="AF31" i="1" s="1"/>
  <c r="AL31" i="1"/>
  <c r="Y22" i="1"/>
  <c r="AF22" i="1" s="1"/>
  <c r="AL22" i="1"/>
  <c r="Y24" i="1"/>
  <c r="AF24" i="1" s="1"/>
  <c r="AL24" i="1"/>
  <c r="Y27" i="1"/>
  <c r="AF27" i="1" s="1"/>
  <c r="AL27" i="1"/>
  <c r="Y25" i="1"/>
  <c r="AL25" i="1"/>
  <c r="Y26" i="1"/>
  <c r="AF26" i="1" s="1"/>
  <c r="AL26" i="1"/>
  <c r="Z31" i="1"/>
  <c r="AD31" i="1" s="1"/>
  <c r="Y28" i="1"/>
  <c r="AF28" i="1" s="1"/>
  <c r="AL28" i="1"/>
  <c r="Y29" i="1"/>
  <c r="AL29" i="1"/>
  <c r="Y30" i="1"/>
  <c r="AF30" i="1" s="1"/>
  <c r="AL30" i="1"/>
  <c r="Z16" i="1"/>
  <c r="AD16" i="1" s="1"/>
  <c r="Y21" i="1"/>
  <c r="AL21" i="1"/>
  <c r="Y32" i="1"/>
  <c r="AF32" i="1" s="1"/>
  <c r="AL32" i="1"/>
  <c r="Y23" i="1"/>
  <c r="AL23" i="1"/>
  <c r="Z12" i="1"/>
  <c r="AD12" i="1" s="1"/>
  <c r="Z30" i="1"/>
  <c r="AD30" i="1" s="1"/>
  <c r="Z21" i="1"/>
  <c r="AD21" i="1" s="1"/>
  <c r="Z22" i="1"/>
  <c r="AD22" i="1" s="1"/>
  <c r="Z10" i="1"/>
  <c r="AD10" i="1" s="1"/>
  <c r="Z26" i="1"/>
  <c r="AD26" i="1" s="1"/>
  <c r="Z6" i="1"/>
  <c r="AD6" i="1" s="1"/>
  <c r="Z14" i="1"/>
  <c r="AD14" i="1" s="1"/>
  <c r="AI35" i="1" l="1"/>
  <c r="AF2" i="1"/>
  <c r="AF17" i="1"/>
  <c r="AF4" i="1"/>
  <c r="AF21" i="1"/>
  <c r="AF29" i="1"/>
  <c r="AF25" i="1"/>
  <c r="AF5" i="1"/>
  <c r="AF8" i="1"/>
  <c r="AF9" i="1"/>
  <c r="AF6" i="1"/>
</calcChain>
</file>

<file path=xl/sharedStrings.xml><?xml version="1.0" encoding="utf-8"?>
<sst xmlns="http://schemas.openxmlformats.org/spreadsheetml/2006/main" count="194" uniqueCount="99">
  <si>
    <t xml:space="preserve">ST5/1/gland_26_5.jpg </t>
  </si>
  <si>
    <t xml:space="preserve">ST5/1/gland_26_8.jpg </t>
  </si>
  <si>
    <t xml:space="preserve">ST5/1/gland_26_10.jpg </t>
  </si>
  <si>
    <t xml:space="preserve">ST5/1/gland_26_13.jpg </t>
  </si>
  <si>
    <t>ST5/1/gland_26_18.jpg</t>
  </si>
  <si>
    <t xml:space="preserve">ST5/1/gland_26_21.jpg </t>
  </si>
  <si>
    <t xml:space="preserve">ST5/1/gland_49_18.jpg </t>
  </si>
  <si>
    <t xml:space="preserve">ST5/1/gland_71_30.jpg </t>
  </si>
  <si>
    <t xml:space="preserve">ST5/1/gland_71_47.jpg </t>
  </si>
  <si>
    <t xml:space="preserve">ST5/1/gland_71_48.jpg </t>
  </si>
  <si>
    <t xml:space="preserve">ST5/1/gland_71_54.jpg </t>
  </si>
  <si>
    <t xml:space="preserve">ST5/1/gland_71_62.jpg </t>
  </si>
  <si>
    <t xml:space="preserve">ST5/1/gland_71_65.jpg </t>
  </si>
  <si>
    <t xml:space="preserve">ST5/1/gland_71_83.jpg </t>
  </si>
  <si>
    <t xml:space="preserve">ST5/1/gland_86_0.jpg </t>
  </si>
  <si>
    <t xml:space="preserve">ST5/1/gland_86_2.jpg </t>
  </si>
  <si>
    <t xml:space="preserve">ST5/1/gland_86_3.jpg </t>
  </si>
  <si>
    <t xml:space="preserve">ST5/1/gland_87_16.jpg </t>
  </si>
  <si>
    <t xml:space="preserve">ST5/1/gland_87_24.jpg </t>
  </si>
  <si>
    <t xml:space="preserve">ST5/1/gland_87_28.jpg </t>
  </si>
  <si>
    <t xml:space="preserve">ST5/1/gland_87_29.jpg </t>
  </si>
  <si>
    <t xml:space="preserve">ST5/1/gland_89_0.jpg </t>
  </si>
  <si>
    <t xml:space="preserve">ST5/1/gland_89_1.jpg </t>
  </si>
  <si>
    <t>ST5/1/gland_89_2.jpg</t>
  </si>
  <si>
    <t xml:space="preserve">ST5/1/gland_89_3.jpg </t>
  </si>
  <si>
    <t xml:space="preserve">ST5/1/gland_89_4.jpg </t>
  </si>
  <si>
    <t xml:space="preserve">ST5/1/gland_89_5.jpg </t>
  </si>
  <si>
    <t xml:space="preserve">ST5/1/gland_89_6.jpg </t>
  </si>
  <si>
    <t xml:space="preserve">ST5/1/gland_89_7.jpg </t>
  </si>
  <si>
    <t xml:space="preserve">ST5/1/gland_89_8.jpg </t>
  </si>
  <si>
    <t>Name</t>
  </si>
  <si>
    <t xml:space="preserve">B cells </t>
  </si>
  <si>
    <t>B cells</t>
  </si>
  <si>
    <t>Red pixels</t>
  </si>
  <si>
    <t>T cells</t>
  </si>
  <si>
    <t>Brown pixels</t>
  </si>
  <si>
    <t>B cells mean</t>
  </si>
  <si>
    <t>T cells mean</t>
  </si>
  <si>
    <t>Ratio manuels</t>
  </si>
  <si>
    <t>Ratio Sacha</t>
  </si>
  <si>
    <t xml:space="preserve">ST5/1/gland_89_9.jpg </t>
  </si>
  <si>
    <t>Total pixels</t>
  </si>
  <si>
    <t>T-Score</t>
  </si>
  <si>
    <t>S-Score</t>
  </si>
  <si>
    <t>Ratio AU</t>
  </si>
  <si>
    <t>Ratio SEB</t>
  </si>
  <si>
    <t>Tscore AU</t>
  </si>
  <si>
    <t>Tscore SEB</t>
  </si>
  <si>
    <t>Ratio T</t>
  </si>
  <si>
    <t>SscoreAU</t>
  </si>
  <si>
    <t>SscoreSEB</t>
  </si>
  <si>
    <t>LAME1</t>
  </si>
  <si>
    <t>LAME2</t>
  </si>
  <si>
    <t>LAME5</t>
  </si>
  <si>
    <t>LAME7</t>
  </si>
  <si>
    <t>LAME8</t>
  </si>
  <si>
    <t>LAME10</t>
  </si>
  <si>
    <t>LAME11</t>
  </si>
  <si>
    <t>LAME15</t>
  </si>
  <si>
    <t>LAME16</t>
  </si>
  <si>
    <t>LAME19</t>
  </si>
  <si>
    <t>LAME20</t>
  </si>
  <si>
    <t>Total number of pixel</t>
  </si>
  <si>
    <t>Number of red pixel (CD20)</t>
  </si>
  <si>
    <t>Number of brown pixel (CD3)</t>
  </si>
  <si>
    <t>Ratio CD20/CD3</t>
  </si>
  <si>
    <t>LAME21</t>
  </si>
  <si>
    <t>LAME22</t>
  </si>
  <si>
    <t>LAME23</t>
  </si>
  <si>
    <t>LAME24</t>
  </si>
  <si>
    <t>LAME25</t>
  </si>
  <si>
    <t>LAME26</t>
  </si>
  <si>
    <t>LAME29</t>
  </si>
  <si>
    <t>LAME30</t>
  </si>
  <si>
    <t>LAME31</t>
  </si>
  <si>
    <t>LAME32</t>
  </si>
  <si>
    <t>LAME34</t>
  </si>
  <si>
    <t>LAME41</t>
  </si>
  <si>
    <t>LAME50</t>
  </si>
  <si>
    <t>SEB</t>
  </si>
  <si>
    <t>LISA</t>
  </si>
  <si>
    <t>NDPI</t>
  </si>
  <si>
    <t>MRXS</t>
  </si>
  <si>
    <t>S-scoreseb</t>
  </si>
  <si>
    <t>S-scorelisa</t>
  </si>
  <si>
    <t>Ratio T liste R - liste B/W</t>
  </si>
  <si>
    <t>B cells lR-lBW</t>
  </si>
  <si>
    <t>T-score</t>
  </si>
  <si>
    <t>T cells lR-lBW</t>
  </si>
  <si>
    <t>Diff T-score</t>
  </si>
  <si>
    <t>Ratio T reprise prog</t>
  </si>
  <si>
    <t>T-score reprise prog</t>
  </si>
  <si>
    <t>Fichiers</t>
  </si>
  <si>
    <t>Ratio  PICCO</t>
  </si>
  <si>
    <t>PICCO-score</t>
  </si>
  <si>
    <t>Normalisation S-score</t>
  </si>
  <si>
    <t>Normalisation PICCO-score</t>
  </si>
  <si>
    <t>Fichier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</si>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</sst>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1" xfId="0" applyBorder="1"/>
    <xf numFmtId="0" fontId="7" fillId="0" borderId="1" xfId="0" applyFont="1" applyBorder="1"/>
    <xf numFmtId="2" fontId="0" fillId="0" borderId="0" xfId="0" applyNumberFormat="1"/>
    <xf numFmtId="2" fontId="9" fillId="0" borderId="0" xfId="0" applyNumberFormat="1" applyFont="1"/>
    <xf numFmtId="2" fontId="0" fillId="0" borderId="0" xfId="0" applyNumberFormat="1" applyFont="1"/>
    <xf numFmtId="0" fontId="9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/>
    </xf>
    <xf numFmtId="0" fontId="0" fillId="0" borderId="0" xfId="0" applyBorder="1"/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Border="1"/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703271065514873E-2"/>
          <c:y val="1.5876236609992201E-2"/>
          <c:w val="0.96429672893448515"/>
          <c:h val="0.90801619469891526"/>
        </c:manualLayout>
      </c:layout>
      <c:lineChart>
        <c:grouping val="standard"/>
        <c:varyColors val="0"/>
        <c:ser>
          <c:idx val="0"/>
          <c:order val="0"/>
          <c:tx>
            <c:strRef>
              <c:f>publi!$O$1</c:f>
              <c:strCache>
                <c:ptCount val="1"/>
                <c:pt idx="0">
                  <c:v>Ratio 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(publi!$A$2:$A$17,publi!$A$20:$A$32)</c:f>
              <c:strCache>
                <c:ptCount val="29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ST5/1/gland_26_18.jpg</c:v>
                </c:pt>
                <c:pt idx="5">
                  <c:v>ST5/1/gland_26_21.jpg </c:v>
                </c:pt>
                <c:pt idx="6">
                  <c:v>ST5/1/gland_49_18.jpg </c:v>
                </c:pt>
                <c:pt idx="7">
                  <c:v>ST5/1/gland_71_30.jpg </c:v>
                </c:pt>
                <c:pt idx="8">
                  <c:v>ST5/1/gland_71_47.jpg </c:v>
                </c:pt>
                <c:pt idx="9">
                  <c:v>ST5/1/gland_71_48.jpg </c:v>
                </c:pt>
                <c:pt idx="10">
                  <c:v>ST5/1/gland_71_54.jpg </c:v>
                </c:pt>
                <c:pt idx="11">
                  <c:v>ST5/1/gland_71_62.jpg </c:v>
                </c:pt>
                <c:pt idx="12">
                  <c:v>ST5/1/gland_71_65.jpg </c:v>
                </c:pt>
                <c:pt idx="13">
                  <c:v>ST5/1/gland_71_83.jpg </c:v>
                </c:pt>
                <c:pt idx="14">
                  <c:v>ST5/1/gland_86_0.jpg </c:v>
                </c:pt>
                <c:pt idx="15">
                  <c:v>ST5/1/gland_86_2.jpg </c:v>
                </c:pt>
                <c:pt idx="16">
                  <c:v>ST5/1/gland_87_24.jpg </c:v>
                </c:pt>
                <c:pt idx="17">
                  <c:v>ST5/1/gland_87_28.jpg </c:v>
                </c:pt>
                <c:pt idx="18">
                  <c:v>ST5/1/gland_87_29.jpg </c:v>
                </c:pt>
                <c:pt idx="19">
                  <c:v>ST5/1/gland_89_0.jpg </c:v>
                </c:pt>
                <c:pt idx="20">
                  <c:v>ST5/1/gland_89_1.jpg </c:v>
                </c:pt>
                <c:pt idx="21">
                  <c:v>ST5/1/gland_89_2.jpg</c:v>
                </c:pt>
                <c:pt idx="22">
                  <c:v>ST5/1/gland_89_3.jpg </c:v>
                </c:pt>
                <c:pt idx="23">
                  <c:v>ST5/1/gland_89_4.jpg </c:v>
                </c:pt>
                <c:pt idx="24">
                  <c:v>ST5/1/gland_89_5.jpg </c:v>
                </c:pt>
                <c:pt idx="25">
                  <c:v>ST5/1/gland_89_6.jpg </c:v>
                </c:pt>
                <c:pt idx="26">
                  <c:v>ST5/1/gland_89_7.jpg </c:v>
                </c:pt>
                <c:pt idx="27">
                  <c:v>ST5/1/gland_89_8.jpg </c:v>
                </c:pt>
                <c:pt idx="28">
                  <c:v>ST5/1/gland_89_9.jpg </c:v>
                </c:pt>
              </c:strCache>
            </c:strRef>
          </c:cat>
          <c:val>
            <c:numRef>
              <c:f>(publi!$O$2:$O$17,publi!$O$20:$O$32)</c:f>
              <c:numCache>
                <c:formatCode>General</c:formatCode>
                <c:ptCount val="29"/>
                <c:pt idx="0">
                  <c:v>0.10204081632653061</c:v>
                </c:pt>
                <c:pt idx="1">
                  <c:v>0.22321428571428573</c:v>
                </c:pt>
                <c:pt idx="2">
                  <c:v>0.77033492822966509</c:v>
                </c:pt>
                <c:pt idx="3">
                  <c:v>0.24875621890547264</c:v>
                </c:pt>
                <c:pt idx="4">
                  <c:v>3.3142857142857145</c:v>
                </c:pt>
                <c:pt idx="5">
                  <c:v>0.59712230215827333</c:v>
                </c:pt>
                <c:pt idx="6">
                  <c:v>0.294921875</c:v>
                </c:pt>
                <c:pt idx="7">
                  <c:v>0.28385416666666669</c:v>
                </c:pt>
                <c:pt idx="8">
                  <c:v>0.37396121883656508</c:v>
                </c:pt>
                <c:pt idx="9">
                  <c:v>0.43564356435643564</c:v>
                </c:pt>
                <c:pt idx="10">
                  <c:v>0.66666666666666663</c:v>
                </c:pt>
                <c:pt idx="11">
                  <c:v>1.6066666666666667</c:v>
                </c:pt>
                <c:pt idx="12">
                  <c:v>1.1076923076923078</c:v>
                </c:pt>
                <c:pt idx="13">
                  <c:v>0.85781990521327012</c:v>
                </c:pt>
                <c:pt idx="14">
                  <c:v>0.58603491271820451</c:v>
                </c:pt>
                <c:pt idx="15">
                  <c:v>0.23180076628352492</c:v>
                </c:pt>
                <c:pt idx="16">
                  <c:v>0.1151685393258427</c:v>
                </c:pt>
                <c:pt idx="17">
                  <c:v>0.2561174551386623</c:v>
                </c:pt>
                <c:pt idx="18">
                  <c:v>0.20802919708029197</c:v>
                </c:pt>
                <c:pt idx="19">
                  <c:v>0.9</c:v>
                </c:pt>
                <c:pt idx="20">
                  <c:v>0</c:v>
                </c:pt>
                <c:pt idx="21">
                  <c:v>0.77272727272727271</c:v>
                </c:pt>
                <c:pt idx="22">
                  <c:v>0.2</c:v>
                </c:pt>
                <c:pt idx="23">
                  <c:v>0</c:v>
                </c:pt>
                <c:pt idx="24">
                  <c:v>0.17777777777777778</c:v>
                </c:pt>
                <c:pt idx="25">
                  <c:v>5.2631578947368418E-2</c:v>
                </c:pt>
                <c:pt idx="26">
                  <c:v>3.3333333333333333E-2</c:v>
                </c:pt>
                <c:pt idx="27">
                  <c:v>1.5625E-2</c:v>
                </c:pt>
                <c:pt idx="28">
                  <c:v>4.0293040293040296E-2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E-4F9E-8650-62C64C0C90FB}"/>
            </c:ext>
          </c:extLst>
        </c:ser>
        <c:ser>
          <c:idx val="1"/>
          <c:order val="1"/>
          <c:tx>
            <c:strRef>
              <c:f>publi!$R$1</c:f>
              <c:strCache>
                <c:ptCount val="1"/>
                <c:pt idx="0">
                  <c:v>Ratio SEB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(publi!$A$2:$A$17,publi!$A$20:$A$32)</c:f>
              <c:strCache>
                <c:ptCount val="29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ST5/1/gland_26_18.jpg</c:v>
                </c:pt>
                <c:pt idx="5">
                  <c:v>ST5/1/gland_26_21.jpg </c:v>
                </c:pt>
                <c:pt idx="6">
                  <c:v>ST5/1/gland_49_18.jpg </c:v>
                </c:pt>
                <c:pt idx="7">
                  <c:v>ST5/1/gland_71_30.jpg </c:v>
                </c:pt>
                <c:pt idx="8">
                  <c:v>ST5/1/gland_71_47.jpg </c:v>
                </c:pt>
                <c:pt idx="9">
                  <c:v>ST5/1/gland_71_48.jpg </c:v>
                </c:pt>
                <c:pt idx="10">
                  <c:v>ST5/1/gland_71_54.jpg </c:v>
                </c:pt>
                <c:pt idx="11">
                  <c:v>ST5/1/gland_71_62.jpg </c:v>
                </c:pt>
                <c:pt idx="12">
                  <c:v>ST5/1/gland_71_65.jpg </c:v>
                </c:pt>
                <c:pt idx="13">
                  <c:v>ST5/1/gland_71_83.jpg </c:v>
                </c:pt>
                <c:pt idx="14">
                  <c:v>ST5/1/gland_86_0.jpg </c:v>
                </c:pt>
                <c:pt idx="15">
                  <c:v>ST5/1/gland_86_2.jpg </c:v>
                </c:pt>
                <c:pt idx="16">
                  <c:v>ST5/1/gland_87_24.jpg </c:v>
                </c:pt>
                <c:pt idx="17">
                  <c:v>ST5/1/gland_87_28.jpg </c:v>
                </c:pt>
                <c:pt idx="18">
                  <c:v>ST5/1/gland_87_29.jpg </c:v>
                </c:pt>
                <c:pt idx="19">
                  <c:v>ST5/1/gland_89_0.jpg </c:v>
                </c:pt>
                <c:pt idx="20">
                  <c:v>ST5/1/gland_89_1.jpg </c:v>
                </c:pt>
                <c:pt idx="21">
                  <c:v>ST5/1/gland_89_2.jpg</c:v>
                </c:pt>
                <c:pt idx="22">
                  <c:v>ST5/1/gland_89_3.jpg </c:v>
                </c:pt>
                <c:pt idx="23">
                  <c:v>ST5/1/gland_89_4.jpg </c:v>
                </c:pt>
                <c:pt idx="24">
                  <c:v>ST5/1/gland_89_5.jpg </c:v>
                </c:pt>
                <c:pt idx="25">
                  <c:v>ST5/1/gland_89_6.jpg </c:v>
                </c:pt>
                <c:pt idx="26">
                  <c:v>ST5/1/gland_89_7.jpg </c:v>
                </c:pt>
                <c:pt idx="27">
                  <c:v>ST5/1/gland_89_8.jpg </c:v>
                </c:pt>
                <c:pt idx="28">
                  <c:v>ST5/1/gland_89_9.jpg </c:v>
                </c:pt>
              </c:strCache>
            </c:strRef>
          </c:cat>
          <c:val>
            <c:numRef>
              <c:f>(publi!$R$2:$R$17,publi!$R$20:$R$32)</c:f>
              <c:numCache>
                <c:formatCode>General</c:formatCode>
                <c:ptCount val="29"/>
                <c:pt idx="0">
                  <c:v>0.11363636363636363</c:v>
                </c:pt>
                <c:pt idx="1">
                  <c:v>0.21052631578947367</c:v>
                </c:pt>
                <c:pt idx="2">
                  <c:v>0.84153005464480879</c:v>
                </c:pt>
                <c:pt idx="3">
                  <c:v>0.28804347826086957</c:v>
                </c:pt>
                <c:pt idx="4">
                  <c:v>0.34812286689419797</c:v>
                </c:pt>
                <c:pt idx="5">
                  <c:v>0.67500000000000004</c:v>
                </c:pt>
                <c:pt idx="6">
                  <c:v>0.28247422680412371</c:v>
                </c:pt>
                <c:pt idx="7">
                  <c:v>0.33681462140992169</c:v>
                </c:pt>
                <c:pt idx="8">
                  <c:v>0.39162561576354682</c:v>
                </c:pt>
                <c:pt idx="9">
                  <c:v>0.42379182156133827</c:v>
                </c:pt>
                <c:pt idx="10">
                  <c:v>0.7931034482758621</c:v>
                </c:pt>
                <c:pt idx="11">
                  <c:v>1.7142857142857142</c:v>
                </c:pt>
                <c:pt idx="12">
                  <c:v>1.1735537190082646</c:v>
                </c:pt>
                <c:pt idx="13">
                  <c:v>0.93296089385474856</c:v>
                </c:pt>
                <c:pt idx="14">
                  <c:v>0.51715686274509809</c:v>
                </c:pt>
                <c:pt idx="15">
                  <c:v>0.22868217054263565</c:v>
                </c:pt>
                <c:pt idx="16">
                  <c:v>0.11737089201877934</c:v>
                </c:pt>
                <c:pt idx="17">
                  <c:v>0.26873857404021939</c:v>
                </c:pt>
                <c:pt idx="18">
                  <c:v>0.25925925925925924</c:v>
                </c:pt>
                <c:pt idx="19">
                  <c:v>1.3106796116504855</c:v>
                </c:pt>
                <c:pt idx="20">
                  <c:v>0</c:v>
                </c:pt>
                <c:pt idx="21">
                  <c:v>0.90588235294117647</c:v>
                </c:pt>
                <c:pt idx="22">
                  <c:v>0.22222222222222221</c:v>
                </c:pt>
                <c:pt idx="23">
                  <c:v>0</c:v>
                </c:pt>
                <c:pt idx="24">
                  <c:v>0.18584070796460178</c:v>
                </c:pt>
                <c:pt idx="25">
                  <c:v>5.8823529411764705E-2</c:v>
                </c:pt>
                <c:pt idx="26">
                  <c:v>3.2258064516129031E-2</c:v>
                </c:pt>
                <c:pt idx="27">
                  <c:v>2.8985507246376812E-2</c:v>
                </c:pt>
                <c:pt idx="28">
                  <c:v>3.0303030303030304E-2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E-4F9E-8650-62C64C0C90FB}"/>
            </c:ext>
          </c:extLst>
        </c:ser>
        <c:ser>
          <c:idx val="2"/>
          <c:order val="2"/>
          <c:tx>
            <c:strRef>
              <c:f>publi!$W$1</c:f>
              <c:strCache>
                <c:ptCount val="1"/>
                <c:pt idx="0">
                  <c:v>Ratio Sacha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(publi!$A$2:$A$17,publi!$A$20:$A$32)</c:f>
              <c:strCache>
                <c:ptCount val="29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ST5/1/gland_26_18.jpg</c:v>
                </c:pt>
                <c:pt idx="5">
                  <c:v>ST5/1/gland_26_21.jpg </c:v>
                </c:pt>
                <c:pt idx="6">
                  <c:v>ST5/1/gland_49_18.jpg </c:v>
                </c:pt>
                <c:pt idx="7">
                  <c:v>ST5/1/gland_71_30.jpg </c:v>
                </c:pt>
                <c:pt idx="8">
                  <c:v>ST5/1/gland_71_47.jpg </c:v>
                </c:pt>
                <c:pt idx="9">
                  <c:v>ST5/1/gland_71_48.jpg </c:v>
                </c:pt>
                <c:pt idx="10">
                  <c:v>ST5/1/gland_71_54.jpg </c:v>
                </c:pt>
                <c:pt idx="11">
                  <c:v>ST5/1/gland_71_62.jpg </c:v>
                </c:pt>
                <c:pt idx="12">
                  <c:v>ST5/1/gland_71_65.jpg </c:v>
                </c:pt>
                <c:pt idx="13">
                  <c:v>ST5/1/gland_71_83.jpg </c:v>
                </c:pt>
                <c:pt idx="14">
                  <c:v>ST5/1/gland_86_0.jpg </c:v>
                </c:pt>
                <c:pt idx="15">
                  <c:v>ST5/1/gland_86_2.jpg </c:v>
                </c:pt>
                <c:pt idx="16">
                  <c:v>ST5/1/gland_87_24.jpg </c:v>
                </c:pt>
                <c:pt idx="17">
                  <c:v>ST5/1/gland_87_28.jpg </c:v>
                </c:pt>
                <c:pt idx="18">
                  <c:v>ST5/1/gland_87_29.jpg </c:v>
                </c:pt>
                <c:pt idx="19">
                  <c:v>ST5/1/gland_89_0.jpg </c:v>
                </c:pt>
                <c:pt idx="20">
                  <c:v>ST5/1/gland_89_1.jpg </c:v>
                </c:pt>
                <c:pt idx="21">
                  <c:v>ST5/1/gland_89_2.jpg</c:v>
                </c:pt>
                <c:pt idx="22">
                  <c:v>ST5/1/gland_89_3.jpg </c:v>
                </c:pt>
                <c:pt idx="23">
                  <c:v>ST5/1/gland_89_4.jpg </c:v>
                </c:pt>
                <c:pt idx="24">
                  <c:v>ST5/1/gland_89_5.jpg </c:v>
                </c:pt>
                <c:pt idx="25">
                  <c:v>ST5/1/gland_89_6.jpg </c:v>
                </c:pt>
                <c:pt idx="26">
                  <c:v>ST5/1/gland_89_7.jpg </c:v>
                </c:pt>
                <c:pt idx="27">
                  <c:v>ST5/1/gland_89_8.jpg </c:v>
                </c:pt>
                <c:pt idx="28">
                  <c:v>ST5/1/gland_89_9.jpg </c:v>
                </c:pt>
              </c:strCache>
            </c:strRef>
          </c:cat>
          <c:val>
            <c:numRef>
              <c:f>(publi!$W$2:$W$17,publi!$W$20:$W$32)</c:f>
              <c:numCache>
                <c:formatCode>General</c:formatCode>
                <c:ptCount val="29"/>
                <c:pt idx="0">
                  <c:v>0.38700276846859971</c:v>
                </c:pt>
                <c:pt idx="1">
                  <c:v>0.30894874022589053</c:v>
                </c:pt>
                <c:pt idx="2">
                  <c:v>3.2335610589239967</c:v>
                </c:pt>
                <c:pt idx="3">
                  <c:v>1.1972042513863217</c:v>
                </c:pt>
                <c:pt idx="4">
                  <c:v>0.87818270380374619</c:v>
                </c:pt>
                <c:pt idx="5">
                  <c:v>2.2003021628498729</c:v>
                </c:pt>
                <c:pt idx="6">
                  <c:v>1.044501810896201</c:v>
                </c:pt>
                <c:pt idx="7">
                  <c:v>0.89586776859504136</c:v>
                </c:pt>
                <c:pt idx="8">
                  <c:v>0.82127599310784338</c:v>
                </c:pt>
                <c:pt idx="9">
                  <c:v>1.2324985916935525</c:v>
                </c:pt>
                <c:pt idx="10">
                  <c:v>1.6407030919102075</c:v>
                </c:pt>
                <c:pt idx="11">
                  <c:v>6.3214733645785204</c:v>
                </c:pt>
                <c:pt idx="12">
                  <c:v>3.2625713509105734</c:v>
                </c:pt>
                <c:pt idx="13">
                  <c:v>1.6673857619141008</c:v>
                </c:pt>
                <c:pt idx="14">
                  <c:v>2.0313641492474517</c:v>
                </c:pt>
                <c:pt idx="15">
                  <c:v>0.45537610119719901</c:v>
                </c:pt>
                <c:pt idx="16">
                  <c:v>0.2534193234363592</c:v>
                </c:pt>
                <c:pt idx="17">
                  <c:v>0.85170114870574976</c:v>
                </c:pt>
                <c:pt idx="18">
                  <c:v>0.64948558278056046</c:v>
                </c:pt>
                <c:pt idx="19">
                  <c:v>2.1617460500518972</c:v>
                </c:pt>
                <c:pt idx="20">
                  <c:v>2.4950939164564059E-2</c:v>
                </c:pt>
                <c:pt idx="21">
                  <c:v>1.7938996451192668</c:v>
                </c:pt>
                <c:pt idx="22">
                  <c:v>0.29058295964125558</c:v>
                </c:pt>
                <c:pt idx="23">
                  <c:v>5.5813953488372094E-3</c:v>
                </c:pt>
                <c:pt idx="24">
                  <c:v>0.21059998727492524</c:v>
                </c:pt>
                <c:pt idx="25">
                  <c:v>5.9708295350957154E-2</c:v>
                </c:pt>
                <c:pt idx="26">
                  <c:v>2.0365656098125434E-2</c:v>
                </c:pt>
                <c:pt idx="27">
                  <c:v>1.8467069782644223E-2</c:v>
                </c:pt>
                <c:pt idx="28">
                  <c:v>3.3982578787992074E-2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E-4F9E-8650-62C64C0C90FB}"/>
            </c:ext>
          </c:extLst>
        </c:ser>
        <c:ser>
          <c:idx val="3"/>
          <c:order val="3"/>
          <c:tx>
            <c:strRef>
              <c:f>publi!$X$1</c:f>
              <c:strCache>
                <c:ptCount val="1"/>
                <c:pt idx="0">
                  <c:v>Ratio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(publi!$A$2:$A$17,publi!$A$20:$A$32)</c:f>
              <c:strCache>
                <c:ptCount val="29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ST5/1/gland_26_18.jpg</c:v>
                </c:pt>
                <c:pt idx="5">
                  <c:v>ST5/1/gland_26_21.jpg </c:v>
                </c:pt>
                <c:pt idx="6">
                  <c:v>ST5/1/gland_49_18.jpg </c:v>
                </c:pt>
                <c:pt idx="7">
                  <c:v>ST5/1/gland_71_30.jpg </c:v>
                </c:pt>
                <c:pt idx="8">
                  <c:v>ST5/1/gland_71_47.jpg </c:v>
                </c:pt>
                <c:pt idx="9">
                  <c:v>ST5/1/gland_71_48.jpg </c:v>
                </c:pt>
                <c:pt idx="10">
                  <c:v>ST5/1/gland_71_54.jpg </c:v>
                </c:pt>
                <c:pt idx="11">
                  <c:v>ST5/1/gland_71_62.jpg </c:v>
                </c:pt>
                <c:pt idx="12">
                  <c:v>ST5/1/gland_71_65.jpg </c:v>
                </c:pt>
                <c:pt idx="13">
                  <c:v>ST5/1/gland_71_83.jpg </c:v>
                </c:pt>
                <c:pt idx="14">
                  <c:v>ST5/1/gland_86_0.jpg </c:v>
                </c:pt>
                <c:pt idx="15">
                  <c:v>ST5/1/gland_86_2.jpg </c:v>
                </c:pt>
                <c:pt idx="16">
                  <c:v>ST5/1/gland_87_24.jpg </c:v>
                </c:pt>
                <c:pt idx="17">
                  <c:v>ST5/1/gland_87_28.jpg </c:v>
                </c:pt>
                <c:pt idx="18">
                  <c:v>ST5/1/gland_87_29.jpg </c:v>
                </c:pt>
                <c:pt idx="19">
                  <c:v>ST5/1/gland_89_0.jpg </c:v>
                </c:pt>
                <c:pt idx="20">
                  <c:v>ST5/1/gland_89_1.jpg </c:v>
                </c:pt>
                <c:pt idx="21">
                  <c:v>ST5/1/gland_89_2.jpg</c:v>
                </c:pt>
                <c:pt idx="22">
                  <c:v>ST5/1/gland_89_3.jpg </c:v>
                </c:pt>
                <c:pt idx="23">
                  <c:v>ST5/1/gland_89_4.jpg </c:v>
                </c:pt>
                <c:pt idx="24">
                  <c:v>ST5/1/gland_89_5.jpg </c:v>
                </c:pt>
                <c:pt idx="25">
                  <c:v>ST5/1/gland_89_6.jpg </c:v>
                </c:pt>
                <c:pt idx="26">
                  <c:v>ST5/1/gland_89_7.jpg </c:v>
                </c:pt>
                <c:pt idx="27">
                  <c:v>ST5/1/gland_89_8.jpg </c:v>
                </c:pt>
                <c:pt idx="28">
                  <c:v>ST5/1/gland_89_9.jpg </c:v>
                </c:pt>
              </c:strCache>
            </c:strRef>
          </c:cat>
          <c:val>
            <c:numRef>
              <c:f>(publi!$X$2:$X$17,publi!$X$20:$X$32)</c:f>
              <c:numCache>
                <c:formatCode>General</c:formatCode>
                <c:ptCount val="29"/>
                <c:pt idx="0">
                  <c:v>0.12739283617146213</c:v>
                </c:pt>
                <c:pt idx="1">
                  <c:v>0.24566841519631219</c:v>
                </c:pt>
                <c:pt idx="2">
                  <c:v>6.382736777326635E-2</c:v>
                </c:pt>
                <c:pt idx="3">
                  <c:v>0.27626602533020422</c:v>
                </c:pt>
                <c:pt idx="4">
                  <c:v>0.40556654171954781</c:v>
                </c:pt>
                <c:pt idx="5">
                  <c:v>0.51741177838497765</c:v>
                </c:pt>
                <c:pt idx="6">
                  <c:v>0.47194396619189233</c:v>
                </c:pt>
                <c:pt idx="7">
                  <c:v>0.47417416060373269</c:v>
                </c:pt>
                <c:pt idx="8">
                  <c:v>0.46552523513048089</c:v>
                </c:pt>
                <c:pt idx="9">
                  <c:v>0.44902698282910875</c:v>
                </c:pt>
                <c:pt idx="10">
                  <c:v>0.34865822095082416</c:v>
                </c:pt>
                <c:pt idx="11">
                  <c:v>0.21513696546433342</c:v>
                </c:pt>
                <c:pt idx="12">
                  <c:v>0.42031166261285402</c:v>
                </c:pt>
                <c:pt idx="13">
                  <c:v>0.30636137725744511</c:v>
                </c:pt>
                <c:pt idx="14">
                  <c:v>0.14426167379690838</c:v>
                </c:pt>
                <c:pt idx="15">
                  <c:v>0.10108566309681387</c:v>
                </c:pt>
                <c:pt idx="16">
                  <c:v>0.48756666452483455</c:v>
                </c:pt>
                <c:pt idx="17">
                  <c:v>4.7328368534570467E-2</c:v>
                </c:pt>
                <c:pt idx="18">
                  <c:v>0.53229999509491344</c:v>
                </c:pt>
                <c:pt idx="19">
                  <c:v>0.17599189386023242</c:v>
                </c:pt>
                <c:pt idx="20">
                  <c:v>0.3951290636137812</c:v>
                </c:pt>
                <c:pt idx="21">
                  <c:v>0.13759148722156783</c:v>
                </c:pt>
                <c:pt idx="22">
                  <c:v>7.5605323082708342E-2</c:v>
                </c:pt>
                <c:pt idx="23">
                  <c:v>0.19422107128254054</c:v>
                </c:pt>
                <c:pt idx="24">
                  <c:v>0.15938394745213991</c:v>
                </c:pt>
                <c:pt idx="25">
                  <c:v>4.281001649422702E-2</c:v>
                </c:pt>
                <c:pt idx="26">
                  <c:v>0.15625732185605867</c:v>
                </c:pt>
                <c:pt idx="27">
                  <c:v>0.33834652788497588</c:v>
                </c:pt>
                <c:pt idx="28">
                  <c:v>0.40535913658355044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CE-4F9E-8650-62C64C0C90FB}"/>
            </c:ext>
          </c:extLst>
        </c:ser>
        <c:ser>
          <c:idx val="4"/>
          <c:order val="4"/>
          <c:tx>
            <c:strRef>
              <c:f>publi!$AB$1</c:f>
              <c:strCache>
                <c:ptCount val="1"/>
                <c:pt idx="0">
                  <c:v>Ratio T reprise prog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(publi!$A$2:$A$17,publi!$A$20:$A$32)</c:f>
              <c:strCache>
                <c:ptCount val="29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ST5/1/gland_26_18.jpg</c:v>
                </c:pt>
                <c:pt idx="5">
                  <c:v>ST5/1/gland_26_21.jpg </c:v>
                </c:pt>
                <c:pt idx="6">
                  <c:v>ST5/1/gland_49_18.jpg </c:v>
                </c:pt>
                <c:pt idx="7">
                  <c:v>ST5/1/gland_71_30.jpg </c:v>
                </c:pt>
                <c:pt idx="8">
                  <c:v>ST5/1/gland_71_47.jpg </c:v>
                </c:pt>
                <c:pt idx="9">
                  <c:v>ST5/1/gland_71_48.jpg </c:v>
                </c:pt>
                <c:pt idx="10">
                  <c:v>ST5/1/gland_71_54.jpg </c:v>
                </c:pt>
                <c:pt idx="11">
                  <c:v>ST5/1/gland_71_62.jpg </c:v>
                </c:pt>
                <c:pt idx="12">
                  <c:v>ST5/1/gland_71_65.jpg </c:v>
                </c:pt>
                <c:pt idx="13">
                  <c:v>ST5/1/gland_71_83.jpg </c:v>
                </c:pt>
                <c:pt idx="14">
                  <c:v>ST5/1/gland_86_0.jpg </c:v>
                </c:pt>
                <c:pt idx="15">
                  <c:v>ST5/1/gland_86_2.jpg </c:v>
                </c:pt>
                <c:pt idx="16">
                  <c:v>ST5/1/gland_87_24.jpg </c:v>
                </c:pt>
                <c:pt idx="17">
                  <c:v>ST5/1/gland_87_28.jpg </c:v>
                </c:pt>
                <c:pt idx="18">
                  <c:v>ST5/1/gland_87_29.jpg </c:v>
                </c:pt>
                <c:pt idx="19">
                  <c:v>ST5/1/gland_89_0.jpg </c:v>
                </c:pt>
                <c:pt idx="20">
                  <c:v>ST5/1/gland_89_1.jpg </c:v>
                </c:pt>
                <c:pt idx="21">
                  <c:v>ST5/1/gland_89_2.jpg</c:v>
                </c:pt>
                <c:pt idx="22">
                  <c:v>ST5/1/gland_89_3.jpg </c:v>
                </c:pt>
                <c:pt idx="23">
                  <c:v>ST5/1/gland_89_4.jpg </c:v>
                </c:pt>
                <c:pt idx="24">
                  <c:v>ST5/1/gland_89_5.jpg </c:v>
                </c:pt>
                <c:pt idx="25">
                  <c:v>ST5/1/gland_89_6.jpg </c:v>
                </c:pt>
                <c:pt idx="26">
                  <c:v>ST5/1/gland_89_7.jpg </c:v>
                </c:pt>
                <c:pt idx="27">
                  <c:v>ST5/1/gland_89_8.jpg </c:v>
                </c:pt>
                <c:pt idx="28">
                  <c:v>ST5/1/gland_89_9.jpg </c:v>
                </c:pt>
              </c:strCache>
            </c:strRef>
          </c:cat>
          <c:val>
            <c:numRef>
              <c:f>(publi!$AB$2:$AB$17,publi!$AB$20:$AB$32)</c:f>
              <c:numCache>
                <c:formatCode>General</c:formatCode>
                <c:ptCount val="29"/>
                <c:pt idx="0">
                  <c:v>0.15</c:v>
                </c:pt>
                <c:pt idx="1">
                  <c:v>0.17</c:v>
                </c:pt>
                <c:pt idx="2">
                  <c:v>0.43</c:v>
                </c:pt>
                <c:pt idx="3">
                  <c:v>0.21</c:v>
                </c:pt>
                <c:pt idx="4">
                  <c:v>0.22</c:v>
                </c:pt>
                <c:pt idx="5">
                  <c:v>0.31</c:v>
                </c:pt>
                <c:pt idx="6">
                  <c:v>0.21</c:v>
                </c:pt>
                <c:pt idx="7">
                  <c:v>0.24</c:v>
                </c:pt>
                <c:pt idx="8">
                  <c:v>0.22</c:v>
                </c:pt>
                <c:pt idx="9">
                  <c:v>0.22</c:v>
                </c:pt>
                <c:pt idx="10">
                  <c:v>0.34</c:v>
                </c:pt>
                <c:pt idx="11">
                  <c:v>0.48</c:v>
                </c:pt>
                <c:pt idx="12">
                  <c:v>0.43</c:v>
                </c:pt>
                <c:pt idx="13">
                  <c:v>0.32</c:v>
                </c:pt>
                <c:pt idx="14">
                  <c:v>0.33</c:v>
                </c:pt>
                <c:pt idx="15">
                  <c:v>0.17</c:v>
                </c:pt>
                <c:pt idx="16">
                  <c:v>0.14000000000000001</c:v>
                </c:pt>
                <c:pt idx="17">
                  <c:v>0.21</c:v>
                </c:pt>
                <c:pt idx="18">
                  <c:v>0.2</c:v>
                </c:pt>
                <c:pt idx="19">
                  <c:v>0.34</c:v>
                </c:pt>
                <c:pt idx="20">
                  <c:v>0.14000000000000001</c:v>
                </c:pt>
                <c:pt idx="21">
                  <c:v>0.32</c:v>
                </c:pt>
                <c:pt idx="22">
                  <c:v>0.15</c:v>
                </c:pt>
                <c:pt idx="23">
                  <c:v>0.09</c:v>
                </c:pt>
                <c:pt idx="24">
                  <c:v>0.15</c:v>
                </c:pt>
                <c:pt idx="25">
                  <c:v>0.1</c:v>
                </c:pt>
                <c:pt idx="26">
                  <c:v>0.09</c:v>
                </c:pt>
                <c:pt idx="27">
                  <c:v>0.11</c:v>
                </c:pt>
                <c:pt idx="28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CE-4F9E-8650-62C64C0C9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08328"/>
        <c:axId val="370107344"/>
      </c:lineChart>
      <c:catAx>
        <c:axId val="37010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107344"/>
        <c:crosses val="autoZero"/>
        <c:auto val="1"/>
        <c:lblAlgn val="ctr"/>
        <c:lblOffset val="100"/>
        <c:noMultiLvlLbl val="0"/>
      </c:catAx>
      <c:valAx>
        <c:axId val="3701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010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800647302026894E-2"/>
          <c:y val="1.2429379268317348E-2"/>
          <c:w val="0.91317276857120977"/>
          <c:h val="0.80796429603714848"/>
        </c:manualLayout>
      </c:layout>
      <c:lineChart>
        <c:grouping val="standard"/>
        <c:varyColors val="0"/>
        <c:ser>
          <c:idx val="0"/>
          <c:order val="0"/>
          <c:tx>
            <c:strRef>
              <c:f>publi!$Z$1</c:f>
              <c:strCache>
                <c:ptCount val="1"/>
                <c:pt idx="0">
                  <c:v>S-Score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publi!$A$2:$A$32</c:f>
              <c:strCache>
                <c:ptCount val="31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ST5/1/gland_26_18.jpg</c:v>
                </c:pt>
                <c:pt idx="5">
                  <c:v>ST5/1/gland_26_21.jpg </c:v>
                </c:pt>
                <c:pt idx="6">
                  <c:v>ST5/1/gland_49_18.jpg </c:v>
                </c:pt>
                <c:pt idx="7">
                  <c:v>ST5/1/gland_71_30.jpg </c:v>
                </c:pt>
                <c:pt idx="8">
                  <c:v>ST5/1/gland_71_47.jpg </c:v>
                </c:pt>
                <c:pt idx="9">
                  <c:v>ST5/1/gland_71_48.jpg </c:v>
                </c:pt>
                <c:pt idx="10">
                  <c:v>ST5/1/gland_71_54.jpg </c:v>
                </c:pt>
                <c:pt idx="11">
                  <c:v>ST5/1/gland_71_62.jpg </c:v>
                </c:pt>
                <c:pt idx="12">
                  <c:v>ST5/1/gland_71_65.jpg </c:v>
                </c:pt>
                <c:pt idx="13">
                  <c:v>ST5/1/gland_71_83.jpg </c:v>
                </c:pt>
                <c:pt idx="14">
                  <c:v>ST5/1/gland_86_0.jpg </c:v>
                </c:pt>
                <c:pt idx="15">
                  <c:v>ST5/1/gland_86_2.jpg </c:v>
                </c:pt>
                <c:pt idx="16">
                  <c:v>ST5/1/gland_86_3.jpg </c:v>
                </c:pt>
                <c:pt idx="17">
                  <c:v>ST5/1/gland_87_16.jpg </c:v>
                </c:pt>
                <c:pt idx="18">
                  <c:v>ST5/1/gland_87_24.jpg </c:v>
                </c:pt>
                <c:pt idx="19">
                  <c:v>ST5/1/gland_87_28.jpg </c:v>
                </c:pt>
                <c:pt idx="20">
                  <c:v>ST5/1/gland_87_29.jpg </c:v>
                </c:pt>
                <c:pt idx="21">
                  <c:v>ST5/1/gland_89_0.jpg </c:v>
                </c:pt>
                <c:pt idx="22">
                  <c:v>ST5/1/gland_89_1.jpg </c:v>
                </c:pt>
                <c:pt idx="23">
                  <c:v>ST5/1/gland_89_2.jpg</c:v>
                </c:pt>
                <c:pt idx="24">
                  <c:v>ST5/1/gland_89_3.jpg </c:v>
                </c:pt>
                <c:pt idx="25">
                  <c:v>ST5/1/gland_89_4.jpg </c:v>
                </c:pt>
                <c:pt idx="26">
                  <c:v>ST5/1/gland_89_5.jpg </c:v>
                </c:pt>
                <c:pt idx="27">
                  <c:v>ST5/1/gland_89_6.jpg </c:v>
                </c:pt>
                <c:pt idx="28">
                  <c:v>ST5/1/gland_89_7.jpg </c:v>
                </c:pt>
                <c:pt idx="29">
                  <c:v>ST5/1/gland_89_8.jpg </c:v>
                </c:pt>
                <c:pt idx="30">
                  <c:v>ST5/1/gland_89_9.jpg </c:v>
                </c:pt>
              </c:strCache>
            </c:strRef>
          </c:cat>
          <c:val>
            <c:numRef>
              <c:f>publi!$Z$2:$Z$32</c:f>
              <c:numCache>
                <c:formatCode>General</c:formatCode>
                <c:ptCount val="31"/>
                <c:pt idx="0">
                  <c:v>0.27947588674816959</c:v>
                </c:pt>
                <c:pt idx="1">
                  <c:v>9.2134580933855126E-2</c:v>
                </c:pt>
                <c:pt idx="2">
                  <c:v>2.4299896303525683</c:v>
                </c:pt>
                <c:pt idx="3">
                  <c:v>0.92967178385385418</c:v>
                </c:pt>
                <c:pt idx="4">
                  <c:v>0.21354855746228274</c:v>
                </c:pt>
                <c:pt idx="5">
                  <c:v>1.5670975296452396</c:v>
                </c:pt>
                <c:pt idx="6">
                  <c:v>0.75563521109680276</c:v>
                </c:pt>
                <c:pt idx="7">
                  <c:v>0.58556789897313788</c:v>
                </c:pt>
                <c:pt idx="8">
                  <c:v>0.43796438945725669</c:v>
                </c:pt>
                <c:pt idx="9">
                  <c:v>0.80242866162362247</c:v>
                </c:pt>
                <c:pt idx="10">
                  <c:v>0.91489664029730422</c:v>
                </c:pt>
                <c:pt idx="11">
                  <c:v>4.665676263129245</c:v>
                </c:pt>
                <c:pt idx="12">
                  <c:v>2.1231291198348758</c:v>
                </c:pt>
                <c:pt idx="13">
                  <c:v>0.77507806960640846</c:v>
                </c:pt>
                <c:pt idx="14">
                  <c:v>1.4800662506071549</c:v>
                </c:pt>
                <c:pt idx="15">
                  <c:v>0.22512561950163062</c:v>
                </c:pt>
                <c:pt idx="16">
                  <c:v>1.5575796183650401</c:v>
                </c:pt>
                <c:pt idx="17">
                  <c:v>0.8480855921019953</c:v>
                </c:pt>
                <c:pt idx="18">
                  <c:v>0.13705103699134641</c:v>
                </c:pt>
                <c:pt idx="19">
                  <c:v>0.5896321831885083</c:v>
                </c:pt>
                <c:pt idx="20">
                  <c:v>0.41480957577530653</c:v>
                </c:pt>
                <c:pt idx="21">
                  <c:v>1.0802009856742147</c:v>
                </c:pt>
                <c:pt idx="22">
                  <c:v>2.4950939164564059E-2</c:v>
                </c:pt>
                <c:pt idx="23">
                  <c:v>0.95966051468448421</c:v>
                </c:pt>
                <c:pt idx="24">
                  <c:v>8.0056643851781906E-2</c:v>
                </c:pt>
                <c:pt idx="25">
                  <c:v>5.5813953488372094E-3</c:v>
                </c:pt>
                <c:pt idx="26">
                  <c:v>2.9148374371699426E-2</c:v>
                </c:pt>
                <c:pt idx="27">
                  <c:v>4.1527397954016013E-3</c:v>
                </c:pt>
                <c:pt idx="28">
                  <c:v>1.2421229147776207E-2</c:v>
                </c:pt>
                <c:pt idx="29">
                  <c:v>4.0893211947993849E-3</c:v>
                </c:pt>
                <c:pt idx="30">
                  <c:v>1.1051405102535383E-3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FCE-87F0-98E8B3B272A0}"/>
            </c:ext>
          </c:extLst>
        </c:ser>
        <c:ser>
          <c:idx val="1"/>
          <c:order val="1"/>
          <c:tx>
            <c:strRef>
              <c:f>publi!$Y$1</c:f>
              <c:strCache>
                <c:ptCount val="1"/>
                <c:pt idx="0">
                  <c:v>T-Score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publi!$A$2:$A$32</c:f>
              <c:strCache>
                <c:ptCount val="31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ST5/1/gland_26_18.jpg</c:v>
                </c:pt>
                <c:pt idx="5">
                  <c:v>ST5/1/gland_26_21.jpg </c:v>
                </c:pt>
                <c:pt idx="6">
                  <c:v>ST5/1/gland_49_18.jpg </c:v>
                </c:pt>
                <c:pt idx="7">
                  <c:v>ST5/1/gland_71_30.jpg </c:v>
                </c:pt>
                <c:pt idx="8">
                  <c:v>ST5/1/gland_71_47.jpg </c:v>
                </c:pt>
                <c:pt idx="9">
                  <c:v>ST5/1/gland_71_48.jpg </c:v>
                </c:pt>
                <c:pt idx="10">
                  <c:v>ST5/1/gland_71_54.jpg </c:v>
                </c:pt>
                <c:pt idx="11">
                  <c:v>ST5/1/gland_71_62.jpg </c:v>
                </c:pt>
                <c:pt idx="12">
                  <c:v>ST5/1/gland_71_65.jpg </c:v>
                </c:pt>
                <c:pt idx="13">
                  <c:v>ST5/1/gland_71_83.jpg </c:v>
                </c:pt>
                <c:pt idx="14">
                  <c:v>ST5/1/gland_86_0.jpg </c:v>
                </c:pt>
                <c:pt idx="15">
                  <c:v>ST5/1/gland_86_2.jpg </c:v>
                </c:pt>
                <c:pt idx="16">
                  <c:v>ST5/1/gland_86_3.jpg </c:v>
                </c:pt>
                <c:pt idx="17">
                  <c:v>ST5/1/gland_87_16.jpg </c:v>
                </c:pt>
                <c:pt idx="18">
                  <c:v>ST5/1/gland_87_24.jpg </c:v>
                </c:pt>
                <c:pt idx="19">
                  <c:v>ST5/1/gland_87_28.jpg </c:v>
                </c:pt>
                <c:pt idx="20">
                  <c:v>ST5/1/gland_87_29.jpg </c:v>
                </c:pt>
                <c:pt idx="21">
                  <c:v>ST5/1/gland_89_0.jpg </c:v>
                </c:pt>
                <c:pt idx="22">
                  <c:v>ST5/1/gland_89_1.jpg </c:v>
                </c:pt>
                <c:pt idx="23">
                  <c:v>ST5/1/gland_89_2.jpg</c:v>
                </c:pt>
                <c:pt idx="24">
                  <c:v>ST5/1/gland_89_3.jpg </c:v>
                </c:pt>
                <c:pt idx="25">
                  <c:v>ST5/1/gland_89_4.jpg </c:v>
                </c:pt>
                <c:pt idx="26">
                  <c:v>ST5/1/gland_89_5.jpg </c:v>
                </c:pt>
                <c:pt idx="27">
                  <c:v>ST5/1/gland_89_6.jpg </c:v>
                </c:pt>
                <c:pt idx="28">
                  <c:v>ST5/1/gland_89_7.jpg </c:v>
                </c:pt>
                <c:pt idx="29">
                  <c:v>ST5/1/gland_89_8.jpg </c:v>
                </c:pt>
                <c:pt idx="30">
                  <c:v>ST5/1/gland_89_9.jpg </c:v>
                </c:pt>
              </c:strCache>
            </c:strRef>
          </c:cat>
          <c:val>
            <c:numRef>
              <c:f>publi!$Y$2:$Y$32</c:f>
              <c:numCache>
                <c:formatCode>General</c:formatCode>
                <c:ptCount val="31"/>
                <c:pt idx="0">
                  <c:v>1.9865954451032022E-2</c:v>
                </c:pt>
                <c:pt idx="1">
                  <c:v>2.8854255904276788E-2</c:v>
                </c:pt>
                <c:pt idx="2">
                  <c:v>0.73974406079816224</c:v>
                </c:pt>
                <c:pt idx="3">
                  <c:v>8.7335577977367129E-3</c:v>
                </c:pt>
                <c:pt idx="4">
                  <c:v>0.25906760462191564</c:v>
                </c:pt>
                <c:pt idx="5">
                  <c:v>0.11579285481965551</c:v>
                </c:pt>
                <c:pt idx="6">
                  <c:v>0.18307736639249411</c:v>
                </c:pt>
                <c:pt idx="7">
                  <c:v>0.16387429098182915</c:v>
                </c:pt>
                <c:pt idx="8">
                  <c:v>8.2213631479894189E-2</c:v>
                </c:pt>
                <c:pt idx="9">
                  <c:v>1.8957052759178694E-2</c:v>
                </c:pt>
                <c:pt idx="10">
                  <c:v>0.37714823066207909</c:v>
                </c:pt>
                <c:pt idx="11">
                  <c:v>1.440660135984942</c:v>
                </c:pt>
                <c:pt idx="12">
                  <c:v>0.71913056846284329</c:v>
                </c:pt>
                <c:pt idx="13">
                  <c:v>0.5859463150502473</c:v>
                </c:pt>
                <c:pt idx="14">
                  <c:v>0.40703622484338831</c:v>
                </c:pt>
                <c:pt idx="15">
                  <c:v>0.1291648185987545</c:v>
                </c:pt>
                <c:pt idx="18">
                  <c:v>0.37119837807982176</c:v>
                </c:pt>
                <c:pt idx="19">
                  <c:v>0.21474059698267095</c:v>
                </c:pt>
                <c:pt idx="20">
                  <c:v>0.29762398808965951</c:v>
                </c:pt>
                <c:pt idx="21">
                  <c:v>0.9055531705174501</c:v>
                </c:pt>
                <c:pt idx="22">
                  <c:v>0.3951290636137812</c:v>
                </c:pt>
                <c:pt idx="23">
                  <c:v>0.69664764321321471</c:v>
                </c:pt>
                <c:pt idx="24">
                  <c:v>0.13492099270676533</c:v>
                </c:pt>
                <c:pt idx="25">
                  <c:v>0.19422107128254054</c:v>
                </c:pt>
                <c:pt idx="26">
                  <c:v>2.2067665451085905E-2</c:v>
                </c:pt>
                <c:pt idx="27">
                  <c:v>1.2745539061328533E-2</c:v>
                </c:pt>
                <c:pt idx="28">
                  <c:v>0.12347043661015702</c:v>
                </c:pt>
                <c:pt idx="29">
                  <c:v>0.31579013690753227</c:v>
                </c:pt>
                <c:pt idx="30">
                  <c:v>0.37027141728530483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FCE-87F0-98E8B3B272A0}"/>
            </c:ext>
          </c:extLst>
        </c:ser>
        <c:ser>
          <c:idx val="2"/>
          <c:order val="2"/>
          <c:tx>
            <c:strRef>
              <c:f>publi!$AC$1</c:f>
              <c:strCache>
                <c:ptCount val="1"/>
                <c:pt idx="0">
                  <c:v>T-score reprise prog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publi!$A$2:$A$32</c:f>
              <c:strCache>
                <c:ptCount val="31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ST5/1/gland_26_18.jpg</c:v>
                </c:pt>
                <c:pt idx="5">
                  <c:v>ST5/1/gland_26_21.jpg </c:v>
                </c:pt>
                <c:pt idx="6">
                  <c:v>ST5/1/gland_49_18.jpg </c:v>
                </c:pt>
                <c:pt idx="7">
                  <c:v>ST5/1/gland_71_30.jpg </c:v>
                </c:pt>
                <c:pt idx="8">
                  <c:v>ST5/1/gland_71_47.jpg </c:v>
                </c:pt>
                <c:pt idx="9">
                  <c:v>ST5/1/gland_71_48.jpg </c:v>
                </c:pt>
                <c:pt idx="10">
                  <c:v>ST5/1/gland_71_54.jpg </c:v>
                </c:pt>
                <c:pt idx="11">
                  <c:v>ST5/1/gland_71_62.jpg </c:v>
                </c:pt>
                <c:pt idx="12">
                  <c:v>ST5/1/gland_71_65.jpg </c:v>
                </c:pt>
                <c:pt idx="13">
                  <c:v>ST5/1/gland_71_83.jpg </c:v>
                </c:pt>
                <c:pt idx="14">
                  <c:v>ST5/1/gland_86_0.jpg </c:v>
                </c:pt>
                <c:pt idx="15">
                  <c:v>ST5/1/gland_86_2.jpg </c:v>
                </c:pt>
                <c:pt idx="16">
                  <c:v>ST5/1/gland_86_3.jpg </c:v>
                </c:pt>
                <c:pt idx="17">
                  <c:v>ST5/1/gland_87_16.jpg </c:v>
                </c:pt>
                <c:pt idx="18">
                  <c:v>ST5/1/gland_87_24.jpg </c:v>
                </c:pt>
                <c:pt idx="19">
                  <c:v>ST5/1/gland_87_28.jpg </c:v>
                </c:pt>
                <c:pt idx="20">
                  <c:v>ST5/1/gland_87_29.jpg </c:v>
                </c:pt>
                <c:pt idx="21">
                  <c:v>ST5/1/gland_89_0.jpg </c:v>
                </c:pt>
                <c:pt idx="22">
                  <c:v>ST5/1/gland_89_1.jpg </c:v>
                </c:pt>
                <c:pt idx="23">
                  <c:v>ST5/1/gland_89_2.jpg</c:v>
                </c:pt>
                <c:pt idx="24">
                  <c:v>ST5/1/gland_89_3.jpg </c:v>
                </c:pt>
                <c:pt idx="25">
                  <c:v>ST5/1/gland_89_4.jpg </c:v>
                </c:pt>
                <c:pt idx="26">
                  <c:v>ST5/1/gland_89_5.jpg </c:v>
                </c:pt>
                <c:pt idx="27">
                  <c:v>ST5/1/gland_89_6.jpg </c:v>
                </c:pt>
                <c:pt idx="28">
                  <c:v>ST5/1/gland_89_7.jpg </c:v>
                </c:pt>
                <c:pt idx="29">
                  <c:v>ST5/1/gland_89_8.jpg </c:v>
                </c:pt>
                <c:pt idx="30">
                  <c:v>ST5/1/gland_89_9.jpg </c:v>
                </c:pt>
              </c:strCache>
            </c:strRef>
          </c:cat>
          <c:val>
            <c:numRef>
              <c:f>publi!$AC$2:$AC$32</c:f>
              <c:numCache>
                <c:formatCode>General</c:formatCode>
                <c:ptCount val="31"/>
                <c:pt idx="0">
                  <c:v>4.2473118279569885E-2</c:v>
                </c:pt>
                <c:pt idx="1">
                  <c:v>4.681415929203539E-2</c:v>
                </c:pt>
                <c:pt idx="2">
                  <c:v>0.37357142857142861</c:v>
                </c:pt>
                <c:pt idx="3">
                  <c:v>5.7532467532467518E-2</c:v>
                </c:pt>
                <c:pt idx="4">
                  <c:v>0.44463414634146348</c:v>
                </c:pt>
                <c:pt idx="5">
                  <c:v>0.32320463320463316</c:v>
                </c:pt>
                <c:pt idx="6">
                  <c:v>7.8866599799398224E-2</c:v>
                </c:pt>
                <c:pt idx="7">
                  <c:v>7.0299869621903543E-2</c:v>
                </c:pt>
                <c:pt idx="8">
                  <c:v>0.1633116036505867</c:v>
                </c:pt>
                <c:pt idx="9">
                  <c:v>0.21006993006993005</c:v>
                </c:pt>
                <c:pt idx="10">
                  <c:v>0.38580645161290322</c:v>
                </c:pt>
                <c:pt idx="11">
                  <c:v>1.1757971014492754</c:v>
                </c:pt>
                <c:pt idx="12">
                  <c:v>0.70944223107569737</c:v>
                </c:pt>
                <c:pt idx="13">
                  <c:v>0.57230769230769241</c:v>
                </c:pt>
                <c:pt idx="14">
                  <c:v>0.22129789864029664</c:v>
                </c:pt>
                <c:pt idx="15">
                  <c:v>6.0250481695568375E-2</c:v>
                </c:pt>
                <c:pt idx="16">
                  <c:v>0.53909465020576131</c:v>
                </c:pt>
                <c:pt idx="17">
                  <c:v>0.66790352504638217</c:v>
                </c:pt>
                <c:pt idx="18">
                  <c:v>2.3631713554987221E-2</c:v>
                </c:pt>
                <c:pt idx="19">
                  <c:v>5.2068965517241411E-2</c:v>
                </c:pt>
                <c:pt idx="20">
                  <c:v>3.4676007005253917E-2</c:v>
                </c:pt>
                <c:pt idx="21">
                  <c:v>0.74154506437768242</c:v>
                </c:pt>
                <c:pt idx="22">
                  <c:v>0.14000000000000001</c:v>
                </c:pt>
                <c:pt idx="23">
                  <c:v>0.51423913043478264</c:v>
                </c:pt>
                <c:pt idx="24">
                  <c:v>6.0526315789473678E-2</c:v>
                </c:pt>
                <c:pt idx="25">
                  <c:v>0.09</c:v>
                </c:pt>
                <c:pt idx="26">
                  <c:v>3.1451612903225817E-2</c:v>
                </c:pt>
                <c:pt idx="27">
                  <c:v>4.4444444444444453E-2</c:v>
                </c:pt>
                <c:pt idx="28">
                  <c:v>5.7213114754098356E-2</c:v>
                </c:pt>
                <c:pt idx="29">
                  <c:v>8.7443609022556393E-2</c:v>
                </c:pt>
                <c:pt idx="30">
                  <c:v>3.4912280701754395E-2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FCE-87F0-98E8B3B2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488976"/>
        <c:axId val="401489304"/>
      </c:lineChart>
      <c:catAx>
        <c:axId val="4014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489304"/>
        <c:crosses val="autoZero"/>
        <c:auto val="1"/>
        <c:lblAlgn val="ctr"/>
        <c:lblOffset val="100"/>
        <c:noMultiLvlLbl val="0"/>
      </c:catAx>
      <c:valAx>
        <c:axId val="40148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4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790244273316754E-2"/>
          <c:y val="1.1171236886447368E-2"/>
          <c:w val="0.9371462368566249"/>
          <c:h val="0.80113626741276156"/>
        </c:manualLayout>
      </c:layout>
      <c:lineChart>
        <c:grouping val="standard"/>
        <c:varyColors val="0"/>
        <c:ser>
          <c:idx val="0"/>
          <c:order val="0"/>
          <c:tx>
            <c:strRef>
              <c:f>publi!$H$44</c:f>
              <c:strCache>
                <c:ptCount val="1"/>
                <c:pt idx="0">
                  <c:v>Ratio manuels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publi!$G$45:$G$72</c:f>
              <c:strCache>
                <c:ptCount val="28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ST5/1/gland_26_21.jpg </c:v>
                </c:pt>
                <c:pt idx="5">
                  <c:v>ST5/1/gland_49_18.jpg </c:v>
                </c:pt>
                <c:pt idx="6">
                  <c:v>ST5/1/gland_71_30.jpg </c:v>
                </c:pt>
                <c:pt idx="7">
                  <c:v>ST5/1/gland_71_47.jpg </c:v>
                </c:pt>
                <c:pt idx="8">
                  <c:v>ST5/1/gland_71_48.jpg </c:v>
                </c:pt>
                <c:pt idx="9">
                  <c:v>ST5/1/gland_71_54.jpg </c:v>
                </c:pt>
                <c:pt idx="10">
                  <c:v>ST5/1/gland_71_62.jpg </c:v>
                </c:pt>
                <c:pt idx="11">
                  <c:v>ST5/1/gland_71_65.jpg </c:v>
                </c:pt>
                <c:pt idx="12">
                  <c:v>ST5/1/gland_71_83.jpg </c:v>
                </c:pt>
                <c:pt idx="13">
                  <c:v>ST5/1/gland_86_0.jpg </c:v>
                </c:pt>
                <c:pt idx="14">
                  <c:v>ST5/1/gland_86_2.jpg </c:v>
                </c:pt>
                <c:pt idx="15">
                  <c:v>ST5/1/gland_87_24.jpg </c:v>
                </c:pt>
                <c:pt idx="16">
                  <c:v>ST5/1/gland_87_28.jpg </c:v>
                </c:pt>
                <c:pt idx="17">
                  <c:v>ST5/1/gland_87_29.jpg </c:v>
                </c:pt>
                <c:pt idx="18">
                  <c:v>ST5/1/gland_89_0.jpg </c:v>
                </c:pt>
                <c:pt idx="19">
                  <c:v>ST5/1/gland_89_1.jpg </c:v>
                </c:pt>
                <c:pt idx="20">
                  <c:v>ST5/1/gland_89_2.jpg</c:v>
                </c:pt>
                <c:pt idx="21">
                  <c:v>ST5/1/gland_89_3.jpg </c:v>
                </c:pt>
                <c:pt idx="22">
                  <c:v>ST5/1/gland_89_4.jpg </c:v>
                </c:pt>
                <c:pt idx="23">
                  <c:v>ST5/1/gland_89_5.jpg </c:v>
                </c:pt>
                <c:pt idx="24">
                  <c:v>ST5/1/gland_89_6.jpg </c:v>
                </c:pt>
                <c:pt idx="25">
                  <c:v>ST5/1/gland_89_7.jpg </c:v>
                </c:pt>
                <c:pt idx="26">
                  <c:v>ST5/1/gland_89_8.jpg </c:v>
                </c:pt>
                <c:pt idx="27">
                  <c:v>ST5/1/gland_89_9.jpg </c:v>
                </c:pt>
              </c:strCache>
            </c:strRef>
          </c:cat>
          <c:val>
            <c:numRef>
              <c:f>publi!$H$45:$H$72</c:f>
              <c:numCache>
                <c:formatCode>0.000</c:formatCode>
                <c:ptCount val="28"/>
                <c:pt idx="0">
                  <c:v>0.10752688172043011</c:v>
                </c:pt>
                <c:pt idx="1">
                  <c:v>0.2168141592920354</c:v>
                </c:pt>
                <c:pt idx="2">
                  <c:v>0.8035714285714286</c:v>
                </c:pt>
                <c:pt idx="3">
                  <c:v>0.26753246753246751</c:v>
                </c:pt>
                <c:pt idx="4">
                  <c:v>0.63320463320463316</c:v>
                </c:pt>
                <c:pt idx="5">
                  <c:v>0.28886659979939822</c:v>
                </c:pt>
                <c:pt idx="6">
                  <c:v>0.31029986962190353</c:v>
                </c:pt>
                <c:pt idx="7">
                  <c:v>0.3833116036505867</c:v>
                </c:pt>
                <c:pt idx="8">
                  <c:v>0.43006993006993005</c:v>
                </c:pt>
                <c:pt idx="9">
                  <c:v>0.72580645161290325</c:v>
                </c:pt>
                <c:pt idx="10">
                  <c:v>1.6557971014492754</c:v>
                </c:pt>
                <c:pt idx="11">
                  <c:v>1.1394422310756973</c:v>
                </c:pt>
                <c:pt idx="12">
                  <c:v>0.89230769230769236</c:v>
                </c:pt>
                <c:pt idx="13">
                  <c:v>0.55129789864029666</c:v>
                </c:pt>
                <c:pt idx="14">
                  <c:v>0.23025048169556839</c:v>
                </c:pt>
                <c:pt idx="15">
                  <c:v>0.11636828644501279</c:v>
                </c:pt>
                <c:pt idx="16">
                  <c:v>0.2620689655172414</c:v>
                </c:pt>
                <c:pt idx="17">
                  <c:v>0.23467600700525393</c:v>
                </c:pt>
                <c:pt idx="18">
                  <c:v>1.0815450643776825</c:v>
                </c:pt>
                <c:pt idx="19">
                  <c:v>0</c:v>
                </c:pt>
                <c:pt idx="20">
                  <c:v>0.83423913043478259</c:v>
                </c:pt>
                <c:pt idx="21">
                  <c:v>0.21052631578947367</c:v>
                </c:pt>
                <c:pt idx="22">
                  <c:v>0</c:v>
                </c:pt>
                <c:pt idx="23">
                  <c:v>0.18145161290322581</c:v>
                </c:pt>
                <c:pt idx="24">
                  <c:v>5.5555555555555552E-2</c:v>
                </c:pt>
                <c:pt idx="25">
                  <c:v>3.2786885245901641E-2</c:v>
                </c:pt>
                <c:pt idx="26">
                  <c:v>2.2556390977443608E-2</c:v>
                </c:pt>
                <c:pt idx="27">
                  <c:v>3.5087719298245612E-2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E-4671-8DAC-4020AFE81710}"/>
            </c:ext>
          </c:extLst>
        </c:ser>
        <c:ser>
          <c:idx val="1"/>
          <c:order val="1"/>
          <c:tx>
            <c:strRef>
              <c:f>publi!$I$44</c:f>
              <c:strCache>
                <c:ptCount val="1"/>
                <c:pt idx="0">
                  <c:v>Ratio Sacha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publi!$G$45:$G$72</c:f>
              <c:strCache>
                <c:ptCount val="28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ST5/1/gland_26_21.jpg </c:v>
                </c:pt>
                <c:pt idx="5">
                  <c:v>ST5/1/gland_49_18.jpg </c:v>
                </c:pt>
                <c:pt idx="6">
                  <c:v>ST5/1/gland_71_30.jpg </c:v>
                </c:pt>
                <c:pt idx="7">
                  <c:v>ST5/1/gland_71_47.jpg </c:v>
                </c:pt>
                <c:pt idx="8">
                  <c:v>ST5/1/gland_71_48.jpg </c:v>
                </c:pt>
                <c:pt idx="9">
                  <c:v>ST5/1/gland_71_54.jpg </c:v>
                </c:pt>
                <c:pt idx="10">
                  <c:v>ST5/1/gland_71_62.jpg </c:v>
                </c:pt>
                <c:pt idx="11">
                  <c:v>ST5/1/gland_71_65.jpg </c:v>
                </c:pt>
                <c:pt idx="12">
                  <c:v>ST5/1/gland_71_83.jpg </c:v>
                </c:pt>
                <c:pt idx="13">
                  <c:v>ST5/1/gland_86_0.jpg </c:v>
                </c:pt>
                <c:pt idx="14">
                  <c:v>ST5/1/gland_86_2.jpg </c:v>
                </c:pt>
                <c:pt idx="15">
                  <c:v>ST5/1/gland_87_24.jpg </c:v>
                </c:pt>
                <c:pt idx="16">
                  <c:v>ST5/1/gland_87_28.jpg </c:v>
                </c:pt>
                <c:pt idx="17">
                  <c:v>ST5/1/gland_87_29.jpg </c:v>
                </c:pt>
                <c:pt idx="18">
                  <c:v>ST5/1/gland_89_0.jpg </c:v>
                </c:pt>
                <c:pt idx="19">
                  <c:v>ST5/1/gland_89_1.jpg </c:v>
                </c:pt>
                <c:pt idx="20">
                  <c:v>ST5/1/gland_89_2.jpg</c:v>
                </c:pt>
                <c:pt idx="21">
                  <c:v>ST5/1/gland_89_3.jpg </c:v>
                </c:pt>
                <c:pt idx="22">
                  <c:v>ST5/1/gland_89_4.jpg </c:v>
                </c:pt>
                <c:pt idx="23">
                  <c:v>ST5/1/gland_89_5.jpg </c:v>
                </c:pt>
                <c:pt idx="24">
                  <c:v>ST5/1/gland_89_6.jpg </c:v>
                </c:pt>
                <c:pt idx="25">
                  <c:v>ST5/1/gland_89_7.jpg </c:v>
                </c:pt>
                <c:pt idx="26">
                  <c:v>ST5/1/gland_89_8.jpg </c:v>
                </c:pt>
                <c:pt idx="27">
                  <c:v>ST5/1/gland_89_9.jpg </c:v>
                </c:pt>
              </c:strCache>
            </c:strRef>
          </c:cat>
          <c:val>
            <c:numRef>
              <c:f>publi!$I$45:$I$72</c:f>
              <c:numCache>
                <c:formatCode>0.000</c:formatCode>
                <c:ptCount val="28"/>
                <c:pt idx="0">
                  <c:v>0.38700276846859971</c:v>
                </c:pt>
                <c:pt idx="1">
                  <c:v>0.30894874022589053</c:v>
                </c:pt>
                <c:pt idx="2">
                  <c:v>3.2335610589239967</c:v>
                </c:pt>
                <c:pt idx="3">
                  <c:v>1.1972042513863217</c:v>
                </c:pt>
                <c:pt idx="4">
                  <c:v>2.2003021628498729</c:v>
                </c:pt>
                <c:pt idx="5">
                  <c:v>1.044501810896201</c:v>
                </c:pt>
                <c:pt idx="6">
                  <c:v>0.89586776859504136</c:v>
                </c:pt>
                <c:pt idx="7">
                  <c:v>0.82127599310784338</c:v>
                </c:pt>
                <c:pt idx="8">
                  <c:v>1.2324985916935525</c:v>
                </c:pt>
                <c:pt idx="9">
                  <c:v>1.6407030919102075</c:v>
                </c:pt>
                <c:pt idx="10">
                  <c:v>6.3214733645785204</c:v>
                </c:pt>
                <c:pt idx="11">
                  <c:v>3.2625713509105734</c:v>
                </c:pt>
                <c:pt idx="12">
                  <c:v>1.6673857619141008</c:v>
                </c:pt>
                <c:pt idx="13">
                  <c:v>2.0313641492474517</c:v>
                </c:pt>
                <c:pt idx="14">
                  <c:v>0.45537610119719901</c:v>
                </c:pt>
                <c:pt idx="15">
                  <c:v>0.2534193234363592</c:v>
                </c:pt>
                <c:pt idx="16">
                  <c:v>0.85170114870574976</c:v>
                </c:pt>
                <c:pt idx="17">
                  <c:v>0.64948558278056046</c:v>
                </c:pt>
                <c:pt idx="18">
                  <c:v>2.1617460500518972</c:v>
                </c:pt>
                <c:pt idx="19">
                  <c:v>2.4950939164564059E-2</c:v>
                </c:pt>
                <c:pt idx="20">
                  <c:v>1.7938996451192668</c:v>
                </c:pt>
                <c:pt idx="21">
                  <c:v>0.29058295964125558</c:v>
                </c:pt>
                <c:pt idx="22">
                  <c:v>5.5813953488372094E-3</c:v>
                </c:pt>
                <c:pt idx="23">
                  <c:v>0.21059998727492524</c:v>
                </c:pt>
                <c:pt idx="24">
                  <c:v>5.9708295350957154E-2</c:v>
                </c:pt>
                <c:pt idx="25">
                  <c:v>2.0365656098125434E-2</c:v>
                </c:pt>
                <c:pt idx="26">
                  <c:v>1.8467069782644223E-2</c:v>
                </c:pt>
                <c:pt idx="27">
                  <c:v>3.3982578787992074E-2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E-4671-8DAC-4020AFE81710}"/>
            </c:ext>
          </c:extLst>
        </c:ser>
        <c:ser>
          <c:idx val="2"/>
          <c:order val="2"/>
          <c:tx>
            <c:strRef>
              <c:f>publi!$J$44</c:f>
              <c:strCache>
                <c:ptCount val="1"/>
                <c:pt idx="0">
                  <c:v>Ratio  PICCO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publi!$G$45:$G$72</c:f>
              <c:strCache>
                <c:ptCount val="28"/>
                <c:pt idx="0">
                  <c:v>ST5/1/gland_26_5.jpg </c:v>
                </c:pt>
                <c:pt idx="1">
                  <c:v>ST5/1/gland_26_8.jpg </c:v>
                </c:pt>
                <c:pt idx="2">
                  <c:v>ST5/1/gland_26_10.jpg </c:v>
                </c:pt>
                <c:pt idx="3">
                  <c:v>ST5/1/gland_26_13.jpg </c:v>
                </c:pt>
                <c:pt idx="4">
                  <c:v>ST5/1/gland_26_21.jpg </c:v>
                </c:pt>
                <c:pt idx="5">
                  <c:v>ST5/1/gland_49_18.jpg </c:v>
                </c:pt>
                <c:pt idx="6">
                  <c:v>ST5/1/gland_71_30.jpg </c:v>
                </c:pt>
                <c:pt idx="7">
                  <c:v>ST5/1/gland_71_47.jpg </c:v>
                </c:pt>
                <c:pt idx="8">
                  <c:v>ST5/1/gland_71_48.jpg </c:v>
                </c:pt>
                <c:pt idx="9">
                  <c:v>ST5/1/gland_71_54.jpg </c:v>
                </c:pt>
                <c:pt idx="10">
                  <c:v>ST5/1/gland_71_62.jpg </c:v>
                </c:pt>
                <c:pt idx="11">
                  <c:v>ST5/1/gland_71_65.jpg </c:v>
                </c:pt>
                <c:pt idx="12">
                  <c:v>ST5/1/gland_71_83.jpg </c:v>
                </c:pt>
                <c:pt idx="13">
                  <c:v>ST5/1/gland_86_0.jpg </c:v>
                </c:pt>
                <c:pt idx="14">
                  <c:v>ST5/1/gland_86_2.jpg </c:v>
                </c:pt>
                <c:pt idx="15">
                  <c:v>ST5/1/gland_87_24.jpg </c:v>
                </c:pt>
                <c:pt idx="16">
                  <c:v>ST5/1/gland_87_28.jpg </c:v>
                </c:pt>
                <c:pt idx="17">
                  <c:v>ST5/1/gland_87_29.jpg </c:v>
                </c:pt>
                <c:pt idx="18">
                  <c:v>ST5/1/gland_89_0.jpg </c:v>
                </c:pt>
                <c:pt idx="19">
                  <c:v>ST5/1/gland_89_1.jpg </c:v>
                </c:pt>
                <c:pt idx="20">
                  <c:v>ST5/1/gland_89_2.jpg</c:v>
                </c:pt>
                <c:pt idx="21">
                  <c:v>ST5/1/gland_89_3.jpg </c:v>
                </c:pt>
                <c:pt idx="22">
                  <c:v>ST5/1/gland_89_4.jpg </c:v>
                </c:pt>
                <c:pt idx="23">
                  <c:v>ST5/1/gland_89_5.jpg </c:v>
                </c:pt>
                <c:pt idx="24">
                  <c:v>ST5/1/gland_89_6.jpg </c:v>
                </c:pt>
                <c:pt idx="25">
                  <c:v>ST5/1/gland_89_7.jpg </c:v>
                </c:pt>
                <c:pt idx="26">
                  <c:v>ST5/1/gland_89_8.jpg </c:v>
                </c:pt>
                <c:pt idx="27">
                  <c:v>ST5/1/gland_89_9.jpg </c:v>
                </c:pt>
              </c:strCache>
            </c:strRef>
          </c:cat>
          <c:val>
            <c:numRef>
              <c:f>publi!$J$45:$J$72</c:f>
              <c:numCache>
                <c:formatCode>0.000</c:formatCode>
                <c:ptCount val="28"/>
                <c:pt idx="0">
                  <c:v>0.15</c:v>
                </c:pt>
                <c:pt idx="1">
                  <c:v>0.17</c:v>
                </c:pt>
                <c:pt idx="2">
                  <c:v>0.43</c:v>
                </c:pt>
                <c:pt idx="3">
                  <c:v>0.21</c:v>
                </c:pt>
                <c:pt idx="4">
                  <c:v>0.31</c:v>
                </c:pt>
                <c:pt idx="5">
                  <c:v>0.21</c:v>
                </c:pt>
                <c:pt idx="6">
                  <c:v>0.24</c:v>
                </c:pt>
                <c:pt idx="7">
                  <c:v>0.22</c:v>
                </c:pt>
                <c:pt idx="8">
                  <c:v>0.22</c:v>
                </c:pt>
                <c:pt idx="9">
                  <c:v>0.34</c:v>
                </c:pt>
                <c:pt idx="10">
                  <c:v>0.48</c:v>
                </c:pt>
                <c:pt idx="11">
                  <c:v>0.43</c:v>
                </c:pt>
                <c:pt idx="12">
                  <c:v>0.32</c:v>
                </c:pt>
                <c:pt idx="13">
                  <c:v>0.33</c:v>
                </c:pt>
                <c:pt idx="14">
                  <c:v>0.17</c:v>
                </c:pt>
                <c:pt idx="15">
                  <c:v>0.14000000000000001</c:v>
                </c:pt>
                <c:pt idx="16">
                  <c:v>0.21</c:v>
                </c:pt>
                <c:pt idx="17">
                  <c:v>0.2</c:v>
                </c:pt>
                <c:pt idx="18">
                  <c:v>0.34</c:v>
                </c:pt>
                <c:pt idx="19">
                  <c:v>0.14000000000000001</c:v>
                </c:pt>
                <c:pt idx="20">
                  <c:v>0.32</c:v>
                </c:pt>
                <c:pt idx="21">
                  <c:v>0.15</c:v>
                </c:pt>
                <c:pt idx="22">
                  <c:v>0.09</c:v>
                </c:pt>
                <c:pt idx="23">
                  <c:v>0.15</c:v>
                </c:pt>
                <c:pt idx="24">
                  <c:v>0.1</c:v>
                </c:pt>
                <c:pt idx="25">
                  <c:v>0.09</c:v>
                </c:pt>
                <c:pt idx="26">
                  <c:v>0.11</c:v>
                </c:pt>
                <c:pt idx="27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E-4671-8DAC-4020AFE81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976480"/>
        <c:axId val="541677904"/>
      </c:lineChart>
      <c:catAx>
        <c:axId val="3329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677904"/>
        <c:crosses val="autoZero"/>
        <c:auto val="1"/>
        <c:lblAlgn val="ctr"/>
        <c:lblOffset val="100"/>
        <c:noMultiLvlLbl val="0"/>
      </c:catAx>
      <c:valAx>
        <c:axId val="5416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29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662421</xdr:colOff>
      <xdr:row>42</xdr:row>
      <xdr:rowOff>32471</xdr:rowOff>
    </xdr:from>
    <xdr:to>
      <xdr:col>31</xdr:col>
      <xdr:colOff>673678</xdr:colOff>
      <xdr:row>109</xdr:row>
      <xdr:rowOff>67974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391822</xdr:colOff>
      <xdr:row>81</xdr:row>
      <xdr:rowOff>82262</xdr:rowOff>
    </xdr:from>
    <xdr:to>
      <xdr:col>43</xdr:col>
      <xdr:colOff>432956</xdr:colOff>
      <xdr:row>113</xdr:row>
      <xdr:rowOff>116898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536337</xdr:colOff>
      <xdr:row>85</xdr:row>
      <xdr:rowOff>183422</xdr:rowOff>
    </xdr:from>
    <xdr:to>
      <xdr:col>17</xdr:col>
      <xdr:colOff>685424</xdr:colOff>
      <xdr:row>124</xdr:row>
      <xdr:rowOff>134931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tabSelected="1" zoomScaleNormal="100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AU134" sqref="AU134"/>
    </sheetView>
  </sheetViews>
  <sheetFormatPr baseColWidth="10" defaultRowHeight="15" x14ac:dyDescent="0.25"/>
  <cols>
    <col min="1" max="1" width="21.5703125" bestFit="1" customWidth="1"/>
    <col min="4" max="4" width="11.42578125" style="1"/>
    <col min="7" max="7" width="12" bestFit="1" customWidth="1"/>
    <col min="8" max="8" width="12.7109375" style="15" bestFit="1" customWidth="1"/>
    <col min="9" max="9" width="12.85546875" style="2" bestFit="1" customWidth="1"/>
    <col min="10" max="10" width="12.42578125" style="2" customWidth="1"/>
    <col min="11" max="11" width="11.85546875" style="2" bestFit="1" customWidth="1"/>
    <col min="12" max="12" width="10.7109375" style="2" bestFit="1" customWidth="1"/>
    <col min="13" max="13" width="12.85546875" style="2" bestFit="1" customWidth="1"/>
    <col min="15" max="20" width="11.42578125" style="2"/>
    <col min="22" max="22" width="14.5703125" style="15" bestFit="1" customWidth="1"/>
    <col min="23" max="23" width="12.28515625" style="15" bestFit="1" customWidth="1"/>
    <col min="24" max="24" width="12.28515625" style="2" bestFit="1" customWidth="1"/>
    <col min="25" max="27" width="11.42578125" style="2"/>
    <col min="35" max="36" width="11.42578125" style="2"/>
    <col min="40" max="40" width="24.85546875" bestFit="1" customWidth="1"/>
    <col min="45" max="45" width="14.140625" bestFit="1" customWidth="1"/>
    <col min="46" max="46" width="14.140625" customWidth="1"/>
    <col min="47" max="47" width="24.85546875" bestFit="1" customWidth="1"/>
    <col min="48" max="48" width="22.7109375" bestFit="1" customWidth="1"/>
    <col min="49" max="49" width="28.140625" bestFit="1" customWidth="1"/>
  </cols>
  <sheetData>
    <row r="1" spans="1:49" x14ac:dyDescent="0.25">
      <c r="A1" s="2" t="s">
        <v>30</v>
      </c>
      <c r="B1" s="2" t="s">
        <v>31</v>
      </c>
      <c r="C1" s="2" t="s">
        <v>32</v>
      </c>
      <c r="D1" s="3" t="s">
        <v>36</v>
      </c>
      <c r="E1" s="4" t="s">
        <v>33</v>
      </c>
      <c r="F1" s="2" t="s">
        <v>34</v>
      </c>
      <c r="G1" s="2" t="s">
        <v>34</v>
      </c>
      <c r="H1" s="3" t="s">
        <v>37</v>
      </c>
      <c r="I1" s="4" t="s">
        <v>35</v>
      </c>
      <c r="J1" s="4"/>
      <c r="K1" s="14" t="s">
        <v>41</v>
      </c>
      <c r="L1" s="14" t="s">
        <v>33</v>
      </c>
      <c r="M1" s="14" t="s">
        <v>35</v>
      </c>
      <c r="N1" s="7"/>
      <c r="O1" s="16" t="s">
        <v>44</v>
      </c>
      <c r="P1" s="17" t="s">
        <v>46</v>
      </c>
      <c r="Q1" s="17" t="s">
        <v>49</v>
      </c>
      <c r="R1" s="18" t="s">
        <v>45</v>
      </c>
      <c r="S1" s="19" t="s">
        <v>47</v>
      </c>
      <c r="T1" s="19" t="s">
        <v>50</v>
      </c>
      <c r="U1" s="9"/>
      <c r="V1" s="20" t="s">
        <v>38</v>
      </c>
      <c r="W1" s="21" t="s">
        <v>39</v>
      </c>
      <c r="X1" s="22" t="s">
        <v>48</v>
      </c>
      <c r="Y1" s="23" t="s">
        <v>42</v>
      </c>
      <c r="Z1" s="23" t="s">
        <v>43</v>
      </c>
      <c r="AA1" s="30"/>
      <c r="AB1" s="36" t="s">
        <v>90</v>
      </c>
      <c r="AC1" s="31" t="s">
        <v>91</v>
      </c>
      <c r="AD1" s="33" t="s">
        <v>43</v>
      </c>
      <c r="AF1" s="31" t="s">
        <v>89</v>
      </c>
      <c r="AI1" s="28" t="s">
        <v>86</v>
      </c>
      <c r="AJ1" s="28" t="s">
        <v>88</v>
      </c>
      <c r="AK1" s="8" t="s">
        <v>85</v>
      </c>
      <c r="AL1" s="24" t="s">
        <v>87</v>
      </c>
    </row>
    <row r="2" spans="1:49" x14ac:dyDescent="0.25">
      <c r="A2" s="2" t="s">
        <v>0</v>
      </c>
      <c r="B2" s="2">
        <v>10</v>
      </c>
      <c r="C2" s="2">
        <v>10</v>
      </c>
      <c r="D2" s="5">
        <f>AVERAGE(B2:C2)</f>
        <v>10</v>
      </c>
      <c r="E2" s="4">
        <v>2656</v>
      </c>
      <c r="F2" s="2">
        <v>98</v>
      </c>
      <c r="G2" s="2">
        <v>88</v>
      </c>
      <c r="H2" s="5">
        <f>AVERAGE(F2:G2)</f>
        <v>93</v>
      </c>
      <c r="I2" s="4">
        <v>6863</v>
      </c>
      <c r="J2" s="4"/>
      <c r="K2" s="14">
        <v>1024000</v>
      </c>
      <c r="L2" s="14">
        <v>13017</v>
      </c>
      <c r="M2" s="14">
        <v>102180</v>
      </c>
      <c r="N2" s="7"/>
      <c r="O2" s="16">
        <f>B2/F2</f>
        <v>0.10204081632653061</v>
      </c>
      <c r="P2" s="17">
        <f t="shared" ref="P2:P32" si="0">ABS(O2-X2)</f>
        <v>2.5352019844931517E-2</v>
      </c>
      <c r="Q2" s="17">
        <f>ABS(O2-W2)</f>
        <v>0.2849619521420691</v>
      </c>
      <c r="R2" s="18">
        <f>C2/G2</f>
        <v>0.11363636363636363</v>
      </c>
      <c r="S2" s="19">
        <f t="shared" ref="S2:S32" si="1">ABS(R2-X2)</f>
        <v>1.3756472535098499E-2</v>
      </c>
      <c r="T2" s="19">
        <f>ABS(R2-W2)</f>
        <v>0.27336640483223607</v>
      </c>
      <c r="U2" s="9"/>
      <c r="V2" s="20">
        <f>D2/H2</f>
        <v>0.10752688172043011</v>
      </c>
      <c r="W2" s="21">
        <f>E2/I2</f>
        <v>0.38700276846859971</v>
      </c>
      <c r="X2" s="22">
        <f t="shared" ref="X2:X31" si="2">L2/M2</f>
        <v>0.12739283617146213</v>
      </c>
      <c r="Y2" s="23">
        <f t="shared" ref="Y2:Y32" si="3">ABS(V2-X2)</f>
        <v>1.9865954451032022E-2</v>
      </c>
      <c r="Z2" s="23">
        <f t="shared" ref="Z2:Z32" si="4">ABS(V2-W2)</f>
        <v>0.27947588674816959</v>
      </c>
      <c r="AA2" s="30"/>
      <c r="AB2" s="37">
        <v>0.15</v>
      </c>
      <c r="AC2">
        <f>ABS(V2-AB2)</f>
        <v>4.2473118279569885E-2</v>
      </c>
      <c r="AD2" s="33">
        <f t="shared" ref="AD2:AD31" si="5">ABS(Z2-AA2)</f>
        <v>0.27947588674816959</v>
      </c>
      <c r="AF2" s="35">
        <f>Y2-AC2</f>
        <v>-2.2607163828537863E-2</v>
      </c>
      <c r="AI2" s="28"/>
      <c r="AJ2" s="28"/>
      <c r="AK2" s="8"/>
      <c r="AL2" s="8"/>
    </row>
    <row r="3" spans="1:49" x14ac:dyDescent="0.25">
      <c r="A3" s="2" t="s">
        <v>1</v>
      </c>
      <c r="B3" s="2">
        <v>25</v>
      </c>
      <c r="C3" s="2">
        <v>24</v>
      </c>
      <c r="D3" s="5">
        <f t="shared" ref="D3:D32" si="6">AVERAGE(B3:C3)</f>
        <v>24.5</v>
      </c>
      <c r="E3" s="4">
        <v>1778</v>
      </c>
      <c r="F3" s="2">
        <v>112</v>
      </c>
      <c r="G3" s="2">
        <v>114</v>
      </c>
      <c r="H3" s="5">
        <f t="shared" ref="H3:H32" si="7">AVERAGE(F3:G3)</f>
        <v>113</v>
      </c>
      <c r="I3" s="4">
        <v>5755</v>
      </c>
      <c r="J3" s="4"/>
      <c r="K3" s="14">
        <v>1024000</v>
      </c>
      <c r="L3" s="14">
        <v>12364</v>
      </c>
      <c r="M3" s="14">
        <v>50328</v>
      </c>
      <c r="N3" s="7"/>
      <c r="O3" s="16">
        <f t="shared" ref="O3:O32" si="8">B3/F3</f>
        <v>0.22321428571428573</v>
      </c>
      <c r="P3" s="17">
        <f t="shared" si="0"/>
        <v>2.2454129482026464E-2</v>
      </c>
      <c r="Q3" s="17">
        <f t="shared" ref="Q3:Q32" si="9">ABS(O3-W3)</f>
        <v>8.5734454511604802E-2</v>
      </c>
      <c r="R3" s="18">
        <f t="shared" ref="R3:R32" si="10">C3/G3</f>
        <v>0.21052631578947367</v>
      </c>
      <c r="S3" s="19">
        <f t="shared" si="1"/>
        <v>3.5142099406838517E-2</v>
      </c>
      <c r="T3" s="19">
        <f t="shared" ref="T3:T32" si="11">ABS(R3-W3)</f>
        <v>9.8422424436416855E-2</v>
      </c>
      <c r="U3" s="9"/>
      <c r="V3" s="20">
        <f t="shared" ref="V3:V32" si="12">D3/H3</f>
        <v>0.2168141592920354</v>
      </c>
      <c r="W3" s="21">
        <f t="shared" ref="W3:W32" si="13">E3/I3</f>
        <v>0.30894874022589053</v>
      </c>
      <c r="X3" s="22">
        <f t="shared" si="2"/>
        <v>0.24566841519631219</v>
      </c>
      <c r="Y3" s="23">
        <f t="shared" si="3"/>
        <v>2.8854255904276788E-2</v>
      </c>
      <c r="Z3" s="23">
        <f t="shared" si="4"/>
        <v>9.2134580933855126E-2</v>
      </c>
      <c r="AA3" s="30"/>
      <c r="AB3" s="37">
        <v>0.17</v>
      </c>
      <c r="AC3">
        <f t="shared" ref="AC3:AC32" si="14">ABS(V3-AB3)</f>
        <v>4.681415929203539E-2</v>
      </c>
      <c r="AD3" s="33">
        <f t="shared" si="5"/>
        <v>9.2134580933855126E-2</v>
      </c>
      <c r="AF3" s="35">
        <f t="shared" ref="AF3:AF32" si="15">Y3-AC3</f>
        <v>-1.7959903387758602E-2</v>
      </c>
      <c r="AI3" s="28"/>
      <c r="AJ3" s="28"/>
      <c r="AK3" s="8"/>
      <c r="AL3" s="8"/>
    </row>
    <row r="4" spans="1:49" x14ac:dyDescent="0.25">
      <c r="A4" s="2" t="s">
        <v>2</v>
      </c>
      <c r="B4" s="2">
        <v>161</v>
      </c>
      <c r="C4" s="2">
        <v>154</v>
      </c>
      <c r="D4" s="5">
        <f t="shared" si="6"/>
        <v>157.5</v>
      </c>
      <c r="E4" s="4">
        <v>30292</v>
      </c>
      <c r="F4" s="2">
        <v>209</v>
      </c>
      <c r="G4" s="2">
        <v>183</v>
      </c>
      <c r="H4" s="5">
        <f t="shared" si="7"/>
        <v>196</v>
      </c>
      <c r="I4" s="4">
        <v>9368</v>
      </c>
      <c r="J4" s="4"/>
      <c r="K4" s="14">
        <v>1024000</v>
      </c>
      <c r="L4" s="14">
        <v>9542</v>
      </c>
      <c r="M4" s="14">
        <v>149497</v>
      </c>
      <c r="N4" s="7"/>
      <c r="O4" s="16">
        <f t="shared" si="8"/>
        <v>0.77033492822966509</v>
      </c>
      <c r="P4" s="17">
        <f t="shared" si="0"/>
        <v>0.70650756045639873</v>
      </c>
      <c r="Q4" s="17">
        <f t="shared" si="9"/>
        <v>2.4632261306943315</v>
      </c>
      <c r="R4" s="18">
        <f t="shared" si="10"/>
        <v>0.84153005464480879</v>
      </c>
      <c r="S4" s="19">
        <f t="shared" si="1"/>
        <v>0.77770268687154243</v>
      </c>
      <c r="T4" s="19">
        <f t="shared" si="11"/>
        <v>2.3920310042791879</v>
      </c>
      <c r="U4" s="9"/>
      <c r="V4" s="20">
        <f t="shared" si="12"/>
        <v>0.8035714285714286</v>
      </c>
      <c r="W4" s="21">
        <f t="shared" si="13"/>
        <v>3.2335610589239967</v>
      </c>
      <c r="X4" s="22">
        <f t="shared" si="2"/>
        <v>6.382736777326635E-2</v>
      </c>
      <c r="Y4" s="23">
        <f t="shared" si="3"/>
        <v>0.73974406079816224</v>
      </c>
      <c r="Z4" s="23">
        <f t="shared" si="4"/>
        <v>2.4299896303525683</v>
      </c>
      <c r="AA4" s="30"/>
      <c r="AB4" s="37">
        <v>0.43</v>
      </c>
      <c r="AC4">
        <f t="shared" si="14"/>
        <v>0.37357142857142861</v>
      </c>
      <c r="AD4" s="33">
        <f t="shared" si="5"/>
        <v>2.4299896303525683</v>
      </c>
      <c r="AF4" s="13">
        <f t="shared" si="15"/>
        <v>0.36617263222673363</v>
      </c>
      <c r="AI4" s="28"/>
      <c r="AJ4" s="28"/>
      <c r="AK4" s="8"/>
      <c r="AL4" s="8"/>
    </row>
    <row r="5" spans="1:49" x14ac:dyDescent="0.25">
      <c r="A5" s="2" t="s">
        <v>3</v>
      </c>
      <c r="B5" s="2">
        <v>50</v>
      </c>
      <c r="C5" s="2">
        <v>53</v>
      </c>
      <c r="D5" s="5">
        <f t="shared" si="6"/>
        <v>51.5</v>
      </c>
      <c r="E5" s="4">
        <v>10363</v>
      </c>
      <c r="F5" s="2">
        <v>201</v>
      </c>
      <c r="G5" s="2">
        <v>184</v>
      </c>
      <c r="H5" s="5">
        <f t="shared" si="7"/>
        <v>192.5</v>
      </c>
      <c r="I5" s="4">
        <v>8656</v>
      </c>
      <c r="J5" s="4"/>
      <c r="K5" s="14">
        <v>1024000</v>
      </c>
      <c r="L5" s="14">
        <v>14244</v>
      </c>
      <c r="M5" s="14">
        <v>51559</v>
      </c>
      <c r="N5" s="7"/>
      <c r="O5" s="16">
        <f t="shared" si="8"/>
        <v>0.24875621890547264</v>
      </c>
      <c r="P5" s="17">
        <f t="shared" si="0"/>
        <v>2.7509806424731581E-2</v>
      </c>
      <c r="Q5" s="17">
        <f t="shared" si="9"/>
        <v>0.94844803248084908</v>
      </c>
      <c r="R5" s="18">
        <f t="shared" si="10"/>
        <v>0.28804347826086957</v>
      </c>
      <c r="S5" s="19">
        <f t="shared" si="1"/>
        <v>1.1777452930665344E-2</v>
      </c>
      <c r="T5" s="19">
        <f t="shared" si="11"/>
        <v>0.90916077312545207</v>
      </c>
      <c r="U5" s="9"/>
      <c r="V5" s="20">
        <f t="shared" si="12"/>
        <v>0.26753246753246751</v>
      </c>
      <c r="W5" s="21">
        <f t="shared" si="13"/>
        <v>1.1972042513863217</v>
      </c>
      <c r="X5" s="22">
        <f t="shared" si="2"/>
        <v>0.27626602533020422</v>
      </c>
      <c r="Y5" s="23">
        <f t="shared" si="3"/>
        <v>8.7335577977367129E-3</v>
      </c>
      <c r="Z5" s="23">
        <f t="shared" si="4"/>
        <v>0.92967178385385418</v>
      </c>
      <c r="AA5" s="30"/>
      <c r="AB5" s="37">
        <v>0.21</v>
      </c>
      <c r="AC5">
        <f t="shared" si="14"/>
        <v>5.7532467532467518E-2</v>
      </c>
      <c r="AD5" s="33">
        <f t="shared" si="5"/>
        <v>0.92967178385385418</v>
      </c>
      <c r="AF5" s="35">
        <f t="shared" si="15"/>
        <v>-4.8798909734730805E-2</v>
      </c>
      <c r="AI5" s="28"/>
      <c r="AJ5" s="28"/>
      <c r="AK5" s="8"/>
      <c r="AL5" s="8"/>
      <c r="AR5" s="50" t="s">
        <v>43</v>
      </c>
      <c r="AS5" s="50" t="s">
        <v>94</v>
      </c>
      <c r="AT5" s="54"/>
      <c r="AU5" s="55" t="s">
        <v>97</v>
      </c>
      <c r="AV5" s="55" t="s">
        <v>95</v>
      </c>
      <c r="AW5" s="55" t="s">
        <v>96</v>
      </c>
    </row>
    <row r="6" spans="1:49" x14ac:dyDescent="0.25">
      <c r="A6" s="27" t="s">
        <v>4</v>
      </c>
      <c r="B6" s="2">
        <v>116</v>
      </c>
      <c r="C6" s="2">
        <v>102</v>
      </c>
      <c r="D6" s="5">
        <f t="shared" si="6"/>
        <v>109</v>
      </c>
      <c r="E6" s="4">
        <v>19832</v>
      </c>
      <c r="F6" s="2">
        <v>35</v>
      </c>
      <c r="G6" s="2">
        <v>293</v>
      </c>
      <c r="H6" s="5">
        <f t="shared" si="7"/>
        <v>164</v>
      </c>
      <c r="I6" s="4">
        <v>22583</v>
      </c>
      <c r="J6" s="4"/>
      <c r="K6" s="14">
        <v>1024000</v>
      </c>
      <c r="L6" s="14">
        <v>13741</v>
      </c>
      <c r="M6" s="14">
        <v>33881</v>
      </c>
      <c r="N6" s="7"/>
      <c r="O6" s="16">
        <f t="shared" si="8"/>
        <v>3.3142857142857145</v>
      </c>
      <c r="P6" s="17">
        <f t="shared" si="0"/>
        <v>2.9087191725661667</v>
      </c>
      <c r="Q6" s="17">
        <f t="shared" si="9"/>
        <v>2.4361030104819683</v>
      </c>
      <c r="R6" s="18">
        <f t="shared" si="10"/>
        <v>0.34812286689419797</v>
      </c>
      <c r="S6" s="19">
        <f t="shared" si="1"/>
        <v>5.7443674825349844E-2</v>
      </c>
      <c r="T6" s="19">
        <f t="shared" si="11"/>
        <v>0.53005983690954817</v>
      </c>
      <c r="U6" s="9"/>
      <c r="V6" s="20">
        <f t="shared" si="12"/>
        <v>0.66463414634146345</v>
      </c>
      <c r="W6" s="21">
        <f t="shared" si="13"/>
        <v>0.87818270380374619</v>
      </c>
      <c r="X6" s="22">
        <f t="shared" si="2"/>
        <v>0.40556654171954781</v>
      </c>
      <c r="Y6" s="24">
        <f t="shared" si="3"/>
        <v>0.25906760462191564</v>
      </c>
      <c r="Z6" s="24">
        <f t="shared" si="4"/>
        <v>0.21354855746228274</v>
      </c>
      <c r="AA6" s="31"/>
      <c r="AB6" s="37">
        <v>0.22</v>
      </c>
      <c r="AC6">
        <f t="shared" si="14"/>
        <v>0.44463414634146348</v>
      </c>
      <c r="AD6" s="24">
        <f t="shared" si="5"/>
        <v>0.21354855746228274</v>
      </c>
      <c r="AF6" s="38">
        <f t="shared" si="15"/>
        <v>-0.18556654171954784</v>
      </c>
      <c r="AI6" s="24"/>
      <c r="AJ6" s="24"/>
      <c r="AK6" s="8"/>
      <c r="AL6" s="8"/>
      <c r="AR6" s="50">
        <v>0.27947588674816959</v>
      </c>
      <c r="AS6" s="50">
        <v>4.2473118279569885E-2</v>
      </c>
      <c r="AT6" s="54"/>
      <c r="AU6" s="55" t="s">
        <v>0</v>
      </c>
      <c r="AV6" s="58">
        <v>1</v>
      </c>
      <c r="AW6" s="50">
        <f t="shared" ref="AW6:AW24" si="16">(AS6/AR6)</f>
        <v>0.15197417843007546</v>
      </c>
    </row>
    <row r="7" spans="1:49" x14ac:dyDescent="0.25">
      <c r="A7" s="2" t="s">
        <v>5</v>
      </c>
      <c r="B7" s="2">
        <v>166</v>
      </c>
      <c r="C7" s="2">
        <v>162</v>
      </c>
      <c r="D7" s="5">
        <f t="shared" si="6"/>
        <v>164</v>
      </c>
      <c r="E7" s="4">
        <v>27671</v>
      </c>
      <c r="F7" s="2">
        <v>278</v>
      </c>
      <c r="G7" s="2">
        <v>240</v>
      </c>
      <c r="H7" s="5">
        <f t="shared" si="7"/>
        <v>259</v>
      </c>
      <c r="I7" s="4">
        <v>12576</v>
      </c>
      <c r="J7" s="4"/>
      <c r="K7" s="14">
        <v>1024000</v>
      </c>
      <c r="L7" s="14">
        <v>8900</v>
      </c>
      <c r="M7" s="14">
        <v>17201</v>
      </c>
      <c r="N7" s="7"/>
      <c r="O7" s="16">
        <f t="shared" si="8"/>
        <v>0.59712230215827333</v>
      </c>
      <c r="P7" s="17">
        <f>ABS(O7-AB7)</f>
        <v>0.28712230215827333</v>
      </c>
      <c r="Q7" s="17">
        <f t="shared" si="9"/>
        <v>1.6031798606915997</v>
      </c>
      <c r="R7" s="18">
        <f t="shared" si="10"/>
        <v>0.67500000000000004</v>
      </c>
      <c r="S7" s="19">
        <f t="shared" si="1"/>
        <v>0.15758822161502239</v>
      </c>
      <c r="T7" s="19">
        <f t="shared" si="11"/>
        <v>1.5253021628498729</v>
      </c>
      <c r="U7" s="9"/>
      <c r="V7" s="20">
        <f t="shared" si="12"/>
        <v>0.63320463320463316</v>
      </c>
      <c r="W7" s="21">
        <f t="shared" si="13"/>
        <v>2.2003021628498729</v>
      </c>
      <c r="X7" s="22">
        <f t="shared" si="2"/>
        <v>0.51741177838497765</v>
      </c>
      <c r="Y7" s="23">
        <f t="shared" si="3"/>
        <v>0.11579285481965551</v>
      </c>
      <c r="Z7" s="23">
        <f t="shared" si="4"/>
        <v>1.5670975296452396</v>
      </c>
      <c r="AA7" s="30"/>
      <c r="AB7" s="37">
        <v>0.31</v>
      </c>
      <c r="AC7">
        <f t="shared" si="14"/>
        <v>0.32320463320463316</v>
      </c>
      <c r="AD7" s="33">
        <f t="shared" si="5"/>
        <v>1.5670975296452396</v>
      </c>
      <c r="AF7" s="38">
        <f t="shared" si="15"/>
        <v>-0.20741177838497765</v>
      </c>
      <c r="AI7" s="28"/>
      <c r="AJ7" s="28"/>
      <c r="AK7" s="8"/>
      <c r="AL7" s="8"/>
      <c r="AR7" s="50">
        <v>9.2134580933855126E-2</v>
      </c>
      <c r="AS7" s="50">
        <v>4.681415929203539E-2</v>
      </c>
      <c r="AT7" s="54"/>
      <c r="AU7" s="55" t="s">
        <v>1</v>
      </c>
      <c r="AV7" s="58">
        <v>1</v>
      </c>
      <c r="AW7" s="50">
        <f t="shared" si="16"/>
        <v>0.50810628124139423</v>
      </c>
    </row>
    <row r="8" spans="1:49" x14ac:dyDescent="0.25">
      <c r="A8" s="2" t="s">
        <v>6</v>
      </c>
      <c r="B8" s="2">
        <v>151</v>
      </c>
      <c r="C8" s="2">
        <v>137</v>
      </c>
      <c r="D8" s="5">
        <f t="shared" si="6"/>
        <v>144</v>
      </c>
      <c r="E8" s="4">
        <v>27109</v>
      </c>
      <c r="F8" s="2">
        <v>512</v>
      </c>
      <c r="G8" s="2">
        <v>485</v>
      </c>
      <c r="H8" s="5">
        <f t="shared" si="7"/>
        <v>498.5</v>
      </c>
      <c r="I8" s="4">
        <v>25954</v>
      </c>
      <c r="J8" s="4"/>
      <c r="K8" s="14">
        <v>1024000</v>
      </c>
      <c r="L8" s="14">
        <v>12061</v>
      </c>
      <c r="M8" s="14">
        <v>25556</v>
      </c>
      <c r="N8" s="7"/>
      <c r="O8" s="16">
        <f t="shared" si="8"/>
        <v>0.294921875</v>
      </c>
      <c r="P8" s="17">
        <f t="shared" si="0"/>
        <v>0.17702209119189233</v>
      </c>
      <c r="Q8" s="17">
        <f t="shared" si="9"/>
        <v>0.74957993589620098</v>
      </c>
      <c r="R8" s="18">
        <f t="shared" si="10"/>
        <v>0.28247422680412371</v>
      </c>
      <c r="S8" s="19">
        <f t="shared" si="1"/>
        <v>0.18946973938776862</v>
      </c>
      <c r="T8" s="19">
        <f t="shared" si="11"/>
        <v>0.76202758409207727</v>
      </c>
      <c r="U8" s="9"/>
      <c r="V8" s="20">
        <f t="shared" si="12"/>
        <v>0.28886659979939822</v>
      </c>
      <c r="W8" s="21">
        <f t="shared" si="13"/>
        <v>1.044501810896201</v>
      </c>
      <c r="X8" s="22">
        <f t="shared" si="2"/>
        <v>0.47194396619189233</v>
      </c>
      <c r="Y8" s="23">
        <f t="shared" si="3"/>
        <v>0.18307736639249411</v>
      </c>
      <c r="Z8" s="23">
        <f t="shared" si="4"/>
        <v>0.75563521109680276</v>
      </c>
      <c r="AA8" s="30"/>
      <c r="AB8" s="37">
        <v>0.21</v>
      </c>
      <c r="AC8">
        <f t="shared" si="14"/>
        <v>7.8866599799398224E-2</v>
      </c>
      <c r="AD8" s="33">
        <f t="shared" si="5"/>
        <v>0.75563521109680276</v>
      </c>
      <c r="AF8" s="13">
        <f t="shared" si="15"/>
        <v>0.10421076659309589</v>
      </c>
      <c r="AI8" s="28"/>
      <c r="AJ8" s="28"/>
      <c r="AK8" s="8"/>
      <c r="AL8" s="8"/>
      <c r="AR8" s="50">
        <v>2.4299896303525683</v>
      </c>
      <c r="AS8" s="50">
        <v>0.37357142857142861</v>
      </c>
      <c r="AT8" s="54"/>
      <c r="AU8" s="55" t="s">
        <v>2</v>
      </c>
      <c r="AV8" s="58">
        <v>1</v>
      </c>
      <c r="AW8" s="50">
        <f t="shared" si="16"/>
        <v>0.15373375421245192</v>
      </c>
    </row>
    <row r="9" spans="1:49" x14ac:dyDescent="0.25">
      <c r="A9" s="2" t="s">
        <v>7</v>
      </c>
      <c r="B9" s="2">
        <v>109</v>
      </c>
      <c r="C9" s="2">
        <v>129</v>
      </c>
      <c r="D9" s="5">
        <f t="shared" si="6"/>
        <v>119</v>
      </c>
      <c r="E9" s="4">
        <v>24932</v>
      </c>
      <c r="F9" s="2">
        <v>384</v>
      </c>
      <c r="G9" s="2">
        <v>383</v>
      </c>
      <c r="H9" s="5">
        <f t="shared" si="7"/>
        <v>383.5</v>
      </c>
      <c r="I9" s="4">
        <v>27830</v>
      </c>
      <c r="J9" s="4"/>
      <c r="K9" s="14">
        <v>1024000</v>
      </c>
      <c r="L9" s="14">
        <v>10493</v>
      </c>
      <c r="M9" s="14">
        <v>22129</v>
      </c>
      <c r="N9" s="7"/>
      <c r="O9" s="16">
        <f t="shared" si="8"/>
        <v>0.28385416666666669</v>
      </c>
      <c r="P9" s="17">
        <f t="shared" si="0"/>
        <v>0.190319993937066</v>
      </c>
      <c r="Q9" s="17">
        <f t="shared" si="9"/>
        <v>0.61201360192837462</v>
      </c>
      <c r="R9" s="18">
        <f t="shared" si="10"/>
        <v>0.33681462140992169</v>
      </c>
      <c r="S9" s="19">
        <f t="shared" si="1"/>
        <v>0.137359539193811</v>
      </c>
      <c r="T9" s="19">
        <f t="shared" si="11"/>
        <v>0.55905314718511967</v>
      </c>
      <c r="U9" s="9"/>
      <c r="V9" s="20">
        <f t="shared" si="12"/>
        <v>0.31029986962190353</v>
      </c>
      <c r="W9" s="21">
        <f t="shared" si="13"/>
        <v>0.89586776859504136</v>
      </c>
      <c r="X9" s="22">
        <f t="shared" si="2"/>
        <v>0.47417416060373269</v>
      </c>
      <c r="Y9" s="23">
        <f t="shared" si="3"/>
        <v>0.16387429098182915</v>
      </c>
      <c r="Z9" s="23">
        <f t="shared" si="4"/>
        <v>0.58556789897313788</v>
      </c>
      <c r="AA9" s="30"/>
      <c r="AB9" s="37">
        <v>0.24</v>
      </c>
      <c r="AC9">
        <f t="shared" si="14"/>
        <v>7.0299869621903543E-2</v>
      </c>
      <c r="AD9" s="33">
        <f t="shared" si="5"/>
        <v>0.58556789897313788</v>
      </c>
      <c r="AF9" s="13">
        <f t="shared" si="15"/>
        <v>9.3574421359925608E-2</v>
      </c>
      <c r="AI9" s="28"/>
      <c r="AJ9" s="28"/>
      <c r="AK9" s="8"/>
      <c r="AL9" s="8"/>
      <c r="AR9" s="50">
        <v>0.92967178385385418</v>
      </c>
      <c r="AS9" s="50">
        <v>5.7532467532467518E-2</v>
      </c>
      <c r="AT9" s="54"/>
      <c r="AU9" s="55" t="s">
        <v>3</v>
      </c>
      <c r="AV9" s="58">
        <v>1</v>
      </c>
      <c r="AW9" s="50">
        <f t="shared" si="16"/>
        <v>6.1884708702218405E-2</v>
      </c>
    </row>
    <row r="10" spans="1:49" x14ac:dyDescent="0.25">
      <c r="A10" s="2" t="s">
        <v>8</v>
      </c>
      <c r="B10" s="2">
        <v>135</v>
      </c>
      <c r="C10" s="2">
        <v>159</v>
      </c>
      <c r="D10" s="5">
        <f t="shared" si="6"/>
        <v>147</v>
      </c>
      <c r="E10" s="4">
        <v>34795</v>
      </c>
      <c r="F10" s="2">
        <v>361</v>
      </c>
      <c r="G10" s="2">
        <v>406</v>
      </c>
      <c r="H10" s="5">
        <f t="shared" si="7"/>
        <v>383.5</v>
      </c>
      <c r="I10" s="4">
        <v>42367</v>
      </c>
      <c r="J10" s="4"/>
      <c r="K10" s="14">
        <v>1024000</v>
      </c>
      <c r="L10" s="14">
        <v>14057</v>
      </c>
      <c r="M10" s="14">
        <v>30196</v>
      </c>
      <c r="N10" s="7"/>
      <c r="O10" s="16">
        <f t="shared" si="8"/>
        <v>0.37396121883656508</v>
      </c>
      <c r="P10" s="17">
        <f t="shared" si="0"/>
        <v>9.1564016293915806E-2</v>
      </c>
      <c r="Q10" s="17">
        <f t="shared" si="9"/>
        <v>0.4473147742712783</v>
      </c>
      <c r="R10" s="18">
        <f t="shared" si="10"/>
        <v>0.39162561576354682</v>
      </c>
      <c r="S10" s="19">
        <f t="shared" si="1"/>
        <v>7.3899619366934066E-2</v>
      </c>
      <c r="T10" s="19">
        <f t="shared" si="11"/>
        <v>0.42965037734429656</v>
      </c>
      <c r="U10" s="9"/>
      <c r="V10" s="20">
        <f t="shared" si="12"/>
        <v>0.3833116036505867</v>
      </c>
      <c r="W10" s="21">
        <f t="shared" si="13"/>
        <v>0.82127599310784338</v>
      </c>
      <c r="X10" s="22">
        <f t="shared" si="2"/>
        <v>0.46552523513048089</v>
      </c>
      <c r="Y10" s="23">
        <f t="shared" si="3"/>
        <v>8.2213631479894189E-2</v>
      </c>
      <c r="Z10" s="23">
        <f t="shared" si="4"/>
        <v>0.43796438945725669</v>
      </c>
      <c r="AA10" s="30"/>
      <c r="AB10" s="37">
        <v>0.22</v>
      </c>
      <c r="AC10">
        <f t="shared" si="14"/>
        <v>0.1633116036505867</v>
      </c>
      <c r="AD10" s="33">
        <f t="shared" si="5"/>
        <v>0.43796438945725669</v>
      </c>
      <c r="AF10" s="35">
        <f t="shared" si="15"/>
        <v>-8.1097972170692506E-2</v>
      </c>
      <c r="AI10" s="28"/>
      <c r="AJ10" s="28"/>
      <c r="AK10" s="8"/>
      <c r="AL10" s="8"/>
      <c r="AR10" s="50">
        <v>1.5670975296452396</v>
      </c>
      <c r="AS10" s="50">
        <v>0.32320463320463316</v>
      </c>
      <c r="AT10" s="54"/>
      <c r="AU10" s="55" t="s">
        <v>5</v>
      </c>
      <c r="AV10" s="58">
        <v>1</v>
      </c>
      <c r="AW10" s="50">
        <f t="shared" si="16"/>
        <v>0.20624410867254728</v>
      </c>
    </row>
    <row r="11" spans="1:49" x14ac:dyDescent="0.25">
      <c r="A11" s="2" t="s">
        <v>9</v>
      </c>
      <c r="B11" s="2">
        <v>132</v>
      </c>
      <c r="C11" s="2">
        <v>114</v>
      </c>
      <c r="D11" s="5">
        <f t="shared" si="6"/>
        <v>123</v>
      </c>
      <c r="E11" s="4">
        <v>24067</v>
      </c>
      <c r="F11" s="2">
        <v>303</v>
      </c>
      <c r="G11" s="2">
        <v>269</v>
      </c>
      <c r="H11" s="5">
        <f t="shared" si="7"/>
        <v>286</v>
      </c>
      <c r="I11" s="4">
        <v>19527</v>
      </c>
      <c r="J11" s="4"/>
      <c r="K11" s="14">
        <v>1024000</v>
      </c>
      <c r="L11" s="14">
        <v>13729</v>
      </c>
      <c r="M11" s="14">
        <v>30575</v>
      </c>
      <c r="N11" s="7"/>
      <c r="O11" s="16">
        <f t="shared" si="8"/>
        <v>0.43564356435643564</v>
      </c>
      <c r="P11" s="17">
        <f t="shared" si="0"/>
        <v>1.3383418472673103E-2</v>
      </c>
      <c r="Q11" s="17">
        <f t="shared" si="9"/>
        <v>0.79685502733711688</v>
      </c>
      <c r="R11" s="18">
        <f t="shared" si="10"/>
        <v>0.42379182156133827</v>
      </c>
      <c r="S11" s="19">
        <f t="shared" si="1"/>
        <v>2.5235161267770478E-2</v>
      </c>
      <c r="T11" s="19">
        <f t="shared" si="11"/>
        <v>0.80870677013221415</v>
      </c>
      <c r="U11" s="9"/>
      <c r="V11" s="20">
        <f t="shared" si="12"/>
        <v>0.43006993006993005</v>
      </c>
      <c r="W11" s="21">
        <f t="shared" si="13"/>
        <v>1.2324985916935525</v>
      </c>
      <c r="X11" s="22">
        <f t="shared" si="2"/>
        <v>0.44902698282910875</v>
      </c>
      <c r="Y11" s="23">
        <f t="shared" si="3"/>
        <v>1.8957052759178694E-2</v>
      </c>
      <c r="Z11" s="23">
        <f t="shared" si="4"/>
        <v>0.80242866162362247</v>
      </c>
      <c r="AA11" s="30"/>
      <c r="AB11" s="37">
        <v>0.22</v>
      </c>
      <c r="AC11">
        <f t="shared" si="14"/>
        <v>0.21006993006993005</v>
      </c>
      <c r="AD11" s="33">
        <f t="shared" si="5"/>
        <v>0.80242866162362247</v>
      </c>
      <c r="AF11" s="38">
        <f t="shared" si="15"/>
        <v>-0.19111287731075136</v>
      </c>
      <c r="AI11" s="28"/>
      <c r="AJ11" s="28"/>
      <c r="AK11" s="8"/>
      <c r="AL11" s="8"/>
      <c r="AR11" s="50">
        <v>0.75563521109680276</v>
      </c>
      <c r="AS11" s="50">
        <v>7.8866599799398224E-2</v>
      </c>
      <c r="AT11" s="54"/>
      <c r="AU11" s="55" t="s">
        <v>6</v>
      </c>
      <c r="AV11" s="58">
        <v>1</v>
      </c>
      <c r="AW11" s="50">
        <f t="shared" si="16"/>
        <v>0.10437126094868387</v>
      </c>
    </row>
    <row r="12" spans="1:49" x14ac:dyDescent="0.25">
      <c r="A12" s="2" t="s">
        <v>10</v>
      </c>
      <c r="B12" s="2">
        <v>110</v>
      </c>
      <c r="C12" s="2">
        <v>115</v>
      </c>
      <c r="D12" s="5">
        <f t="shared" si="6"/>
        <v>112.5</v>
      </c>
      <c r="E12" s="4">
        <v>38737</v>
      </c>
      <c r="F12" s="2">
        <v>165</v>
      </c>
      <c r="G12" s="2">
        <v>145</v>
      </c>
      <c r="H12" s="5">
        <f t="shared" si="7"/>
        <v>155</v>
      </c>
      <c r="I12" s="4">
        <v>23610</v>
      </c>
      <c r="J12" s="4"/>
      <c r="K12" s="14">
        <v>1024000</v>
      </c>
      <c r="L12" s="14">
        <v>30714</v>
      </c>
      <c r="M12" s="14">
        <v>88092</v>
      </c>
      <c r="N12" s="7"/>
      <c r="O12" s="16">
        <f t="shared" si="8"/>
        <v>0.66666666666666663</v>
      </c>
      <c r="P12" s="17">
        <f t="shared" si="0"/>
        <v>0.31800844571584247</v>
      </c>
      <c r="Q12" s="17">
        <f t="shared" si="9"/>
        <v>0.97403642524354084</v>
      </c>
      <c r="R12" s="18">
        <f t="shared" si="10"/>
        <v>0.7931034482758621</v>
      </c>
      <c r="S12" s="19">
        <f t="shared" si="1"/>
        <v>0.44444522732503794</v>
      </c>
      <c r="T12" s="19">
        <f t="shared" si="11"/>
        <v>0.84759964363434537</v>
      </c>
      <c r="U12" s="9"/>
      <c r="V12" s="20">
        <f t="shared" si="12"/>
        <v>0.72580645161290325</v>
      </c>
      <c r="W12" s="21">
        <f t="shared" si="13"/>
        <v>1.6407030919102075</v>
      </c>
      <c r="X12" s="22">
        <f t="shared" si="2"/>
        <v>0.34865822095082416</v>
      </c>
      <c r="Y12" s="23">
        <f t="shared" si="3"/>
        <v>0.37714823066207909</v>
      </c>
      <c r="Z12" s="23">
        <f t="shared" si="4"/>
        <v>0.91489664029730422</v>
      </c>
      <c r="AA12" s="30"/>
      <c r="AB12" s="37">
        <v>0.34</v>
      </c>
      <c r="AC12">
        <f t="shared" si="14"/>
        <v>0.38580645161290322</v>
      </c>
      <c r="AD12" s="33">
        <f t="shared" si="5"/>
        <v>0.91489664029730422</v>
      </c>
      <c r="AF12" s="35">
        <f t="shared" si="15"/>
        <v>-8.6582209508241359E-3</v>
      </c>
      <c r="AI12" s="28"/>
      <c r="AJ12" s="28"/>
      <c r="AK12" s="8"/>
      <c r="AL12" s="8"/>
      <c r="AR12" s="50">
        <v>0.58556789897313788</v>
      </c>
      <c r="AS12" s="50">
        <v>7.0299869621903543E-2</v>
      </c>
      <c r="AT12" s="54"/>
      <c r="AU12" s="55" t="s">
        <v>7</v>
      </c>
      <c r="AV12" s="58">
        <v>1</v>
      </c>
      <c r="AW12" s="50">
        <f t="shared" si="16"/>
        <v>0.12005417261633131</v>
      </c>
    </row>
    <row r="13" spans="1:49" x14ac:dyDescent="0.25">
      <c r="A13" s="2" t="s">
        <v>11</v>
      </c>
      <c r="B13" s="2">
        <v>241</v>
      </c>
      <c r="C13" s="2">
        <v>216</v>
      </c>
      <c r="D13" s="5">
        <f t="shared" si="6"/>
        <v>228.5</v>
      </c>
      <c r="E13" s="4">
        <v>95764</v>
      </c>
      <c r="F13" s="2">
        <v>150</v>
      </c>
      <c r="G13" s="2">
        <v>126</v>
      </c>
      <c r="H13" s="5">
        <f t="shared" si="7"/>
        <v>138</v>
      </c>
      <c r="I13" s="4">
        <v>15149</v>
      </c>
      <c r="J13" s="4"/>
      <c r="K13" s="14">
        <v>1024000</v>
      </c>
      <c r="L13" s="14">
        <v>16265</v>
      </c>
      <c r="M13" s="14">
        <v>75603</v>
      </c>
      <c r="N13" s="7"/>
      <c r="O13" s="16">
        <f t="shared" si="8"/>
        <v>1.6066666666666667</v>
      </c>
      <c r="P13" s="17">
        <f t="shared" si="0"/>
        <v>1.3915297012023333</v>
      </c>
      <c r="Q13" s="17">
        <f t="shared" si="9"/>
        <v>4.7148066979118539</v>
      </c>
      <c r="R13" s="18">
        <f t="shared" si="10"/>
        <v>1.7142857142857142</v>
      </c>
      <c r="S13" s="19">
        <f t="shared" si="1"/>
        <v>1.4991487488213808</v>
      </c>
      <c r="T13" s="19">
        <f t="shared" si="11"/>
        <v>4.607187650292806</v>
      </c>
      <c r="U13" s="9"/>
      <c r="V13" s="20">
        <f t="shared" si="12"/>
        <v>1.6557971014492754</v>
      </c>
      <c r="W13" s="21">
        <f t="shared" si="13"/>
        <v>6.3214733645785204</v>
      </c>
      <c r="X13" s="22">
        <f t="shared" si="2"/>
        <v>0.21513696546433342</v>
      </c>
      <c r="Y13" s="23">
        <f t="shared" si="3"/>
        <v>1.440660135984942</v>
      </c>
      <c r="Z13" s="23">
        <f t="shared" si="4"/>
        <v>4.665676263129245</v>
      </c>
      <c r="AA13" s="30"/>
      <c r="AB13" s="37">
        <v>0.48</v>
      </c>
      <c r="AC13">
        <f t="shared" si="14"/>
        <v>1.1757971014492754</v>
      </c>
      <c r="AD13" s="33">
        <f t="shared" si="5"/>
        <v>4.665676263129245</v>
      </c>
      <c r="AF13" s="13">
        <f t="shared" si="15"/>
        <v>0.26486303453566662</v>
      </c>
      <c r="AI13" s="28"/>
      <c r="AJ13" s="28"/>
      <c r="AK13" s="8"/>
      <c r="AL13" s="8"/>
      <c r="AR13" s="50">
        <v>0.43796438945725669</v>
      </c>
      <c r="AS13" s="50">
        <v>0.1633116036505867</v>
      </c>
      <c r="AT13" s="54"/>
      <c r="AU13" s="55" t="s">
        <v>8</v>
      </c>
      <c r="AV13" s="58">
        <v>1</v>
      </c>
      <c r="AW13" s="50">
        <f t="shared" si="16"/>
        <v>0.3728878593370778</v>
      </c>
    </row>
    <row r="14" spans="1:49" x14ac:dyDescent="0.25">
      <c r="A14" s="2" t="s">
        <v>12</v>
      </c>
      <c r="B14" s="2">
        <v>288</v>
      </c>
      <c r="C14" s="2">
        <v>284</v>
      </c>
      <c r="D14" s="5">
        <f t="shared" si="6"/>
        <v>286</v>
      </c>
      <c r="E14" s="4">
        <v>108027</v>
      </c>
      <c r="F14" s="2">
        <v>260</v>
      </c>
      <c r="G14" s="2">
        <v>242</v>
      </c>
      <c r="H14" s="5">
        <f t="shared" si="7"/>
        <v>251</v>
      </c>
      <c r="I14" s="4">
        <v>33111</v>
      </c>
      <c r="J14" s="4"/>
      <c r="K14" s="14">
        <v>1024000</v>
      </c>
      <c r="L14" s="14">
        <v>20391</v>
      </c>
      <c r="M14" s="14">
        <v>48514</v>
      </c>
      <c r="N14" s="7"/>
      <c r="O14" s="16">
        <f t="shared" si="8"/>
        <v>1.1076923076923078</v>
      </c>
      <c r="P14" s="17">
        <f t="shared" si="0"/>
        <v>0.68738064507945373</v>
      </c>
      <c r="Q14" s="17">
        <f t="shared" si="9"/>
        <v>2.1548790432182656</v>
      </c>
      <c r="R14" s="18">
        <f t="shared" si="10"/>
        <v>1.1735537190082646</v>
      </c>
      <c r="S14" s="19">
        <f t="shared" si="1"/>
        <v>0.75324205639541053</v>
      </c>
      <c r="T14" s="19">
        <f t="shared" si="11"/>
        <v>2.0890176319023088</v>
      </c>
      <c r="U14" s="9"/>
      <c r="V14" s="20">
        <f t="shared" si="12"/>
        <v>1.1394422310756973</v>
      </c>
      <c r="W14" s="21">
        <f t="shared" si="13"/>
        <v>3.2625713509105734</v>
      </c>
      <c r="X14" s="22">
        <f t="shared" si="2"/>
        <v>0.42031166261285402</v>
      </c>
      <c r="Y14" s="23">
        <f t="shared" si="3"/>
        <v>0.71913056846284329</v>
      </c>
      <c r="Z14" s="23">
        <f t="shared" si="4"/>
        <v>2.1231291198348758</v>
      </c>
      <c r="AA14" s="30"/>
      <c r="AB14" s="37">
        <v>0.43</v>
      </c>
      <c r="AC14">
        <f t="shared" si="14"/>
        <v>0.70944223107569737</v>
      </c>
      <c r="AD14" s="33">
        <f t="shared" si="5"/>
        <v>2.1231291198348758</v>
      </c>
      <c r="AF14" s="13">
        <f t="shared" si="15"/>
        <v>9.6883373871459177E-3</v>
      </c>
      <c r="AI14" s="28"/>
      <c r="AJ14" s="28"/>
      <c r="AK14" s="8"/>
      <c r="AL14" s="8"/>
      <c r="AR14" s="50">
        <v>0.80242866162362247</v>
      </c>
      <c r="AS14" s="50">
        <v>0.21006993006993005</v>
      </c>
      <c r="AT14" s="54"/>
      <c r="AU14" s="55" t="s">
        <v>9</v>
      </c>
      <c r="AV14" s="58">
        <v>1</v>
      </c>
      <c r="AW14" s="50">
        <f t="shared" si="16"/>
        <v>0.26179265536811414</v>
      </c>
    </row>
    <row r="15" spans="1:49" x14ac:dyDescent="0.25">
      <c r="A15" s="2" t="s">
        <v>13</v>
      </c>
      <c r="B15" s="2">
        <v>181</v>
      </c>
      <c r="C15" s="2">
        <v>167</v>
      </c>
      <c r="D15" s="5">
        <f t="shared" si="6"/>
        <v>174</v>
      </c>
      <c r="E15" s="4">
        <v>51012</v>
      </c>
      <c r="F15" s="2">
        <v>211</v>
      </c>
      <c r="G15" s="2">
        <v>179</v>
      </c>
      <c r="H15" s="5">
        <f t="shared" si="7"/>
        <v>195</v>
      </c>
      <c r="I15" s="4">
        <v>30594</v>
      </c>
      <c r="J15" s="4"/>
      <c r="K15" s="14">
        <v>1024000</v>
      </c>
      <c r="L15" s="14">
        <v>23054</v>
      </c>
      <c r="M15" s="14">
        <v>75251</v>
      </c>
      <c r="N15" s="7"/>
      <c r="O15" s="16">
        <f t="shared" si="8"/>
        <v>0.85781990521327012</v>
      </c>
      <c r="P15" s="17">
        <f t="shared" si="0"/>
        <v>0.55145852795582506</v>
      </c>
      <c r="Q15" s="17">
        <f t="shared" si="9"/>
        <v>0.8095658567008307</v>
      </c>
      <c r="R15" s="18">
        <f t="shared" si="10"/>
        <v>0.93296089385474856</v>
      </c>
      <c r="S15" s="19">
        <f t="shared" si="1"/>
        <v>0.62659951659730351</v>
      </c>
      <c r="T15" s="19">
        <f t="shared" si="11"/>
        <v>0.73442486805935225</v>
      </c>
      <c r="U15" s="9"/>
      <c r="V15" s="20">
        <f t="shared" si="12"/>
        <v>0.89230769230769236</v>
      </c>
      <c r="W15" s="21">
        <f t="shared" si="13"/>
        <v>1.6673857619141008</v>
      </c>
      <c r="X15" s="22">
        <f t="shared" si="2"/>
        <v>0.30636137725744511</v>
      </c>
      <c r="Y15" s="23">
        <f t="shared" si="3"/>
        <v>0.5859463150502473</v>
      </c>
      <c r="Z15" s="23">
        <f t="shared" si="4"/>
        <v>0.77507806960640846</v>
      </c>
      <c r="AA15" s="30"/>
      <c r="AB15" s="37">
        <v>0.32</v>
      </c>
      <c r="AC15">
        <f t="shared" si="14"/>
        <v>0.57230769230769241</v>
      </c>
      <c r="AD15" s="33">
        <f t="shared" si="5"/>
        <v>0.77507806960640846</v>
      </c>
      <c r="AF15" s="13">
        <f t="shared" si="15"/>
        <v>1.3638622742554896E-2</v>
      </c>
      <c r="AI15" s="28"/>
      <c r="AJ15" s="28"/>
      <c r="AK15" s="8"/>
      <c r="AL15" s="8"/>
      <c r="AR15" s="50">
        <v>0.91489664029730422</v>
      </c>
      <c r="AS15" s="50">
        <v>0.38580645161290322</v>
      </c>
      <c r="AT15" s="54"/>
      <c r="AU15" s="55" t="s">
        <v>10</v>
      </c>
      <c r="AV15" s="58">
        <v>1</v>
      </c>
      <c r="AW15" s="50">
        <f t="shared" si="16"/>
        <v>0.42169403036339909</v>
      </c>
    </row>
    <row r="16" spans="1:49" x14ac:dyDescent="0.25">
      <c r="A16" s="2" t="s">
        <v>14</v>
      </c>
      <c r="B16" s="2">
        <v>235</v>
      </c>
      <c r="C16" s="2">
        <v>211</v>
      </c>
      <c r="D16" s="5">
        <f t="shared" si="6"/>
        <v>223</v>
      </c>
      <c r="E16" s="4">
        <v>106218</v>
      </c>
      <c r="F16" s="2">
        <v>401</v>
      </c>
      <c r="G16" s="2">
        <v>408</v>
      </c>
      <c r="H16" s="5">
        <f t="shared" si="7"/>
        <v>404.5</v>
      </c>
      <c r="I16" s="4">
        <v>52289</v>
      </c>
      <c r="J16" s="4"/>
      <c r="K16" s="14">
        <v>1024000</v>
      </c>
      <c r="L16" s="14">
        <v>19794</v>
      </c>
      <c r="M16" s="14">
        <v>137209</v>
      </c>
      <c r="N16" s="7"/>
      <c r="O16" s="16">
        <f t="shared" si="8"/>
        <v>0.58603491271820451</v>
      </c>
      <c r="P16" s="17">
        <f t="shared" si="0"/>
        <v>0.44177323892129616</v>
      </c>
      <c r="Q16" s="17">
        <f t="shared" si="9"/>
        <v>1.4453292365292472</v>
      </c>
      <c r="R16" s="18">
        <f t="shared" si="10"/>
        <v>0.51715686274509809</v>
      </c>
      <c r="S16" s="19">
        <f t="shared" si="1"/>
        <v>0.37289518894818974</v>
      </c>
      <c r="T16" s="19">
        <f t="shared" si="11"/>
        <v>1.5142072865023537</v>
      </c>
      <c r="U16" s="9"/>
      <c r="V16" s="20">
        <f t="shared" si="12"/>
        <v>0.55129789864029666</v>
      </c>
      <c r="W16" s="21">
        <f t="shared" si="13"/>
        <v>2.0313641492474517</v>
      </c>
      <c r="X16" s="22">
        <f t="shared" si="2"/>
        <v>0.14426167379690838</v>
      </c>
      <c r="Y16" s="23">
        <f t="shared" si="3"/>
        <v>0.40703622484338831</v>
      </c>
      <c r="Z16" s="23">
        <f t="shared" si="4"/>
        <v>1.4800662506071549</v>
      </c>
      <c r="AA16" s="30"/>
      <c r="AB16" s="37">
        <v>0.33</v>
      </c>
      <c r="AC16">
        <f t="shared" si="14"/>
        <v>0.22129789864029664</v>
      </c>
      <c r="AD16" s="33">
        <f t="shared" si="5"/>
        <v>1.4800662506071549</v>
      </c>
      <c r="AF16" s="13">
        <f t="shared" si="15"/>
        <v>0.18573832620309166</v>
      </c>
      <c r="AI16" s="28"/>
      <c r="AJ16" s="28"/>
      <c r="AK16" s="8"/>
      <c r="AL16" s="8"/>
      <c r="AR16" s="50">
        <v>4.665676263129245</v>
      </c>
      <c r="AS16" s="50">
        <v>1.1757971014492754</v>
      </c>
      <c r="AT16" s="54"/>
      <c r="AU16" s="55" t="s">
        <v>11</v>
      </c>
      <c r="AV16" s="58">
        <v>1</v>
      </c>
      <c r="AW16" s="50">
        <f t="shared" si="16"/>
        <v>0.2520100056536444</v>
      </c>
    </row>
    <row r="17" spans="1:49" x14ac:dyDescent="0.25">
      <c r="A17" s="2" t="s">
        <v>15</v>
      </c>
      <c r="B17" s="2">
        <v>121</v>
      </c>
      <c r="C17" s="2">
        <v>118</v>
      </c>
      <c r="D17" s="5">
        <f t="shared" si="6"/>
        <v>119.5</v>
      </c>
      <c r="E17" s="4">
        <v>40319</v>
      </c>
      <c r="F17" s="2">
        <v>522</v>
      </c>
      <c r="G17" s="2">
        <v>516</v>
      </c>
      <c r="H17" s="5">
        <f t="shared" si="7"/>
        <v>519</v>
      </c>
      <c r="I17" s="4">
        <v>88540</v>
      </c>
      <c r="J17" s="4"/>
      <c r="K17" s="14">
        <v>1024000</v>
      </c>
      <c r="L17" s="14">
        <v>15121</v>
      </c>
      <c r="M17" s="14">
        <v>149586</v>
      </c>
      <c r="N17" s="7"/>
      <c r="O17" s="16">
        <f t="shared" si="8"/>
        <v>0.23180076628352492</v>
      </c>
      <c r="P17" s="17">
        <f t="shared" si="0"/>
        <v>0.13071510318671103</v>
      </c>
      <c r="Q17" s="17">
        <f t="shared" si="9"/>
        <v>0.2235753349136741</v>
      </c>
      <c r="R17" s="18">
        <f t="shared" si="10"/>
        <v>0.22868217054263565</v>
      </c>
      <c r="S17" s="19">
        <f t="shared" si="1"/>
        <v>0.12759650744582179</v>
      </c>
      <c r="T17" s="19">
        <f t="shared" si="11"/>
        <v>0.22669393065456336</v>
      </c>
      <c r="U17" s="9"/>
      <c r="V17" s="20">
        <f t="shared" si="12"/>
        <v>0.23025048169556839</v>
      </c>
      <c r="W17" s="21">
        <f t="shared" si="13"/>
        <v>0.45537610119719901</v>
      </c>
      <c r="X17" s="22">
        <f t="shared" si="2"/>
        <v>0.10108566309681387</v>
      </c>
      <c r="Y17" s="23">
        <f t="shared" si="3"/>
        <v>0.1291648185987545</v>
      </c>
      <c r="Z17" s="23">
        <f t="shared" si="4"/>
        <v>0.22512561950163062</v>
      </c>
      <c r="AA17" s="30"/>
      <c r="AB17" s="37">
        <v>0.17</v>
      </c>
      <c r="AC17">
        <f t="shared" si="14"/>
        <v>6.0250481695568375E-2</v>
      </c>
      <c r="AD17" s="33">
        <f t="shared" si="5"/>
        <v>0.22512561950163062</v>
      </c>
      <c r="AF17" s="13">
        <f t="shared" si="15"/>
        <v>6.891433690318613E-2</v>
      </c>
      <c r="AI17" s="28"/>
      <c r="AJ17" s="28"/>
      <c r="AK17" s="8"/>
      <c r="AL17" s="8"/>
      <c r="AR17" s="50">
        <v>2.1231291198348758</v>
      </c>
      <c r="AS17" s="50">
        <v>0.70944223107569737</v>
      </c>
      <c r="AT17" s="54"/>
      <c r="AU17" s="55" t="s">
        <v>12</v>
      </c>
      <c r="AV17" s="58">
        <v>1</v>
      </c>
      <c r="AW17" s="50">
        <f t="shared" si="16"/>
        <v>0.33414935740265927</v>
      </c>
    </row>
    <row r="18" spans="1:49" x14ac:dyDescent="0.25">
      <c r="A18" s="2" t="s">
        <v>16</v>
      </c>
      <c r="B18" s="2">
        <v>469</v>
      </c>
      <c r="C18" s="2">
        <v>448</v>
      </c>
      <c r="D18" s="5">
        <f t="shared" si="6"/>
        <v>458.5</v>
      </c>
      <c r="E18" s="4">
        <v>171921</v>
      </c>
      <c r="F18" s="2">
        <v>860</v>
      </c>
      <c r="G18" s="2">
        <v>841</v>
      </c>
      <c r="H18" s="5">
        <f t="shared" si="7"/>
        <v>850.5</v>
      </c>
      <c r="I18" s="4">
        <v>81997</v>
      </c>
      <c r="J18" s="4"/>
      <c r="K18" s="14">
        <v>1024000</v>
      </c>
      <c r="L18" s="14"/>
      <c r="M18" s="14"/>
      <c r="N18" s="7"/>
      <c r="O18" s="16">
        <f t="shared" si="8"/>
        <v>0.54534883720930227</v>
      </c>
      <c r="P18" s="17"/>
      <c r="Q18" s="17">
        <f t="shared" si="9"/>
        <v>1.551325431361499</v>
      </c>
      <c r="R18" s="18">
        <f t="shared" si="10"/>
        <v>0.53269916765755054</v>
      </c>
      <c r="S18" s="19"/>
      <c r="T18" s="19">
        <f t="shared" si="11"/>
        <v>1.5639751009132508</v>
      </c>
      <c r="U18" s="9"/>
      <c r="V18" s="20">
        <f t="shared" si="12"/>
        <v>0.53909465020576131</v>
      </c>
      <c r="W18" s="21">
        <f t="shared" si="13"/>
        <v>2.0966742685708013</v>
      </c>
      <c r="X18" s="22"/>
      <c r="Y18" s="23"/>
      <c r="Z18" s="23">
        <f t="shared" si="4"/>
        <v>1.5575796183650401</v>
      </c>
      <c r="AA18" s="30"/>
      <c r="AB18" s="37"/>
      <c r="AC18">
        <f t="shared" si="14"/>
        <v>0.53909465020576131</v>
      </c>
      <c r="AD18" s="33">
        <f t="shared" si="5"/>
        <v>1.5575796183650401</v>
      </c>
      <c r="AF18" s="34">
        <f t="shared" si="15"/>
        <v>-0.53909465020576131</v>
      </c>
      <c r="AI18" s="28"/>
      <c r="AJ18" s="28"/>
      <c r="AK18" s="8"/>
      <c r="AL18" s="8"/>
      <c r="AR18" s="50">
        <v>0.77507806960640846</v>
      </c>
      <c r="AS18" s="50">
        <v>0.57230769230769241</v>
      </c>
      <c r="AT18" s="54"/>
      <c r="AU18" s="55" t="s">
        <v>13</v>
      </c>
      <c r="AV18" s="58">
        <v>1</v>
      </c>
      <c r="AW18" s="50">
        <f t="shared" si="16"/>
        <v>0.7383871570489865</v>
      </c>
    </row>
    <row r="19" spans="1:49" x14ac:dyDescent="0.25">
      <c r="A19" s="2" t="s">
        <v>17</v>
      </c>
      <c r="B19" s="2">
        <v>689</v>
      </c>
      <c r="C19" s="2">
        <v>751</v>
      </c>
      <c r="D19" s="5">
        <f t="shared" si="6"/>
        <v>720</v>
      </c>
      <c r="E19" s="4">
        <v>153788</v>
      </c>
      <c r="F19" s="2">
        <v>1067</v>
      </c>
      <c r="G19" s="2">
        <v>1089</v>
      </c>
      <c r="H19" s="5">
        <f t="shared" si="7"/>
        <v>1078</v>
      </c>
      <c r="I19" s="4">
        <v>101444</v>
      </c>
      <c r="J19" s="4"/>
      <c r="K19" s="14">
        <v>1024000</v>
      </c>
      <c r="L19" s="14"/>
      <c r="M19" s="14"/>
      <c r="N19" s="7"/>
      <c r="O19" s="16">
        <f t="shared" si="8"/>
        <v>0.64573570759137766</v>
      </c>
      <c r="P19" s="17"/>
      <c r="Q19" s="17">
        <f t="shared" si="9"/>
        <v>0.87025340955699981</v>
      </c>
      <c r="R19" s="18">
        <f t="shared" si="10"/>
        <v>0.689623507805326</v>
      </c>
      <c r="S19" s="19"/>
      <c r="T19" s="19">
        <f t="shared" si="11"/>
        <v>0.82636560934305148</v>
      </c>
      <c r="U19" s="9"/>
      <c r="V19" s="20">
        <f t="shared" si="12"/>
        <v>0.66790352504638217</v>
      </c>
      <c r="W19" s="21">
        <f t="shared" si="13"/>
        <v>1.5159891171483775</v>
      </c>
      <c r="X19" s="22"/>
      <c r="Y19" s="23"/>
      <c r="Z19" s="23">
        <f t="shared" si="4"/>
        <v>0.8480855921019953</v>
      </c>
      <c r="AA19" s="30"/>
      <c r="AB19" s="37"/>
      <c r="AC19">
        <f t="shared" si="14"/>
        <v>0.66790352504638217</v>
      </c>
      <c r="AD19" s="33">
        <f t="shared" si="5"/>
        <v>0.8480855921019953</v>
      </c>
      <c r="AF19" s="34">
        <f t="shared" si="15"/>
        <v>-0.66790352504638217</v>
      </c>
      <c r="AI19" s="28"/>
      <c r="AJ19" s="28"/>
      <c r="AK19" s="8"/>
      <c r="AL19" s="8"/>
      <c r="AR19" s="50">
        <v>1.4800662506071549</v>
      </c>
      <c r="AS19" s="50">
        <v>0.22129789864029664</v>
      </c>
      <c r="AT19" s="54"/>
      <c r="AU19" s="55" t="s">
        <v>14</v>
      </c>
      <c r="AV19" s="58">
        <v>1</v>
      </c>
      <c r="AW19" s="50">
        <f t="shared" si="16"/>
        <v>0.14951891413611756</v>
      </c>
    </row>
    <row r="20" spans="1:49" x14ac:dyDescent="0.25">
      <c r="A20" s="2" t="s">
        <v>18</v>
      </c>
      <c r="B20" s="2">
        <v>41</v>
      </c>
      <c r="C20" s="2">
        <v>50</v>
      </c>
      <c r="D20" s="5">
        <f t="shared" si="6"/>
        <v>45.5</v>
      </c>
      <c r="E20" s="4">
        <v>10413</v>
      </c>
      <c r="F20" s="2">
        <v>356</v>
      </c>
      <c r="G20" s="2">
        <v>426</v>
      </c>
      <c r="H20" s="5">
        <f t="shared" si="7"/>
        <v>391</v>
      </c>
      <c r="I20" s="4">
        <v>41090</v>
      </c>
      <c r="J20" s="4"/>
      <c r="K20" s="14">
        <v>1024000</v>
      </c>
      <c r="L20" s="14">
        <v>7588</v>
      </c>
      <c r="M20" s="14">
        <v>15563</v>
      </c>
      <c r="N20" s="7"/>
      <c r="O20" s="16">
        <f t="shared" si="8"/>
        <v>0.1151685393258427</v>
      </c>
      <c r="P20" s="17">
        <f t="shared" si="0"/>
        <v>0.37239812519899185</v>
      </c>
      <c r="Q20" s="17">
        <f t="shared" si="9"/>
        <v>0.1382507841105165</v>
      </c>
      <c r="R20" s="18">
        <f t="shared" si="10"/>
        <v>0.11737089201877934</v>
      </c>
      <c r="S20" s="19">
        <f t="shared" si="1"/>
        <v>0.37019577250605518</v>
      </c>
      <c r="T20" s="19">
        <f t="shared" si="11"/>
        <v>0.13604843141757986</v>
      </c>
      <c r="U20" s="9"/>
      <c r="V20" s="20">
        <f t="shared" si="12"/>
        <v>0.11636828644501279</v>
      </c>
      <c r="W20" s="21">
        <f t="shared" si="13"/>
        <v>0.2534193234363592</v>
      </c>
      <c r="X20" s="22">
        <f t="shared" si="2"/>
        <v>0.48756666452483455</v>
      </c>
      <c r="Y20" s="25">
        <f t="shared" si="3"/>
        <v>0.37119837807982176</v>
      </c>
      <c r="Z20" s="25">
        <f t="shared" si="4"/>
        <v>0.13705103699134641</v>
      </c>
      <c r="AA20" s="31"/>
      <c r="AB20" s="37">
        <v>0.14000000000000001</v>
      </c>
      <c r="AC20">
        <f t="shared" si="14"/>
        <v>2.3631713554987221E-2</v>
      </c>
      <c r="AD20" s="25">
        <f t="shared" si="5"/>
        <v>0.13705103699134641</v>
      </c>
      <c r="AF20" s="13">
        <f t="shared" si="15"/>
        <v>0.34756666452483453</v>
      </c>
      <c r="AI20" s="24">
        <v>4264</v>
      </c>
      <c r="AJ20" s="24">
        <v>26610</v>
      </c>
      <c r="AK20" s="32">
        <f>AI20/AJ20</f>
        <v>0.16024051108605789</v>
      </c>
      <c r="AL20" s="32">
        <f t="shared" ref="AL20:AL32" si="17">ABS(V20-AK20)</f>
        <v>4.3872224641045093E-2</v>
      </c>
      <c r="AR20" s="50">
        <v>0.22512561950163062</v>
      </c>
      <c r="AS20" s="50">
        <v>6.0250481695568375E-2</v>
      </c>
      <c r="AT20" s="54"/>
      <c r="AU20" s="55" t="s">
        <v>15</v>
      </c>
      <c r="AV20" s="58">
        <v>1</v>
      </c>
      <c r="AW20" s="50">
        <f t="shared" si="16"/>
        <v>0.26763049815897105</v>
      </c>
    </row>
    <row r="21" spans="1:49" x14ac:dyDescent="0.25">
      <c r="A21" s="2" t="s">
        <v>19</v>
      </c>
      <c r="B21" s="2">
        <v>157</v>
      </c>
      <c r="C21" s="2">
        <v>147</v>
      </c>
      <c r="D21" s="5">
        <f t="shared" si="6"/>
        <v>152</v>
      </c>
      <c r="E21" s="4">
        <v>54422</v>
      </c>
      <c r="F21" s="2">
        <v>613</v>
      </c>
      <c r="G21" s="2">
        <v>547</v>
      </c>
      <c r="H21" s="5">
        <f t="shared" si="7"/>
        <v>580</v>
      </c>
      <c r="I21" s="4">
        <v>63898</v>
      </c>
      <c r="J21" s="4"/>
      <c r="K21" s="14">
        <v>1024000</v>
      </c>
      <c r="L21" s="14">
        <v>1163</v>
      </c>
      <c r="M21" s="14">
        <v>24573</v>
      </c>
      <c r="N21" s="7"/>
      <c r="O21" s="16">
        <f t="shared" si="8"/>
        <v>0.2561174551386623</v>
      </c>
      <c r="P21" s="17">
        <f t="shared" si="0"/>
        <v>0.20878908660409184</v>
      </c>
      <c r="Q21" s="17">
        <f t="shared" si="9"/>
        <v>0.59558369356708751</v>
      </c>
      <c r="R21" s="18">
        <f t="shared" si="10"/>
        <v>0.26873857404021939</v>
      </c>
      <c r="S21" s="19">
        <f t="shared" si="1"/>
        <v>0.22141020550564894</v>
      </c>
      <c r="T21" s="19">
        <f t="shared" si="11"/>
        <v>0.58296257466553036</v>
      </c>
      <c r="U21" s="9"/>
      <c r="V21" s="20">
        <f t="shared" si="12"/>
        <v>0.2620689655172414</v>
      </c>
      <c r="W21" s="21">
        <f t="shared" si="13"/>
        <v>0.85170114870574976</v>
      </c>
      <c r="X21" s="22">
        <f t="shared" si="2"/>
        <v>4.7328368534570467E-2</v>
      </c>
      <c r="Y21" s="23">
        <f t="shared" si="3"/>
        <v>0.21474059698267095</v>
      </c>
      <c r="Z21" s="23">
        <f t="shared" si="4"/>
        <v>0.5896321831885083</v>
      </c>
      <c r="AA21" s="31"/>
      <c r="AB21" s="37">
        <v>0.21</v>
      </c>
      <c r="AC21">
        <f t="shared" si="14"/>
        <v>5.2068965517241411E-2</v>
      </c>
      <c r="AD21" s="33">
        <f t="shared" si="5"/>
        <v>0.5896321831885083</v>
      </c>
      <c r="AF21" s="13">
        <f t="shared" si="15"/>
        <v>0.16267163146542954</v>
      </c>
      <c r="AI21" s="24"/>
      <c r="AJ21" s="24"/>
      <c r="AK21" s="8" t="e">
        <f t="shared" ref="AK21:AK32" si="18">AI21/AJ21</f>
        <v>#DIV/0!</v>
      </c>
      <c r="AL21" s="8" t="e">
        <f t="shared" si="17"/>
        <v>#DIV/0!</v>
      </c>
      <c r="AR21" s="50">
        <v>0.13705103699134641</v>
      </c>
      <c r="AS21" s="50">
        <v>2.3631713554987221E-2</v>
      </c>
      <c r="AT21" s="54"/>
      <c r="AU21" s="55" t="s">
        <v>18</v>
      </c>
      <c r="AV21" s="58">
        <v>1</v>
      </c>
      <c r="AW21" s="50">
        <f t="shared" si="16"/>
        <v>0.17243002368876173</v>
      </c>
    </row>
    <row r="22" spans="1:49" x14ac:dyDescent="0.25">
      <c r="A22" s="2" t="s">
        <v>20</v>
      </c>
      <c r="B22" s="2">
        <v>57</v>
      </c>
      <c r="C22" s="2">
        <v>77</v>
      </c>
      <c r="D22" s="5">
        <f t="shared" si="6"/>
        <v>67</v>
      </c>
      <c r="E22" s="4">
        <v>19191</v>
      </c>
      <c r="F22" s="2">
        <v>274</v>
      </c>
      <c r="G22" s="2">
        <v>297</v>
      </c>
      <c r="H22" s="5">
        <f t="shared" si="7"/>
        <v>285.5</v>
      </c>
      <c r="I22" s="4">
        <v>29548</v>
      </c>
      <c r="J22" s="4"/>
      <c r="K22" s="14">
        <v>1024000</v>
      </c>
      <c r="L22" s="14">
        <v>10852</v>
      </c>
      <c r="M22" s="14">
        <v>20387</v>
      </c>
      <c r="N22" s="7"/>
      <c r="O22" s="16">
        <f t="shared" si="8"/>
        <v>0.20802919708029197</v>
      </c>
      <c r="P22" s="17">
        <f t="shared" si="0"/>
        <v>0.32427079801462144</v>
      </c>
      <c r="Q22" s="17">
        <f t="shared" si="9"/>
        <v>0.44145638570026846</v>
      </c>
      <c r="R22" s="18">
        <f t="shared" si="10"/>
        <v>0.25925925925925924</v>
      </c>
      <c r="S22" s="19">
        <f t="shared" si="1"/>
        <v>0.27304073583565419</v>
      </c>
      <c r="T22" s="19">
        <f t="shared" si="11"/>
        <v>0.39022632352130121</v>
      </c>
      <c r="U22" s="9"/>
      <c r="V22" s="20">
        <f t="shared" si="12"/>
        <v>0.23467600700525393</v>
      </c>
      <c r="W22" s="21">
        <f t="shared" si="13"/>
        <v>0.64948558278056046</v>
      </c>
      <c r="X22" s="22">
        <f t="shared" si="2"/>
        <v>0.53229999509491344</v>
      </c>
      <c r="Y22" s="23">
        <f t="shared" si="3"/>
        <v>0.29762398808965951</v>
      </c>
      <c r="Z22" s="23">
        <f t="shared" si="4"/>
        <v>0.41480957577530653</v>
      </c>
      <c r="AA22" s="31"/>
      <c r="AB22" s="37">
        <v>0.2</v>
      </c>
      <c r="AC22">
        <f t="shared" si="14"/>
        <v>3.4676007005253917E-2</v>
      </c>
      <c r="AD22" s="33">
        <f t="shared" si="5"/>
        <v>0.41480957577530653</v>
      </c>
      <c r="AF22" s="13">
        <f t="shared" si="15"/>
        <v>0.26294798108440559</v>
      </c>
      <c r="AI22" s="24"/>
      <c r="AJ22" s="24"/>
      <c r="AK22" s="8" t="e">
        <f t="shared" si="18"/>
        <v>#DIV/0!</v>
      </c>
      <c r="AL22" s="8" t="e">
        <f t="shared" si="17"/>
        <v>#DIV/0!</v>
      </c>
      <c r="AR22" s="50">
        <v>0.5896321831885083</v>
      </c>
      <c r="AS22" s="50">
        <v>5.2068965517241411E-2</v>
      </c>
      <c r="AT22" s="54"/>
      <c r="AU22" s="55" t="s">
        <v>19</v>
      </c>
      <c r="AV22" s="58">
        <v>1</v>
      </c>
      <c r="AW22" s="50">
        <f t="shared" si="16"/>
        <v>8.8307536463956393E-2</v>
      </c>
    </row>
    <row r="23" spans="1:49" x14ac:dyDescent="0.25">
      <c r="A23" s="2" t="s">
        <v>21</v>
      </c>
      <c r="B23" s="2">
        <v>117</v>
      </c>
      <c r="C23" s="2">
        <v>135</v>
      </c>
      <c r="D23" s="5">
        <f t="shared" si="6"/>
        <v>126</v>
      </c>
      <c r="E23" s="4">
        <v>37489</v>
      </c>
      <c r="F23" s="2">
        <v>130</v>
      </c>
      <c r="G23" s="2">
        <v>103</v>
      </c>
      <c r="H23" s="5">
        <f t="shared" si="7"/>
        <v>116.5</v>
      </c>
      <c r="I23" s="4">
        <v>17342</v>
      </c>
      <c r="J23" s="4"/>
      <c r="K23" s="14">
        <v>1024000</v>
      </c>
      <c r="L23" s="14">
        <v>11116</v>
      </c>
      <c r="M23" s="14">
        <v>63162</v>
      </c>
      <c r="N23" s="7"/>
      <c r="O23" s="16">
        <f t="shared" si="8"/>
        <v>0.9</v>
      </c>
      <c r="P23" s="17">
        <f t="shared" si="0"/>
        <v>0.72400810613976763</v>
      </c>
      <c r="Q23" s="17">
        <f t="shared" si="9"/>
        <v>1.2617460500518973</v>
      </c>
      <c r="R23" s="18">
        <f t="shared" si="10"/>
        <v>1.3106796116504855</v>
      </c>
      <c r="S23" s="19">
        <f t="shared" si="1"/>
        <v>1.134687717790253</v>
      </c>
      <c r="T23" s="19">
        <f t="shared" si="11"/>
        <v>0.85106643840141172</v>
      </c>
      <c r="U23" s="9"/>
      <c r="V23" s="20">
        <f t="shared" si="12"/>
        <v>1.0815450643776825</v>
      </c>
      <c r="W23" s="21">
        <f t="shared" si="13"/>
        <v>2.1617460500518972</v>
      </c>
      <c r="X23" s="22">
        <f t="shared" si="2"/>
        <v>0.17599189386023242</v>
      </c>
      <c r="Y23" s="23">
        <f t="shared" si="3"/>
        <v>0.9055531705174501</v>
      </c>
      <c r="Z23" s="23">
        <f t="shared" si="4"/>
        <v>1.0802009856742147</v>
      </c>
      <c r="AA23" s="31"/>
      <c r="AB23" s="37">
        <v>0.34</v>
      </c>
      <c r="AC23">
        <f t="shared" si="14"/>
        <v>0.74154506437768242</v>
      </c>
      <c r="AD23" s="33">
        <f t="shared" si="5"/>
        <v>1.0802009856742147</v>
      </c>
      <c r="AF23" s="13">
        <f t="shared" si="15"/>
        <v>0.16400810613976768</v>
      </c>
      <c r="AI23" s="24"/>
      <c r="AJ23" s="24"/>
      <c r="AK23" s="8" t="e">
        <f t="shared" si="18"/>
        <v>#DIV/0!</v>
      </c>
      <c r="AL23" s="8" t="e">
        <f t="shared" si="17"/>
        <v>#DIV/0!</v>
      </c>
      <c r="AR23" s="50">
        <v>0.41480957577530653</v>
      </c>
      <c r="AS23" s="50">
        <v>3.4676007005253917E-2</v>
      </c>
      <c r="AT23" s="54"/>
      <c r="AU23" s="55" t="s">
        <v>20</v>
      </c>
      <c r="AV23" s="58">
        <v>1</v>
      </c>
      <c r="AW23" s="50">
        <f t="shared" si="16"/>
        <v>8.3595001249530385E-2</v>
      </c>
    </row>
    <row r="24" spans="1:49" x14ac:dyDescent="0.25">
      <c r="A24" s="2" t="s">
        <v>22</v>
      </c>
      <c r="B24" s="2">
        <v>0</v>
      </c>
      <c r="C24" s="2">
        <v>0</v>
      </c>
      <c r="D24" s="5">
        <f t="shared" si="6"/>
        <v>0</v>
      </c>
      <c r="E24" s="4">
        <v>89</v>
      </c>
      <c r="F24" s="2">
        <v>29</v>
      </c>
      <c r="G24" s="2">
        <v>29</v>
      </c>
      <c r="H24" s="5">
        <f t="shared" si="7"/>
        <v>29</v>
      </c>
      <c r="I24" s="4">
        <v>3567</v>
      </c>
      <c r="J24" s="4"/>
      <c r="K24" s="14">
        <v>1024000</v>
      </c>
      <c r="L24" s="14">
        <v>7317</v>
      </c>
      <c r="M24" s="14">
        <v>18518</v>
      </c>
      <c r="N24" s="7"/>
      <c r="O24" s="16">
        <f t="shared" si="8"/>
        <v>0</v>
      </c>
      <c r="P24" s="17">
        <f t="shared" si="0"/>
        <v>0.3951290636137812</v>
      </c>
      <c r="Q24" s="17">
        <f t="shared" si="9"/>
        <v>2.4950939164564059E-2</v>
      </c>
      <c r="R24" s="18">
        <f t="shared" si="10"/>
        <v>0</v>
      </c>
      <c r="S24" s="19">
        <f t="shared" si="1"/>
        <v>0.3951290636137812</v>
      </c>
      <c r="T24" s="19">
        <f t="shared" si="11"/>
        <v>2.4950939164564059E-2</v>
      </c>
      <c r="U24" s="9"/>
      <c r="V24" s="20">
        <f t="shared" si="12"/>
        <v>0</v>
      </c>
      <c r="W24" s="21">
        <f t="shared" si="13"/>
        <v>2.4950939164564059E-2</v>
      </c>
      <c r="X24" s="22">
        <f t="shared" si="2"/>
        <v>0.3951290636137812</v>
      </c>
      <c r="Y24" s="25">
        <f t="shared" si="3"/>
        <v>0.3951290636137812</v>
      </c>
      <c r="Z24" s="25">
        <f t="shared" si="4"/>
        <v>2.4950939164564059E-2</v>
      </c>
      <c r="AA24" s="31"/>
      <c r="AB24" s="37">
        <v>0.14000000000000001</v>
      </c>
      <c r="AC24">
        <f t="shared" si="14"/>
        <v>0.14000000000000001</v>
      </c>
      <c r="AD24" s="25">
        <f t="shared" si="5"/>
        <v>2.4950939164564059E-2</v>
      </c>
      <c r="AF24" s="13">
        <f t="shared" si="15"/>
        <v>0.25512906361378118</v>
      </c>
      <c r="AI24" s="24">
        <v>3056</v>
      </c>
      <c r="AJ24" s="24">
        <v>21262</v>
      </c>
      <c r="AK24" s="8">
        <f t="shared" si="18"/>
        <v>0.14373059919104506</v>
      </c>
      <c r="AL24" s="8">
        <f t="shared" si="17"/>
        <v>0.14373059919104506</v>
      </c>
      <c r="AR24" s="50">
        <v>1.0802009856742147</v>
      </c>
      <c r="AS24" s="50">
        <v>0.74154506437768242</v>
      </c>
      <c r="AT24" s="54"/>
      <c r="AU24" s="55" t="s">
        <v>21</v>
      </c>
      <c r="AV24" s="58">
        <v>1</v>
      </c>
      <c r="AW24" s="50">
        <f t="shared" si="16"/>
        <v>0.68648804640262573</v>
      </c>
    </row>
    <row r="25" spans="1:49" x14ac:dyDescent="0.25">
      <c r="A25" s="2" t="s">
        <v>23</v>
      </c>
      <c r="B25" s="2">
        <v>153</v>
      </c>
      <c r="C25" s="2">
        <v>154</v>
      </c>
      <c r="D25" s="5">
        <f t="shared" si="6"/>
        <v>153.5</v>
      </c>
      <c r="E25" s="4">
        <v>39934</v>
      </c>
      <c r="F25" s="2">
        <v>198</v>
      </c>
      <c r="G25" s="2">
        <v>170</v>
      </c>
      <c r="H25" s="5">
        <f t="shared" si="7"/>
        <v>184</v>
      </c>
      <c r="I25" s="4">
        <v>22261</v>
      </c>
      <c r="J25" s="4"/>
      <c r="K25" s="14">
        <v>1024000</v>
      </c>
      <c r="L25" s="14">
        <v>10396</v>
      </c>
      <c r="M25" s="14">
        <v>75557</v>
      </c>
      <c r="N25" s="7"/>
      <c r="O25" s="16">
        <f t="shared" si="8"/>
        <v>0.77272727272727271</v>
      </c>
      <c r="P25" s="17">
        <f t="shared" si="0"/>
        <v>0.63513578550570493</v>
      </c>
      <c r="Q25" s="17">
        <f t="shared" si="9"/>
        <v>1.0211723723919941</v>
      </c>
      <c r="R25" s="18">
        <f t="shared" si="10"/>
        <v>0.90588235294117647</v>
      </c>
      <c r="S25" s="19">
        <f t="shared" si="1"/>
        <v>0.76829086571960858</v>
      </c>
      <c r="T25" s="19">
        <f t="shared" si="11"/>
        <v>0.88801729217809033</v>
      </c>
      <c r="U25" s="9"/>
      <c r="V25" s="20">
        <f t="shared" si="12"/>
        <v>0.83423913043478259</v>
      </c>
      <c r="W25" s="21">
        <f t="shared" si="13"/>
        <v>1.7938996451192668</v>
      </c>
      <c r="X25" s="22">
        <f t="shared" si="2"/>
        <v>0.13759148722156783</v>
      </c>
      <c r="Y25" s="23">
        <f t="shared" si="3"/>
        <v>0.69664764321321471</v>
      </c>
      <c r="Z25" s="23">
        <f t="shared" si="4"/>
        <v>0.95966051468448421</v>
      </c>
      <c r="AA25" s="31"/>
      <c r="AB25" s="37">
        <v>0.32</v>
      </c>
      <c r="AC25">
        <f t="shared" si="14"/>
        <v>0.51423913043478264</v>
      </c>
      <c r="AD25" s="33">
        <f t="shared" si="5"/>
        <v>0.95966051468448421</v>
      </c>
      <c r="AF25" s="13">
        <f t="shared" si="15"/>
        <v>0.18240851277843206</v>
      </c>
      <c r="AI25" s="24"/>
      <c r="AJ25" s="24"/>
      <c r="AK25" s="8" t="e">
        <f t="shared" si="18"/>
        <v>#DIV/0!</v>
      </c>
      <c r="AL25" s="8" t="e">
        <f t="shared" si="17"/>
        <v>#DIV/0!</v>
      </c>
      <c r="AR25" s="50">
        <v>2.4950939164564059E-2</v>
      </c>
      <c r="AS25" s="50">
        <v>0.14000000000000001</v>
      </c>
      <c r="AT25" s="54"/>
      <c r="AU25" s="55" t="s">
        <v>22</v>
      </c>
      <c r="AV25" s="59">
        <f>AR25/AS25</f>
        <v>0.17822099403260039</v>
      </c>
      <c r="AW25" s="58">
        <v>1</v>
      </c>
    </row>
    <row r="26" spans="1:49" x14ac:dyDescent="0.25">
      <c r="A26" s="2" t="s">
        <v>24</v>
      </c>
      <c r="B26" s="2">
        <v>2</v>
      </c>
      <c r="C26" s="2">
        <v>2</v>
      </c>
      <c r="D26" s="5">
        <f t="shared" si="6"/>
        <v>2</v>
      </c>
      <c r="E26" s="4">
        <v>324</v>
      </c>
      <c r="F26" s="2">
        <v>10</v>
      </c>
      <c r="G26" s="2">
        <v>9</v>
      </c>
      <c r="H26" s="5">
        <f t="shared" si="7"/>
        <v>9.5</v>
      </c>
      <c r="I26" s="4">
        <v>1115</v>
      </c>
      <c r="J26" s="4"/>
      <c r="K26" s="14">
        <v>1024000</v>
      </c>
      <c r="L26" s="14">
        <v>3619</v>
      </c>
      <c r="M26" s="14">
        <v>47867</v>
      </c>
      <c r="N26" s="7"/>
      <c r="O26" s="16">
        <f t="shared" si="8"/>
        <v>0.2</v>
      </c>
      <c r="P26" s="17">
        <f t="shared" si="0"/>
        <v>0.12439467691729167</v>
      </c>
      <c r="Q26" s="17">
        <f t="shared" si="9"/>
        <v>9.0582959641255567E-2</v>
      </c>
      <c r="R26" s="18">
        <f t="shared" si="10"/>
        <v>0.22222222222222221</v>
      </c>
      <c r="S26" s="19">
        <f t="shared" si="1"/>
        <v>0.14661689913951387</v>
      </c>
      <c r="T26" s="19">
        <f t="shared" si="11"/>
        <v>6.8360737419033368E-2</v>
      </c>
      <c r="U26" s="9"/>
      <c r="V26" s="20">
        <f t="shared" si="12"/>
        <v>0.21052631578947367</v>
      </c>
      <c r="W26" s="21">
        <f t="shared" si="13"/>
        <v>0.29058295964125558</v>
      </c>
      <c r="X26" s="22">
        <f t="shared" si="2"/>
        <v>7.5605323082708342E-2</v>
      </c>
      <c r="Y26" s="25">
        <f t="shared" si="3"/>
        <v>0.13492099270676533</v>
      </c>
      <c r="Z26" s="25">
        <f t="shared" si="4"/>
        <v>8.0056643851781906E-2</v>
      </c>
      <c r="AA26" s="31"/>
      <c r="AB26" s="37">
        <v>0.15</v>
      </c>
      <c r="AC26">
        <f t="shared" si="14"/>
        <v>6.0526315789473678E-2</v>
      </c>
      <c r="AD26" s="25">
        <f t="shared" si="5"/>
        <v>8.0056643851781906E-2</v>
      </c>
      <c r="AF26" s="13">
        <f t="shared" si="15"/>
        <v>7.4394676917291652E-2</v>
      </c>
      <c r="AI26" s="24">
        <v>1509</v>
      </c>
      <c r="AJ26" s="24">
        <v>49112</v>
      </c>
      <c r="AK26" s="8">
        <f t="shared" si="18"/>
        <v>3.0725688222837597E-2</v>
      </c>
      <c r="AL26" s="8">
        <f t="shared" si="17"/>
        <v>0.17980062756663606</v>
      </c>
      <c r="AR26" s="50">
        <v>0.95966051468448421</v>
      </c>
      <c r="AS26" s="50">
        <v>0.51423913043478264</v>
      </c>
      <c r="AT26" s="54"/>
      <c r="AU26" s="55" t="s">
        <v>23</v>
      </c>
      <c r="AV26" s="58">
        <v>1</v>
      </c>
      <c r="AW26" s="50">
        <f>AS26/AR26</f>
        <v>0.53585525565137315</v>
      </c>
    </row>
    <row r="27" spans="1:49" x14ac:dyDescent="0.25">
      <c r="A27" s="2" t="s">
        <v>25</v>
      </c>
      <c r="B27" s="2">
        <v>0</v>
      </c>
      <c r="C27" s="2">
        <v>0</v>
      </c>
      <c r="D27" s="5">
        <f t="shared" si="6"/>
        <v>0</v>
      </c>
      <c r="E27" s="4">
        <v>6</v>
      </c>
      <c r="F27" s="2">
        <v>12</v>
      </c>
      <c r="G27" s="2">
        <v>15</v>
      </c>
      <c r="H27" s="5">
        <f t="shared" si="7"/>
        <v>13.5</v>
      </c>
      <c r="I27" s="4">
        <v>1075</v>
      </c>
      <c r="J27" s="4"/>
      <c r="K27" s="14">
        <v>1024000</v>
      </c>
      <c r="L27" s="14">
        <v>2850</v>
      </c>
      <c r="M27" s="14">
        <v>14674</v>
      </c>
      <c r="N27" s="7"/>
      <c r="O27" s="16">
        <f t="shared" si="8"/>
        <v>0</v>
      </c>
      <c r="P27" s="17">
        <f t="shared" si="0"/>
        <v>0.19422107128254054</v>
      </c>
      <c r="Q27" s="17">
        <f t="shared" si="9"/>
        <v>5.5813953488372094E-3</v>
      </c>
      <c r="R27" s="18">
        <f t="shared" si="10"/>
        <v>0</v>
      </c>
      <c r="S27" s="19">
        <f t="shared" si="1"/>
        <v>0.19422107128254054</v>
      </c>
      <c r="T27" s="19">
        <f t="shared" si="11"/>
        <v>5.5813953488372094E-3</v>
      </c>
      <c r="U27" s="9"/>
      <c r="V27" s="20">
        <f t="shared" si="12"/>
        <v>0</v>
      </c>
      <c r="W27" s="21">
        <f t="shared" si="13"/>
        <v>5.5813953488372094E-3</v>
      </c>
      <c r="X27" s="22">
        <f t="shared" si="2"/>
        <v>0.19422107128254054</v>
      </c>
      <c r="Y27" s="25">
        <f t="shared" si="3"/>
        <v>0.19422107128254054</v>
      </c>
      <c r="Z27" s="25">
        <f t="shared" si="4"/>
        <v>5.5813953488372094E-3</v>
      </c>
      <c r="AA27" s="31"/>
      <c r="AB27" s="37">
        <v>0.09</v>
      </c>
      <c r="AC27">
        <f t="shared" si="14"/>
        <v>0.09</v>
      </c>
      <c r="AD27" s="25">
        <f t="shared" si="5"/>
        <v>5.5813953488372094E-3</v>
      </c>
      <c r="AF27" s="13">
        <f t="shared" si="15"/>
        <v>0.10422107128254054</v>
      </c>
      <c r="AI27" s="24">
        <v>1258</v>
      </c>
      <c r="AJ27" s="24">
        <v>15707</v>
      </c>
      <c r="AK27" s="8">
        <f t="shared" si="18"/>
        <v>8.0091678869293942E-2</v>
      </c>
      <c r="AL27" s="8">
        <f t="shared" si="17"/>
        <v>8.0091678869293942E-2</v>
      </c>
      <c r="AR27" s="50">
        <v>8.0056643851781906E-2</v>
      </c>
      <c r="AS27" s="50">
        <v>6.0526315789473678E-2</v>
      </c>
      <c r="AT27" s="54"/>
      <c r="AU27" s="55" t="s">
        <v>24</v>
      </c>
      <c r="AV27" s="58">
        <v>1</v>
      </c>
      <c r="AW27" s="50">
        <f>AS27/AR27</f>
        <v>0.75604363207547176</v>
      </c>
    </row>
    <row r="28" spans="1:49" x14ac:dyDescent="0.25">
      <c r="A28" s="2" t="s">
        <v>26</v>
      </c>
      <c r="B28" s="2">
        <v>24</v>
      </c>
      <c r="C28" s="2">
        <v>21</v>
      </c>
      <c r="D28" s="5">
        <f t="shared" si="6"/>
        <v>22.5</v>
      </c>
      <c r="E28" s="4">
        <v>3310</v>
      </c>
      <c r="F28" s="2">
        <v>135</v>
      </c>
      <c r="G28" s="2">
        <v>113</v>
      </c>
      <c r="H28" s="5">
        <f t="shared" si="7"/>
        <v>124</v>
      </c>
      <c r="I28" s="4">
        <v>15717</v>
      </c>
      <c r="J28" s="4"/>
      <c r="K28" s="14">
        <v>1024000</v>
      </c>
      <c r="L28" s="14">
        <v>8517</v>
      </c>
      <c r="M28" s="14">
        <v>53437</v>
      </c>
      <c r="N28" s="7"/>
      <c r="O28" s="16">
        <f t="shared" si="8"/>
        <v>0.17777777777777778</v>
      </c>
      <c r="P28" s="17">
        <f t="shared" si="0"/>
        <v>1.8393830325637878E-2</v>
      </c>
      <c r="Q28" s="17">
        <f t="shared" si="9"/>
        <v>3.2822209497147453E-2</v>
      </c>
      <c r="R28" s="18">
        <f t="shared" si="10"/>
        <v>0.18584070796460178</v>
      </c>
      <c r="S28" s="19">
        <f t="shared" si="1"/>
        <v>2.6456760512461874E-2</v>
      </c>
      <c r="T28" s="19">
        <f t="shared" si="11"/>
        <v>2.4759279310323457E-2</v>
      </c>
      <c r="U28" s="9"/>
      <c r="V28" s="20">
        <f t="shared" si="12"/>
        <v>0.18145161290322581</v>
      </c>
      <c r="W28" s="21">
        <f t="shared" si="13"/>
        <v>0.21059998727492524</v>
      </c>
      <c r="X28" s="22">
        <f t="shared" si="2"/>
        <v>0.15938394745213991</v>
      </c>
      <c r="Y28" s="23">
        <f t="shared" si="3"/>
        <v>2.2067665451085905E-2</v>
      </c>
      <c r="Z28" s="23">
        <f t="shared" si="4"/>
        <v>2.9148374371699426E-2</v>
      </c>
      <c r="AA28" s="31"/>
      <c r="AB28" s="37">
        <v>0.15</v>
      </c>
      <c r="AC28">
        <f t="shared" si="14"/>
        <v>3.1451612903225817E-2</v>
      </c>
      <c r="AD28" s="33">
        <f t="shared" si="5"/>
        <v>2.9148374371699426E-2</v>
      </c>
      <c r="AF28" s="35">
        <f t="shared" si="15"/>
        <v>-9.3839474521399124E-3</v>
      </c>
      <c r="AI28" s="24"/>
      <c r="AJ28" s="24"/>
      <c r="AK28" s="8" t="e">
        <f t="shared" si="18"/>
        <v>#DIV/0!</v>
      </c>
      <c r="AL28" s="8" t="e">
        <f t="shared" si="17"/>
        <v>#DIV/0!</v>
      </c>
      <c r="AR28" s="50">
        <v>5.5813953488372094E-3</v>
      </c>
      <c r="AS28" s="50">
        <v>0.09</v>
      </c>
      <c r="AT28" s="54"/>
      <c r="AU28" s="55" t="s">
        <v>25</v>
      </c>
      <c r="AV28" s="50">
        <f t="shared" ref="AV28:AV33" si="19">AR28/AS28</f>
        <v>6.2015503875968998E-2</v>
      </c>
      <c r="AW28" s="58">
        <v>1</v>
      </c>
    </row>
    <row r="29" spans="1:49" x14ac:dyDescent="0.25">
      <c r="A29" s="2" t="s">
        <v>27</v>
      </c>
      <c r="B29" s="2">
        <v>1</v>
      </c>
      <c r="C29" s="2">
        <v>1</v>
      </c>
      <c r="D29" s="5">
        <f t="shared" si="6"/>
        <v>1</v>
      </c>
      <c r="E29" s="4">
        <v>131</v>
      </c>
      <c r="F29" s="2">
        <v>19</v>
      </c>
      <c r="G29" s="2">
        <v>17</v>
      </c>
      <c r="H29" s="5">
        <f t="shared" si="7"/>
        <v>18</v>
      </c>
      <c r="I29" s="4">
        <v>2194</v>
      </c>
      <c r="J29" s="4"/>
      <c r="K29" s="14">
        <v>1024000</v>
      </c>
      <c r="L29" s="14">
        <v>3426</v>
      </c>
      <c r="M29" s="14">
        <v>80028</v>
      </c>
      <c r="N29" s="7"/>
      <c r="O29" s="16">
        <f t="shared" si="8"/>
        <v>5.2631578947368418E-2</v>
      </c>
      <c r="P29" s="17">
        <f t="shared" si="0"/>
        <v>9.8215624531413984E-3</v>
      </c>
      <c r="Q29" s="17">
        <f t="shared" si="9"/>
        <v>7.0767164035887356E-3</v>
      </c>
      <c r="R29" s="18">
        <f t="shared" si="10"/>
        <v>5.8823529411764705E-2</v>
      </c>
      <c r="S29" s="19">
        <f t="shared" si="1"/>
        <v>1.6013512917537685E-2</v>
      </c>
      <c r="T29" s="19">
        <f t="shared" si="11"/>
        <v>8.8476593919244867E-4</v>
      </c>
      <c r="U29" s="9"/>
      <c r="V29" s="20">
        <f t="shared" si="12"/>
        <v>5.5555555555555552E-2</v>
      </c>
      <c r="W29" s="21">
        <f t="shared" si="13"/>
        <v>5.9708295350957154E-2</v>
      </c>
      <c r="X29" s="22">
        <f t="shared" si="2"/>
        <v>4.281001649422702E-2</v>
      </c>
      <c r="Y29" s="25">
        <f t="shared" si="3"/>
        <v>1.2745539061328533E-2</v>
      </c>
      <c r="Z29" s="25">
        <f t="shared" si="4"/>
        <v>4.1527397954016013E-3</v>
      </c>
      <c r="AA29" s="31"/>
      <c r="AB29" s="37">
        <v>0.1</v>
      </c>
      <c r="AC29">
        <f t="shared" si="14"/>
        <v>4.4444444444444453E-2</v>
      </c>
      <c r="AD29" s="25">
        <f t="shared" si="5"/>
        <v>4.1527397954016013E-3</v>
      </c>
      <c r="AF29" s="35">
        <f t="shared" si="15"/>
        <v>-3.169890538311592E-2</v>
      </c>
      <c r="AI29" s="24">
        <v>1489</v>
      </c>
      <c r="AJ29" s="24">
        <v>800028</v>
      </c>
      <c r="AK29" s="8">
        <f t="shared" si="18"/>
        <v>1.8611848585299514E-3</v>
      </c>
      <c r="AL29" s="8">
        <f t="shared" si="17"/>
        <v>5.3694370697025602E-2</v>
      </c>
      <c r="AR29" s="50">
        <v>2.9148374371699426E-2</v>
      </c>
      <c r="AS29" s="50">
        <v>3.1451612903225817E-2</v>
      </c>
      <c r="AT29" s="54"/>
      <c r="AU29" s="55" t="s">
        <v>26</v>
      </c>
      <c r="AV29" s="50">
        <f t="shared" si="19"/>
        <v>0.92676882617710965</v>
      </c>
      <c r="AW29" s="58">
        <v>1</v>
      </c>
    </row>
    <row r="30" spans="1:49" x14ac:dyDescent="0.25">
      <c r="A30" s="2" t="s">
        <v>28</v>
      </c>
      <c r="B30" s="2">
        <v>1</v>
      </c>
      <c r="C30" s="2">
        <v>1</v>
      </c>
      <c r="D30" s="5">
        <f t="shared" si="6"/>
        <v>1</v>
      </c>
      <c r="E30" s="4">
        <v>88</v>
      </c>
      <c r="F30" s="2">
        <v>30</v>
      </c>
      <c r="G30" s="2">
        <v>31</v>
      </c>
      <c r="H30" s="5">
        <f t="shared" si="7"/>
        <v>30.5</v>
      </c>
      <c r="I30" s="4">
        <v>4321</v>
      </c>
      <c r="J30" s="4"/>
      <c r="K30" s="14">
        <v>1024000</v>
      </c>
      <c r="L30" s="14">
        <v>15339</v>
      </c>
      <c r="M30" s="14">
        <v>98165</v>
      </c>
      <c r="N30" s="7"/>
      <c r="O30" s="16">
        <f t="shared" si="8"/>
        <v>3.3333333333333333E-2</v>
      </c>
      <c r="P30" s="17">
        <f t="shared" si="0"/>
        <v>0.12292398852272535</v>
      </c>
      <c r="Q30" s="17">
        <f t="shared" si="9"/>
        <v>1.2967677235207899E-2</v>
      </c>
      <c r="R30" s="18">
        <f t="shared" si="10"/>
        <v>3.2258064516129031E-2</v>
      </c>
      <c r="S30" s="19">
        <f t="shared" si="1"/>
        <v>0.12399925733992964</v>
      </c>
      <c r="T30" s="19">
        <f t="shared" si="11"/>
        <v>1.1892408418003597E-2</v>
      </c>
      <c r="U30" s="9"/>
      <c r="V30" s="20">
        <f t="shared" si="12"/>
        <v>3.2786885245901641E-2</v>
      </c>
      <c r="W30" s="21">
        <f t="shared" si="13"/>
        <v>2.0365656098125434E-2</v>
      </c>
      <c r="X30" s="22">
        <f t="shared" si="2"/>
        <v>0.15625732185605867</v>
      </c>
      <c r="Y30" s="25">
        <f t="shared" si="3"/>
        <v>0.12347043661015702</v>
      </c>
      <c r="Z30" s="25">
        <f t="shared" si="4"/>
        <v>1.2421229147776207E-2</v>
      </c>
      <c r="AA30" s="31"/>
      <c r="AB30" s="37">
        <v>0.09</v>
      </c>
      <c r="AC30">
        <f t="shared" si="14"/>
        <v>5.7213114754098356E-2</v>
      </c>
      <c r="AD30" s="25">
        <f t="shared" si="5"/>
        <v>1.2421229147776207E-2</v>
      </c>
      <c r="AF30" s="13">
        <f t="shared" si="15"/>
        <v>6.6257321856058676E-2</v>
      </c>
      <c r="AI30" s="24">
        <v>6817</v>
      </c>
      <c r="AJ30" s="24">
        <v>101338</v>
      </c>
      <c r="AK30" s="8">
        <f t="shared" si="18"/>
        <v>6.7269928358562436E-2</v>
      </c>
      <c r="AL30" s="8">
        <f t="shared" si="17"/>
        <v>3.4483043112660795E-2</v>
      </c>
      <c r="AR30" s="50">
        <v>4.1527397954016013E-3</v>
      </c>
      <c r="AS30" s="50">
        <v>4.4444444444444453E-2</v>
      </c>
      <c r="AT30" s="54"/>
      <c r="AU30" s="55" t="s">
        <v>27</v>
      </c>
      <c r="AV30" s="50">
        <f t="shared" si="19"/>
        <v>9.3436645396536011E-2</v>
      </c>
      <c r="AW30" s="58">
        <v>1</v>
      </c>
    </row>
    <row r="31" spans="1:49" x14ac:dyDescent="0.25">
      <c r="A31" s="2" t="s">
        <v>29</v>
      </c>
      <c r="B31" s="2">
        <v>1</v>
      </c>
      <c r="C31" s="2">
        <v>2</v>
      </c>
      <c r="D31" s="5">
        <f t="shared" si="6"/>
        <v>1.5</v>
      </c>
      <c r="E31" s="4">
        <v>113</v>
      </c>
      <c r="F31" s="2">
        <v>64</v>
      </c>
      <c r="G31" s="2">
        <v>69</v>
      </c>
      <c r="H31" s="5">
        <f t="shared" si="7"/>
        <v>66.5</v>
      </c>
      <c r="I31" s="4">
        <v>6119</v>
      </c>
      <c r="J31" s="4"/>
      <c r="K31" s="14">
        <v>1024000</v>
      </c>
      <c r="L31" s="14">
        <v>15343</v>
      </c>
      <c r="M31" s="14">
        <v>45347</v>
      </c>
      <c r="N31" s="7"/>
      <c r="O31" s="16">
        <f t="shared" si="8"/>
        <v>1.5625E-2</v>
      </c>
      <c r="P31" s="17">
        <f t="shared" si="0"/>
        <v>0.32272152788497588</v>
      </c>
      <c r="Q31" s="17">
        <f t="shared" si="9"/>
        <v>2.8420697826442229E-3</v>
      </c>
      <c r="R31" s="18">
        <f t="shared" si="10"/>
        <v>2.8985507246376812E-2</v>
      </c>
      <c r="S31" s="19">
        <f t="shared" si="1"/>
        <v>0.30936102063859905</v>
      </c>
      <c r="T31" s="19">
        <f t="shared" si="11"/>
        <v>1.0518437463732589E-2</v>
      </c>
      <c r="U31" s="9"/>
      <c r="V31" s="20">
        <f t="shared" si="12"/>
        <v>2.2556390977443608E-2</v>
      </c>
      <c r="W31" s="21">
        <f t="shared" si="13"/>
        <v>1.8467069782644223E-2</v>
      </c>
      <c r="X31" s="22">
        <f t="shared" si="2"/>
        <v>0.33834652788497588</v>
      </c>
      <c r="Y31" s="25">
        <f t="shared" si="3"/>
        <v>0.31579013690753227</v>
      </c>
      <c r="Z31" s="25">
        <f t="shared" si="4"/>
        <v>4.0893211947993849E-3</v>
      </c>
      <c r="AA31" s="31"/>
      <c r="AB31" s="37">
        <v>0.11</v>
      </c>
      <c r="AC31">
        <f t="shared" si="14"/>
        <v>8.7443609022556393E-2</v>
      </c>
      <c r="AD31" s="25">
        <f t="shared" si="5"/>
        <v>4.0893211947993849E-3</v>
      </c>
      <c r="AF31" s="13">
        <f t="shared" si="15"/>
        <v>0.22834652788497589</v>
      </c>
      <c r="AI31" s="24">
        <v>5921</v>
      </c>
      <c r="AJ31" s="24">
        <v>51137</v>
      </c>
      <c r="AK31" s="8">
        <f t="shared" si="18"/>
        <v>0.1157870035395115</v>
      </c>
      <c r="AL31" s="8">
        <f t="shared" si="17"/>
        <v>9.3230612562067897E-2</v>
      </c>
      <c r="AR31" s="50">
        <v>1.2421229147776207E-2</v>
      </c>
      <c r="AS31" s="50">
        <v>5.7213114754098356E-2</v>
      </c>
      <c r="AT31" s="54"/>
      <c r="AU31" s="55" t="s">
        <v>28</v>
      </c>
      <c r="AV31" s="50">
        <f t="shared" si="19"/>
        <v>0.21710457822760706</v>
      </c>
      <c r="AW31" s="58">
        <v>1</v>
      </c>
    </row>
    <row r="32" spans="1:49" x14ac:dyDescent="0.25">
      <c r="A32" s="2" t="s">
        <v>40</v>
      </c>
      <c r="B32" s="2">
        <v>11</v>
      </c>
      <c r="C32" s="2">
        <v>9</v>
      </c>
      <c r="D32" s="6">
        <f t="shared" si="6"/>
        <v>10</v>
      </c>
      <c r="E32" s="4">
        <v>909</v>
      </c>
      <c r="F32" s="2">
        <v>273</v>
      </c>
      <c r="G32" s="2">
        <v>297</v>
      </c>
      <c r="H32" s="6">
        <f t="shared" si="7"/>
        <v>285</v>
      </c>
      <c r="I32" s="4">
        <v>26749</v>
      </c>
      <c r="J32" s="4"/>
      <c r="K32" s="14">
        <v>1024000</v>
      </c>
      <c r="L32" s="14">
        <v>10892</v>
      </c>
      <c r="M32" s="14">
        <v>26870</v>
      </c>
      <c r="N32" s="7"/>
      <c r="O32" s="16">
        <f t="shared" si="8"/>
        <v>4.0293040293040296E-2</v>
      </c>
      <c r="P32" s="17">
        <f t="shared" si="0"/>
        <v>0.36506609629051012</v>
      </c>
      <c r="Q32" s="17">
        <f t="shared" si="9"/>
        <v>6.3104615050482218E-3</v>
      </c>
      <c r="R32" s="18">
        <f t="shared" si="10"/>
        <v>3.0303030303030304E-2</v>
      </c>
      <c r="S32" s="19">
        <f t="shared" si="1"/>
        <v>0.37505610628052011</v>
      </c>
      <c r="T32" s="19">
        <f t="shared" si="11"/>
        <v>3.6795484849617699E-3</v>
      </c>
      <c r="U32" s="9"/>
      <c r="V32" s="20">
        <f t="shared" si="12"/>
        <v>3.5087719298245612E-2</v>
      </c>
      <c r="W32" s="21">
        <f t="shared" si="13"/>
        <v>3.3982578787992074E-2</v>
      </c>
      <c r="X32" s="22">
        <f>L32/M32</f>
        <v>0.40535913658355044</v>
      </c>
      <c r="Y32" s="25">
        <f t="shared" si="3"/>
        <v>0.37027141728530483</v>
      </c>
      <c r="Z32" s="25">
        <f t="shared" si="4"/>
        <v>1.1051405102535383E-3</v>
      </c>
      <c r="AA32" s="31"/>
      <c r="AB32" s="37">
        <v>7.0000000000000007E-2</v>
      </c>
      <c r="AC32">
        <f t="shared" si="14"/>
        <v>3.4912280701754395E-2</v>
      </c>
      <c r="AD32" s="25">
        <f>ABS(Z32-AA32)</f>
        <v>1.1051405102535383E-3</v>
      </c>
      <c r="AF32" s="13">
        <f t="shared" si="15"/>
        <v>0.33535913658355043</v>
      </c>
      <c r="AI32" s="24">
        <v>5130</v>
      </c>
      <c r="AJ32" s="24">
        <v>37322</v>
      </c>
      <c r="AK32" s="8">
        <f t="shared" si="18"/>
        <v>0.13745244091956488</v>
      </c>
      <c r="AL32" s="8">
        <f t="shared" si="17"/>
        <v>0.10236472162131927</v>
      </c>
      <c r="AR32" s="50">
        <v>4.0893211947993849E-3</v>
      </c>
      <c r="AS32" s="50">
        <v>8.7443609022556393E-2</v>
      </c>
      <c r="AT32" s="54"/>
      <c r="AU32" s="55" t="s">
        <v>29</v>
      </c>
      <c r="AV32" s="50">
        <f t="shared" si="19"/>
        <v>4.6765238083260378E-2</v>
      </c>
      <c r="AW32" s="58">
        <v>1</v>
      </c>
    </row>
    <row r="33" spans="2:49" x14ac:dyDescent="0.25">
      <c r="AR33" s="50">
        <v>1.1051405102535383E-3</v>
      </c>
      <c r="AS33" s="50">
        <v>3.4912280701754395E-2</v>
      </c>
      <c r="AT33" s="54"/>
      <c r="AU33" s="55" t="s">
        <v>40</v>
      </c>
      <c r="AV33" s="50">
        <f t="shared" si="19"/>
        <v>3.1654778434397825E-2</v>
      </c>
      <c r="AW33" s="58">
        <v>1</v>
      </c>
    </row>
    <row r="34" spans="2:49" x14ac:dyDescent="0.25">
      <c r="B34">
        <f>AVERAGE(B2:B32)</f>
        <v>127.54838709677419</v>
      </c>
      <c r="C34">
        <f>AVERAGE(C2:C32)</f>
        <v>127.51612903225806</v>
      </c>
      <c r="E34">
        <f>AVERAGE(E2:E32)</f>
        <v>36635.483870967742</v>
      </c>
      <c r="F34">
        <f>AVERAGE(F2:F32)</f>
        <v>266.83870967741933</v>
      </c>
      <c r="G34">
        <f>AVERAGE(G2:G32)</f>
        <v>268.19354838709677</v>
      </c>
      <c r="I34" s="2">
        <f>AVERAGE(I2:I32)</f>
        <v>27200.290322580644</v>
      </c>
      <c r="L34" s="2">
        <f>AVERAGE(L20:L32,L2:L17)</f>
        <v>12272.586206896553</v>
      </c>
      <c r="V34" s="15">
        <f>AVERAGE(V2:V32)</f>
        <v>0.43789011888347329</v>
      </c>
      <c r="W34" s="15">
        <f>AVERAGE(W2:W32)</f>
        <v>1.2117862479668202</v>
      </c>
      <c r="AV34" s="57"/>
      <c r="AW34" s="57"/>
    </row>
    <row r="35" spans="2:49" x14ac:dyDescent="0.25">
      <c r="V35" s="26">
        <f>AVERAGE(V20:V32,V2:V17)</f>
        <v>0.42646881069432863</v>
      </c>
      <c r="W35" s="26">
        <f>AVERAGE(W20:W32,W2:W17)</f>
        <v>1.1707831138362843</v>
      </c>
      <c r="X35" s="26">
        <f>AVERAGE(X2:X32)</f>
        <v>0.28208654103435393</v>
      </c>
      <c r="Y35" s="27">
        <f>ABS(V35-X35)</f>
        <v>0.14438226965997469</v>
      </c>
      <c r="Z35" s="27">
        <f>ABS(V35-W35)</f>
        <v>0.74431430314195568</v>
      </c>
      <c r="AA35" s="27"/>
      <c r="AI35" s="27">
        <f>AVERAGE(Y2:Y17,AL20,AL24,AL27,AL26,AL29:AL32,Y28,Y25,Y21:Y23)</f>
        <v>0.2809368229697794</v>
      </c>
      <c r="AJ35" s="27"/>
      <c r="AV35" s="57"/>
      <c r="AW35" s="57"/>
    </row>
    <row r="36" spans="2:49" x14ac:dyDescent="0.25">
      <c r="AR36" s="51">
        <f>AVERAGE(AR6:AR33)</f>
        <v>0.76452848626286074</v>
      </c>
      <c r="AS36" t="e">
        <f>moyenne</f>
        <v>#NAME?</v>
      </c>
      <c r="AU36" s="56" t="s">
        <v>98</v>
      </c>
      <c r="AV36" s="49">
        <f>AVERAGE(AV6:AV33)</f>
        <v>0.80557023443669562</v>
      </c>
      <c r="AW36" s="49">
        <f>AVERAGE(AW6:AW33)</f>
        <v>0.47954137277944259</v>
      </c>
    </row>
    <row r="37" spans="2:49" x14ac:dyDescent="0.25">
      <c r="F37" s="40"/>
      <c r="G37" s="40"/>
      <c r="H37" s="31"/>
      <c r="I37" s="30"/>
      <c r="J37" s="30"/>
      <c r="K37" s="30"/>
      <c r="L37" s="30"/>
      <c r="AR37" s="51"/>
      <c r="AS37" s="51"/>
      <c r="AT37" s="51"/>
    </row>
    <row r="38" spans="2:49" x14ac:dyDescent="0.25">
      <c r="F38" s="41"/>
      <c r="G38" s="41"/>
      <c r="H38" s="41"/>
      <c r="I38" s="41"/>
      <c r="J38" s="41"/>
      <c r="K38" s="41"/>
      <c r="L38" s="41"/>
    </row>
    <row r="39" spans="2:49" x14ac:dyDescent="0.25">
      <c r="F39" s="41"/>
      <c r="G39" s="41"/>
      <c r="H39" s="41"/>
      <c r="I39" s="41"/>
      <c r="J39" s="41"/>
      <c r="K39" s="41"/>
      <c r="L39" s="41"/>
      <c r="AN39" s="2" t="s">
        <v>0</v>
      </c>
      <c r="AO39">
        <v>0.27947588674816959</v>
      </c>
    </row>
    <row r="40" spans="2:49" x14ac:dyDescent="0.25">
      <c r="F40" s="41"/>
      <c r="G40" s="41"/>
      <c r="H40" s="41"/>
      <c r="I40" s="41"/>
      <c r="J40" s="41"/>
      <c r="K40" s="41"/>
      <c r="L40" s="41"/>
      <c r="AN40" s="2" t="s">
        <v>1</v>
      </c>
      <c r="AO40">
        <v>9.2134580933855126E-2</v>
      </c>
    </row>
    <row r="41" spans="2:49" x14ac:dyDescent="0.25">
      <c r="F41" s="41"/>
      <c r="G41" s="41"/>
      <c r="H41" s="41"/>
      <c r="I41" s="41"/>
      <c r="J41" s="41"/>
      <c r="K41" s="41"/>
      <c r="L41" s="41"/>
      <c r="AN41" s="2" t="s">
        <v>2</v>
      </c>
      <c r="AO41">
        <v>2.4299896303525683</v>
      </c>
    </row>
    <row r="42" spans="2:49" x14ac:dyDescent="0.25">
      <c r="F42" s="41"/>
      <c r="G42" s="41"/>
      <c r="H42" s="41"/>
      <c r="I42" s="41"/>
      <c r="J42" s="41"/>
      <c r="K42" s="41"/>
      <c r="L42" s="41"/>
      <c r="AN42" s="2" t="s">
        <v>3</v>
      </c>
      <c r="AO42">
        <v>0.92967178385385418</v>
      </c>
    </row>
    <row r="43" spans="2:49" x14ac:dyDescent="0.25">
      <c r="F43" s="42"/>
      <c r="G43" s="41"/>
      <c r="H43" s="41"/>
      <c r="I43" s="41"/>
      <c r="J43" s="41"/>
      <c r="K43" s="41"/>
      <c r="L43" s="41"/>
      <c r="AN43" s="2" t="s">
        <v>5</v>
      </c>
      <c r="AO43">
        <v>1.5670975296452396</v>
      </c>
    </row>
    <row r="44" spans="2:49" x14ac:dyDescent="0.25">
      <c r="F44" s="41"/>
      <c r="G44" s="44" t="s">
        <v>92</v>
      </c>
      <c r="H44" s="43" t="s">
        <v>38</v>
      </c>
      <c r="I44" s="39" t="s">
        <v>39</v>
      </c>
      <c r="J44" s="39" t="s">
        <v>93</v>
      </c>
      <c r="K44" s="41"/>
      <c r="L44" s="41"/>
      <c r="AN44" s="2" t="s">
        <v>6</v>
      </c>
      <c r="AO44">
        <v>0.75563521109680276</v>
      </c>
    </row>
    <row r="45" spans="2:49" x14ac:dyDescent="0.25">
      <c r="F45" s="41"/>
      <c r="G45" s="39" t="s">
        <v>0</v>
      </c>
      <c r="H45" s="46">
        <v>0.10752688172043011</v>
      </c>
      <c r="I45" s="47">
        <v>0.38700276846859971</v>
      </c>
      <c r="J45" s="48">
        <v>0.15</v>
      </c>
      <c r="K45" s="41"/>
      <c r="L45" s="41"/>
      <c r="AN45" s="2" t="s">
        <v>7</v>
      </c>
      <c r="AO45">
        <v>0.58556789897313788</v>
      </c>
    </row>
    <row r="46" spans="2:49" x14ac:dyDescent="0.25">
      <c r="F46" s="41"/>
      <c r="G46" s="39" t="s">
        <v>1</v>
      </c>
      <c r="H46" s="46">
        <v>0.2168141592920354</v>
      </c>
      <c r="I46" s="47">
        <v>0.30894874022589053</v>
      </c>
      <c r="J46" s="48">
        <v>0.17</v>
      </c>
      <c r="K46" s="41"/>
      <c r="L46" s="41"/>
      <c r="AN46" s="2" t="s">
        <v>8</v>
      </c>
      <c r="AO46">
        <v>0.43796438945725669</v>
      </c>
    </row>
    <row r="47" spans="2:49" x14ac:dyDescent="0.25">
      <c r="F47" s="41"/>
      <c r="G47" s="39" t="s">
        <v>2</v>
      </c>
      <c r="H47" s="46">
        <v>0.8035714285714286</v>
      </c>
      <c r="I47" s="47">
        <v>3.2335610589239967</v>
      </c>
      <c r="J47" s="48">
        <v>0.43</v>
      </c>
      <c r="K47" s="41"/>
      <c r="L47" s="41"/>
      <c r="AN47" s="2" t="s">
        <v>9</v>
      </c>
      <c r="AO47">
        <v>0.80242866162362247</v>
      </c>
    </row>
    <row r="48" spans="2:49" x14ac:dyDescent="0.25">
      <c r="F48" s="41"/>
      <c r="G48" s="39" t="s">
        <v>3</v>
      </c>
      <c r="H48" s="46">
        <v>0.26753246753246751</v>
      </c>
      <c r="I48" s="47">
        <v>1.1972042513863217</v>
      </c>
      <c r="J48" s="48">
        <v>0.21</v>
      </c>
      <c r="K48" s="41"/>
      <c r="L48" s="41"/>
      <c r="AN48" s="2" t="s">
        <v>10</v>
      </c>
      <c r="AO48">
        <v>0.91489664029730422</v>
      </c>
    </row>
    <row r="49" spans="6:41" x14ac:dyDescent="0.25">
      <c r="F49" s="41"/>
      <c r="G49" s="39" t="s">
        <v>5</v>
      </c>
      <c r="H49" s="46">
        <v>0.63320463320463316</v>
      </c>
      <c r="I49" s="47">
        <v>2.2003021628498729</v>
      </c>
      <c r="J49" s="48">
        <v>0.31</v>
      </c>
      <c r="K49" s="41"/>
      <c r="L49" s="41"/>
      <c r="AN49" s="2" t="s">
        <v>11</v>
      </c>
      <c r="AO49">
        <v>4.665676263129245</v>
      </c>
    </row>
    <row r="50" spans="6:41" x14ac:dyDescent="0.25">
      <c r="F50" s="41"/>
      <c r="G50" s="39" t="s">
        <v>6</v>
      </c>
      <c r="H50" s="46">
        <v>0.28886659979939822</v>
      </c>
      <c r="I50" s="47">
        <v>1.044501810896201</v>
      </c>
      <c r="J50" s="48">
        <v>0.21</v>
      </c>
      <c r="K50" s="41"/>
      <c r="L50" s="41"/>
      <c r="AN50" s="2" t="s">
        <v>12</v>
      </c>
      <c r="AO50">
        <v>2.1231291198348758</v>
      </c>
    </row>
    <row r="51" spans="6:41" x14ac:dyDescent="0.25">
      <c r="F51" s="41"/>
      <c r="G51" s="39" t="s">
        <v>7</v>
      </c>
      <c r="H51" s="46">
        <v>0.31029986962190353</v>
      </c>
      <c r="I51" s="47">
        <v>0.89586776859504136</v>
      </c>
      <c r="J51" s="48">
        <v>0.24</v>
      </c>
      <c r="K51" s="41"/>
      <c r="L51" s="41"/>
      <c r="AN51" s="2" t="s">
        <v>13</v>
      </c>
      <c r="AO51">
        <v>0.77507806960640846</v>
      </c>
    </row>
    <row r="52" spans="6:41" x14ac:dyDescent="0.25">
      <c r="F52" s="41"/>
      <c r="G52" s="39" t="s">
        <v>8</v>
      </c>
      <c r="H52" s="46">
        <v>0.3833116036505867</v>
      </c>
      <c r="I52" s="47">
        <v>0.82127599310784338</v>
      </c>
      <c r="J52" s="48">
        <v>0.22</v>
      </c>
      <c r="K52" s="41"/>
      <c r="L52" s="41"/>
      <c r="AN52" s="2" t="s">
        <v>14</v>
      </c>
      <c r="AO52">
        <v>1.4800662506071549</v>
      </c>
    </row>
    <row r="53" spans="6:41" x14ac:dyDescent="0.25">
      <c r="F53" s="41"/>
      <c r="G53" s="39" t="s">
        <v>9</v>
      </c>
      <c r="H53" s="46">
        <v>0.43006993006993005</v>
      </c>
      <c r="I53" s="47">
        <v>1.2324985916935525</v>
      </c>
      <c r="J53" s="48">
        <v>0.22</v>
      </c>
      <c r="K53" s="41"/>
      <c r="L53" s="41"/>
      <c r="AN53" s="2" t="s">
        <v>15</v>
      </c>
      <c r="AO53">
        <v>0.22512561950163062</v>
      </c>
    </row>
    <row r="54" spans="6:41" x14ac:dyDescent="0.25">
      <c r="F54" s="41"/>
      <c r="G54" s="39" t="s">
        <v>10</v>
      </c>
      <c r="H54" s="46">
        <v>0.72580645161290325</v>
      </c>
      <c r="I54" s="47">
        <v>1.6407030919102075</v>
      </c>
      <c r="J54" s="48">
        <v>0.34</v>
      </c>
      <c r="K54" s="41"/>
      <c r="L54" s="41"/>
      <c r="AN54" s="2" t="s">
        <v>18</v>
      </c>
      <c r="AO54">
        <v>0.13705103699134641</v>
      </c>
    </row>
    <row r="55" spans="6:41" x14ac:dyDescent="0.25">
      <c r="F55" s="41"/>
      <c r="G55" s="39" t="s">
        <v>11</v>
      </c>
      <c r="H55" s="46">
        <v>1.6557971014492754</v>
      </c>
      <c r="I55" s="47">
        <v>6.3214733645785204</v>
      </c>
      <c r="J55" s="48">
        <v>0.48</v>
      </c>
      <c r="K55" s="41"/>
      <c r="L55" s="41"/>
      <c r="AN55" s="2" t="s">
        <v>19</v>
      </c>
      <c r="AO55">
        <v>0.5896321831885083</v>
      </c>
    </row>
    <row r="56" spans="6:41" x14ac:dyDescent="0.25">
      <c r="F56" s="41"/>
      <c r="G56" s="39" t="s">
        <v>12</v>
      </c>
      <c r="H56" s="46">
        <v>1.1394422310756973</v>
      </c>
      <c r="I56" s="47">
        <v>3.2625713509105734</v>
      </c>
      <c r="J56" s="48">
        <v>0.43</v>
      </c>
      <c r="K56" s="41"/>
      <c r="L56" s="41"/>
      <c r="AN56" s="2" t="s">
        <v>20</v>
      </c>
      <c r="AO56">
        <v>0.41480957577530653</v>
      </c>
    </row>
    <row r="57" spans="6:41" x14ac:dyDescent="0.25">
      <c r="F57" s="41"/>
      <c r="G57" s="39" t="s">
        <v>13</v>
      </c>
      <c r="H57" s="46">
        <v>0.89230769230769236</v>
      </c>
      <c r="I57" s="47">
        <v>1.6673857619141008</v>
      </c>
      <c r="J57" s="48">
        <v>0.32</v>
      </c>
      <c r="K57" s="41"/>
      <c r="L57" s="41"/>
      <c r="AN57" s="2" t="s">
        <v>21</v>
      </c>
      <c r="AO57">
        <v>1.0802009856742147</v>
      </c>
    </row>
    <row r="58" spans="6:41" x14ac:dyDescent="0.25">
      <c r="F58" s="41"/>
      <c r="G58" s="39" t="s">
        <v>14</v>
      </c>
      <c r="H58" s="46">
        <v>0.55129789864029666</v>
      </c>
      <c r="I58" s="47">
        <v>2.0313641492474517</v>
      </c>
      <c r="J58" s="48">
        <v>0.33</v>
      </c>
      <c r="K58" s="41"/>
      <c r="L58" s="41"/>
      <c r="AN58" s="2" t="s">
        <v>22</v>
      </c>
      <c r="AO58">
        <v>2.4950939164564059E-2</v>
      </c>
    </row>
    <row r="59" spans="6:41" x14ac:dyDescent="0.25">
      <c r="F59" s="41"/>
      <c r="G59" s="39" t="s">
        <v>15</v>
      </c>
      <c r="H59" s="46">
        <v>0.23025048169556839</v>
      </c>
      <c r="I59" s="47">
        <v>0.45537610119719901</v>
      </c>
      <c r="J59" s="48">
        <v>0.17</v>
      </c>
      <c r="K59" s="41"/>
      <c r="L59" s="41"/>
      <c r="AN59" s="2" t="s">
        <v>23</v>
      </c>
      <c r="AO59">
        <v>0.95966051468448421</v>
      </c>
    </row>
    <row r="60" spans="6:41" x14ac:dyDescent="0.25">
      <c r="F60" s="41"/>
      <c r="G60" s="39" t="s">
        <v>18</v>
      </c>
      <c r="H60" s="46">
        <v>0.11636828644501279</v>
      </c>
      <c r="I60" s="47">
        <v>0.2534193234363592</v>
      </c>
      <c r="J60" s="48">
        <v>0.14000000000000001</v>
      </c>
      <c r="K60" s="41"/>
      <c r="L60" s="41"/>
      <c r="AN60" s="2" t="s">
        <v>24</v>
      </c>
      <c r="AO60">
        <v>8.0056643851781906E-2</v>
      </c>
    </row>
    <row r="61" spans="6:41" x14ac:dyDescent="0.25">
      <c r="F61" s="41"/>
      <c r="G61" s="39" t="s">
        <v>19</v>
      </c>
      <c r="H61" s="46">
        <v>0.2620689655172414</v>
      </c>
      <c r="I61" s="47">
        <v>0.85170114870574976</v>
      </c>
      <c r="J61" s="48">
        <v>0.21</v>
      </c>
      <c r="K61" s="41"/>
      <c r="L61" s="41"/>
      <c r="AN61" s="2" t="s">
        <v>25</v>
      </c>
      <c r="AO61">
        <v>5.5813953488372094E-3</v>
      </c>
    </row>
    <row r="62" spans="6:41" x14ac:dyDescent="0.25">
      <c r="F62" s="41"/>
      <c r="G62" s="39" t="s">
        <v>20</v>
      </c>
      <c r="H62" s="46">
        <v>0.23467600700525393</v>
      </c>
      <c r="I62" s="47">
        <v>0.64948558278056046</v>
      </c>
      <c r="J62" s="48">
        <v>0.2</v>
      </c>
      <c r="K62" s="41"/>
      <c r="L62" s="41"/>
      <c r="AN62" s="2" t="s">
        <v>26</v>
      </c>
      <c r="AO62">
        <v>2.9148374371699426E-2</v>
      </c>
    </row>
    <row r="63" spans="6:41" x14ac:dyDescent="0.25">
      <c r="F63" s="41"/>
      <c r="G63" s="39" t="s">
        <v>21</v>
      </c>
      <c r="H63" s="46">
        <v>1.0815450643776825</v>
      </c>
      <c r="I63" s="47">
        <v>2.1617460500518972</v>
      </c>
      <c r="J63" s="48">
        <v>0.34</v>
      </c>
      <c r="K63" s="41"/>
      <c r="L63" s="41"/>
      <c r="AN63" s="2" t="s">
        <v>27</v>
      </c>
      <c r="AO63">
        <v>4.1527397954016013E-3</v>
      </c>
    </row>
    <row r="64" spans="6:41" x14ac:dyDescent="0.25">
      <c r="F64" s="41"/>
      <c r="G64" s="39" t="s">
        <v>22</v>
      </c>
      <c r="H64" s="46">
        <v>0</v>
      </c>
      <c r="I64" s="47">
        <v>2.4950939164564059E-2</v>
      </c>
      <c r="J64" s="48">
        <v>0.14000000000000001</v>
      </c>
      <c r="K64" s="41"/>
      <c r="L64" s="41"/>
      <c r="AN64" s="2" t="s">
        <v>28</v>
      </c>
      <c r="AO64">
        <v>1.2421229147776207E-2</v>
      </c>
    </row>
    <row r="65" spans="6:41" x14ac:dyDescent="0.25">
      <c r="F65" s="41"/>
      <c r="G65" s="39" t="s">
        <v>23</v>
      </c>
      <c r="H65" s="46">
        <v>0.83423913043478259</v>
      </c>
      <c r="I65" s="47">
        <v>1.7938996451192668</v>
      </c>
      <c r="J65" s="48">
        <v>0.32</v>
      </c>
      <c r="K65" s="41"/>
      <c r="L65" s="41"/>
      <c r="AN65" s="2" t="s">
        <v>29</v>
      </c>
      <c r="AO65">
        <v>4.0893211947993849E-3</v>
      </c>
    </row>
    <row r="66" spans="6:41" x14ac:dyDescent="0.25">
      <c r="F66" s="41"/>
      <c r="G66" s="39" t="s">
        <v>24</v>
      </c>
      <c r="H66" s="46">
        <v>0.21052631578947367</v>
      </c>
      <c r="I66" s="47">
        <v>0.29058295964125558</v>
      </c>
      <c r="J66" s="48">
        <v>0.15</v>
      </c>
      <c r="K66" s="41"/>
      <c r="L66" s="41"/>
      <c r="AN66" s="2" t="s">
        <v>40</v>
      </c>
      <c r="AO66">
        <v>1.1051405102535383E-3</v>
      </c>
    </row>
    <row r="67" spans="6:41" x14ac:dyDescent="0.25">
      <c r="F67" s="41"/>
      <c r="G67" s="39" t="s">
        <v>25</v>
      </c>
      <c r="H67" s="46">
        <v>0</v>
      </c>
      <c r="I67" s="47">
        <v>5.5813953488372094E-3</v>
      </c>
      <c r="J67" s="48">
        <v>0.09</v>
      </c>
      <c r="K67" s="41"/>
      <c r="L67" s="41"/>
    </row>
    <row r="68" spans="6:41" x14ac:dyDescent="0.25">
      <c r="F68" s="41"/>
      <c r="G68" s="39" t="s">
        <v>26</v>
      </c>
      <c r="H68" s="46">
        <v>0.18145161290322581</v>
      </c>
      <c r="I68" s="47">
        <v>0.21059998727492524</v>
      </c>
      <c r="J68" s="48">
        <v>0.15</v>
      </c>
      <c r="K68" s="41"/>
      <c r="L68" s="41"/>
    </row>
    <row r="69" spans="6:41" x14ac:dyDescent="0.25">
      <c r="F69" s="41"/>
      <c r="G69" s="39" t="s">
        <v>27</v>
      </c>
      <c r="H69" s="46">
        <v>5.5555555555555552E-2</v>
      </c>
      <c r="I69" s="47">
        <v>5.9708295350957154E-2</v>
      </c>
      <c r="J69" s="48">
        <v>0.1</v>
      </c>
      <c r="K69" s="41"/>
      <c r="L69" s="41"/>
    </row>
    <row r="70" spans="6:41" x14ac:dyDescent="0.25">
      <c r="G70" s="39" t="s">
        <v>28</v>
      </c>
      <c r="H70" s="46">
        <v>3.2786885245901641E-2</v>
      </c>
      <c r="I70" s="47">
        <v>2.0365656098125434E-2</v>
      </c>
      <c r="J70" s="48">
        <v>0.09</v>
      </c>
    </row>
    <row r="71" spans="6:41" x14ac:dyDescent="0.25">
      <c r="G71" s="39" t="s">
        <v>29</v>
      </c>
      <c r="H71" s="46">
        <v>2.2556390977443608E-2</v>
      </c>
      <c r="I71" s="47">
        <v>1.8467069782644223E-2</v>
      </c>
      <c r="J71" s="48">
        <v>0.11</v>
      </c>
    </row>
    <row r="72" spans="6:41" x14ac:dyDescent="0.25">
      <c r="G72" s="39" t="s">
        <v>40</v>
      </c>
      <c r="H72" s="46">
        <v>3.5087719298245612E-2</v>
      </c>
      <c r="I72" s="47">
        <v>3.3982578787992074E-2</v>
      </c>
      <c r="J72" s="48">
        <v>7.0000000000000007E-2</v>
      </c>
    </row>
    <row r="73" spans="6:41" x14ac:dyDescent="0.25">
      <c r="G73" s="39"/>
      <c r="H73" s="46"/>
      <c r="I73" s="47"/>
      <c r="J73" s="48"/>
    </row>
    <row r="74" spans="6:41" x14ac:dyDescent="0.25">
      <c r="G74" s="39"/>
      <c r="H74" s="43"/>
      <c r="I74" s="39"/>
      <c r="J74" s="45"/>
    </row>
    <row r="75" spans="6:41" x14ac:dyDescent="0.25">
      <c r="G75" s="39"/>
      <c r="H75" s="43"/>
      <c r="I75" s="39"/>
      <c r="J75" s="45"/>
    </row>
    <row r="78" spans="6:41" x14ac:dyDescent="0.25">
      <c r="H78" s="52">
        <f>AVERAGE(H45:H72)</f>
        <v>0.41796290584978807</v>
      </c>
      <c r="I78" s="53">
        <f>AVERAGE(I45:I72)</f>
        <v>1.1812331284803039</v>
      </c>
      <c r="J78" s="53">
        <f>AVERAGE(J45:J72)</f>
        <v>0.22642857142857142</v>
      </c>
    </row>
  </sheetData>
  <conditionalFormatting sqref="P2:Q11 Q3:Q32">
    <cfRule type="cellIs" dxfId="9" priority="10" operator="greaterThan">
      <formula>"0.8"</formula>
    </cfRule>
    <cfRule type="cellIs" dxfId="8" priority="11" operator="greaterThan">
      <formula>"0.8"</formula>
    </cfRule>
  </conditionalFormatting>
  <conditionalFormatting sqref="P3:Q11 Y2:AA11 Z2:AA19 AI2:AJ19 Z27:AA32 AI27:AJ32">
    <cfRule type="cellIs" dxfId="7" priority="9" operator="greaterThan">
      <formula>0.8</formula>
    </cfRule>
  </conditionalFormatting>
  <conditionalFormatting sqref="S2:U11 T3:T32">
    <cfRule type="cellIs" dxfId="6" priority="8" operator="greaterThan">
      <formula>0.8</formula>
    </cfRule>
  </conditionalFormatting>
  <conditionalFormatting sqref="P2:Q32">
    <cfRule type="cellIs" dxfId="5" priority="6" operator="greaterThan">
      <formula>0.8</formula>
    </cfRule>
  </conditionalFormatting>
  <conditionalFormatting sqref="S2:U32">
    <cfRule type="cellIs" dxfId="4" priority="5" operator="greaterThan">
      <formula>0.8</formula>
    </cfRule>
  </conditionalFormatting>
  <conditionalFormatting sqref="Y2:Y32">
    <cfRule type="cellIs" dxfId="3" priority="4" operator="greaterThan">
      <formula>0.8</formula>
    </cfRule>
  </conditionalFormatting>
  <conditionalFormatting sqref="Z20:AA26">
    <cfRule type="cellIs" dxfId="2" priority="3" operator="greaterThan">
      <formula>0.8</formula>
    </cfRule>
  </conditionalFormatting>
  <conditionalFormatting sqref="AD2:AD19 AD27:AD32">
    <cfRule type="cellIs" dxfId="1" priority="2" operator="greaterThan">
      <formula>0.8</formula>
    </cfRule>
  </conditionalFormatting>
  <conditionalFormatting sqref="AD20:AD26">
    <cfRule type="cellIs" dxfId="0" priority="1" operator="greaterThan">
      <formula>0.8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L15" sqref="L15"/>
    </sheetView>
  </sheetViews>
  <sheetFormatPr baseColWidth="10" defaultRowHeight="15" x14ac:dyDescent="0.25"/>
  <sheetData>
    <row r="1" spans="1:15" x14ac:dyDescent="0.25">
      <c r="B1" s="8" t="s">
        <v>62</v>
      </c>
      <c r="C1" s="8" t="s">
        <v>63</v>
      </c>
      <c r="D1" s="8" t="s">
        <v>64</v>
      </c>
      <c r="E1" s="8" t="s">
        <v>65</v>
      </c>
      <c r="F1" s="8" t="s">
        <v>62</v>
      </c>
      <c r="G1" s="8" t="s">
        <v>63</v>
      </c>
      <c r="H1" s="8" t="s">
        <v>64</v>
      </c>
      <c r="I1" s="8" t="s">
        <v>65</v>
      </c>
      <c r="K1" t="s">
        <v>79</v>
      </c>
      <c r="L1" t="s">
        <v>80</v>
      </c>
      <c r="N1" t="s">
        <v>83</v>
      </c>
      <c r="O1" t="s">
        <v>84</v>
      </c>
    </row>
    <row r="2" spans="1:15" x14ac:dyDescent="0.25">
      <c r="B2" s="60" t="s">
        <v>81</v>
      </c>
      <c r="C2" s="60"/>
      <c r="D2" s="60"/>
      <c r="E2" s="60"/>
      <c r="F2" s="60" t="s">
        <v>82</v>
      </c>
      <c r="G2" s="60"/>
      <c r="H2" s="60"/>
      <c r="I2" s="60"/>
    </row>
    <row r="3" spans="1:15" x14ac:dyDescent="0.25">
      <c r="A3" s="8" t="s">
        <v>51</v>
      </c>
      <c r="B3" s="8">
        <v>8904616</v>
      </c>
      <c r="C3" s="8">
        <v>20696</v>
      </c>
      <c r="D3" s="8">
        <v>21813</v>
      </c>
      <c r="E3" s="8">
        <v>0.95</v>
      </c>
      <c r="F3" s="8">
        <v>20665553328</v>
      </c>
      <c r="G3" s="8">
        <v>145117</v>
      </c>
      <c r="H3" s="8">
        <v>211560</v>
      </c>
      <c r="I3" s="29">
        <v>0.68</v>
      </c>
      <c r="K3" s="11">
        <v>1.86</v>
      </c>
      <c r="L3" s="11">
        <v>2</v>
      </c>
      <c r="M3" s="11"/>
      <c r="N3" s="11">
        <f>ABS(K3-I3)</f>
        <v>1.1800000000000002</v>
      </c>
      <c r="O3">
        <f>ABS(L3-I3)</f>
        <v>1.3199999999999998</v>
      </c>
    </row>
    <row r="4" spans="1:15" x14ac:dyDescent="0.25">
      <c r="A4" s="8" t="s">
        <v>52</v>
      </c>
      <c r="B4" s="8">
        <v>21290366</v>
      </c>
      <c r="C4" s="8">
        <v>45883</v>
      </c>
      <c r="D4" s="8">
        <v>114586</v>
      </c>
      <c r="E4" s="8">
        <v>0.4</v>
      </c>
      <c r="F4" s="8">
        <v>20665553328</v>
      </c>
      <c r="G4" s="8">
        <v>144992</v>
      </c>
      <c r="H4" s="8">
        <v>312177</v>
      </c>
      <c r="I4" s="8">
        <v>0.46</v>
      </c>
      <c r="K4" s="10">
        <v>1.8571428571428572</v>
      </c>
      <c r="L4" s="10">
        <v>3</v>
      </c>
      <c r="M4" s="10"/>
      <c r="N4" s="11">
        <f t="shared" ref="N4:N26" si="0">ABS(K4-I4)</f>
        <v>1.3971428571428572</v>
      </c>
      <c r="O4">
        <f t="shared" ref="O4:O26" si="1">ABS(L4-I4)</f>
        <v>2.54</v>
      </c>
    </row>
    <row r="5" spans="1:15" x14ac:dyDescent="0.25">
      <c r="A5" s="8" t="s">
        <v>53</v>
      </c>
      <c r="B5" s="8">
        <v>4481124</v>
      </c>
      <c r="C5" s="8">
        <v>10847</v>
      </c>
      <c r="D5" s="8">
        <v>57910</v>
      </c>
      <c r="E5" s="8">
        <v>0.18</v>
      </c>
      <c r="F5" s="8">
        <v>20665553328</v>
      </c>
      <c r="G5" s="8">
        <v>65271</v>
      </c>
      <c r="H5" s="8">
        <v>346154</v>
      </c>
      <c r="I5" s="8">
        <v>0.18</v>
      </c>
      <c r="K5" s="10">
        <v>0.17647058823529413</v>
      </c>
      <c r="L5" s="10">
        <v>0.01</v>
      </c>
      <c r="M5" s="10"/>
      <c r="N5" s="11">
        <f t="shared" si="0"/>
        <v>3.5294117647058643E-3</v>
      </c>
      <c r="O5">
        <f t="shared" si="1"/>
        <v>0.16999999999999998</v>
      </c>
    </row>
    <row r="6" spans="1:15" x14ac:dyDescent="0.25">
      <c r="A6" s="8" t="s">
        <v>54</v>
      </c>
      <c r="B6" s="8">
        <v>22598879</v>
      </c>
      <c r="C6" s="8">
        <v>228433</v>
      </c>
      <c r="D6" s="8">
        <v>177462</v>
      </c>
      <c r="E6" s="8">
        <v>1.28</v>
      </c>
      <c r="F6" s="8">
        <v>20665553328</v>
      </c>
      <c r="G6" s="8">
        <v>305555</v>
      </c>
      <c r="H6" s="8">
        <v>192363</v>
      </c>
      <c r="I6" s="8">
        <v>1.6</v>
      </c>
      <c r="K6" s="10">
        <v>1</v>
      </c>
      <c r="L6" s="10">
        <v>3</v>
      </c>
      <c r="M6" s="10"/>
      <c r="N6" s="11">
        <f t="shared" si="0"/>
        <v>0.60000000000000009</v>
      </c>
      <c r="O6">
        <f t="shared" si="1"/>
        <v>1.4</v>
      </c>
    </row>
    <row r="7" spans="1:15" x14ac:dyDescent="0.25">
      <c r="A7" s="8" t="s">
        <v>55</v>
      </c>
      <c r="B7" s="8">
        <v>2466083</v>
      </c>
      <c r="C7" s="8">
        <v>10423</v>
      </c>
      <c r="D7" s="8">
        <v>83292</v>
      </c>
      <c r="E7" s="8">
        <v>0.13</v>
      </c>
      <c r="F7" s="8">
        <v>20665553328</v>
      </c>
      <c r="G7" s="8">
        <v>75731</v>
      </c>
      <c r="H7" s="8">
        <v>424263</v>
      </c>
      <c r="I7" s="8">
        <v>0.18</v>
      </c>
      <c r="K7" s="10">
        <v>9</v>
      </c>
      <c r="L7" s="10">
        <v>1</v>
      </c>
      <c r="M7" s="10"/>
      <c r="N7" s="12">
        <f t="shared" si="0"/>
        <v>8.82</v>
      </c>
      <c r="O7" s="13">
        <f t="shared" si="1"/>
        <v>0.82000000000000006</v>
      </c>
    </row>
    <row r="8" spans="1:15" x14ac:dyDescent="0.25">
      <c r="A8" s="8" t="s">
        <v>56</v>
      </c>
      <c r="B8" s="8">
        <v>27864015</v>
      </c>
      <c r="C8" s="8">
        <v>274637</v>
      </c>
      <c r="D8" s="8">
        <v>169854</v>
      </c>
      <c r="E8" s="8">
        <v>1.6</v>
      </c>
      <c r="F8" s="8">
        <v>20665553328</v>
      </c>
      <c r="G8" s="8">
        <v>478693</v>
      </c>
      <c r="H8" s="8">
        <v>261967</v>
      </c>
      <c r="I8" s="8">
        <v>1.8</v>
      </c>
      <c r="K8" s="10">
        <v>5.2631578947368418E-2</v>
      </c>
      <c r="L8" s="10">
        <v>1</v>
      </c>
      <c r="M8" s="10"/>
      <c r="N8" s="12">
        <f t="shared" si="0"/>
        <v>1.7473684210526317</v>
      </c>
      <c r="O8" s="13">
        <f t="shared" si="1"/>
        <v>0.8</v>
      </c>
    </row>
    <row r="9" spans="1:15" x14ac:dyDescent="0.25">
      <c r="A9" s="8" t="s">
        <v>57</v>
      </c>
      <c r="B9" s="8">
        <v>3816636</v>
      </c>
      <c r="C9" s="8">
        <v>18</v>
      </c>
      <c r="D9" s="8">
        <v>18062</v>
      </c>
      <c r="E9" s="8">
        <v>0</v>
      </c>
      <c r="F9" s="8">
        <v>20665553328</v>
      </c>
      <c r="G9" s="8">
        <v>322841</v>
      </c>
      <c r="H9" s="8">
        <v>654657</v>
      </c>
      <c r="I9" s="8">
        <v>0.5</v>
      </c>
      <c r="K9" s="10">
        <v>0.66666666666666663</v>
      </c>
      <c r="L9" s="10">
        <v>1</v>
      </c>
      <c r="M9" s="10"/>
      <c r="N9" s="11">
        <f t="shared" si="0"/>
        <v>0.16666666666666663</v>
      </c>
      <c r="O9">
        <f t="shared" si="1"/>
        <v>0.5</v>
      </c>
    </row>
    <row r="10" spans="1:15" x14ac:dyDescent="0.25">
      <c r="A10" s="8" t="s">
        <v>58</v>
      </c>
      <c r="B10" s="8">
        <v>10523024</v>
      </c>
      <c r="C10" s="8">
        <v>318</v>
      </c>
      <c r="D10" s="8">
        <v>60928</v>
      </c>
      <c r="E10" s="8">
        <v>5.0000000000000001E-3</v>
      </c>
      <c r="F10" s="8">
        <v>20665553328</v>
      </c>
      <c r="G10" s="8">
        <v>45001</v>
      </c>
      <c r="H10" s="8">
        <v>244736</v>
      </c>
      <c r="I10" s="8">
        <v>0.18</v>
      </c>
      <c r="K10" s="10">
        <v>0.1111111111111111</v>
      </c>
      <c r="L10" s="10">
        <v>0.01</v>
      </c>
      <c r="M10" s="10"/>
      <c r="N10" s="11">
        <f t="shared" si="0"/>
        <v>6.8888888888888888E-2</v>
      </c>
      <c r="O10">
        <f t="shared" si="1"/>
        <v>0.16999999999999998</v>
      </c>
    </row>
    <row r="11" spans="1:15" x14ac:dyDescent="0.25">
      <c r="A11" s="8" t="s">
        <v>59</v>
      </c>
      <c r="B11" s="8">
        <v>21244210</v>
      </c>
      <c r="C11" s="8">
        <v>71783</v>
      </c>
      <c r="D11" s="8">
        <v>208921</v>
      </c>
      <c r="E11" s="8">
        <v>0.34</v>
      </c>
      <c r="F11" s="8">
        <v>20665553328</v>
      </c>
      <c r="G11" s="8">
        <v>236804</v>
      </c>
      <c r="H11" s="8">
        <v>512943</v>
      </c>
      <c r="I11" s="29">
        <v>0.46</v>
      </c>
      <c r="K11" s="11">
        <v>5.2631578947368418E-2</v>
      </c>
      <c r="L11" s="11">
        <v>0.1</v>
      </c>
      <c r="M11" s="11"/>
      <c r="N11" s="12">
        <f t="shared" si="0"/>
        <v>0.4073684210526316</v>
      </c>
      <c r="O11" s="13">
        <f t="shared" si="1"/>
        <v>0.36</v>
      </c>
    </row>
    <row r="12" spans="1:15" x14ac:dyDescent="0.25">
      <c r="A12" s="8" t="s">
        <v>60</v>
      </c>
      <c r="B12" s="8">
        <v>18103837</v>
      </c>
      <c r="C12" s="8">
        <v>89</v>
      </c>
      <c r="D12" s="8">
        <v>16907</v>
      </c>
      <c r="E12" s="8">
        <v>5.0000000000000001E-3</v>
      </c>
      <c r="F12" s="8">
        <v>20665553328</v>
      </c>
      <c r="G12" s="8">
        <v>31506</v>
      </c>
      <c r="H12" s="8">
        <v>149393</v>
      </c>
      <c r="I12" s="29">
        <v>0.2</v>
      </c>
      <c r="K12" s="11">
        <v>3</v>
      </c>
      <c r="L12" s="11">
        <v>2.5</v>
      </c>
      <c r="M12" s="11"/>
      <c r="N12" s="12">
        <f t="shared" si="0"/>
        <v>2.8</v>
      </c>
      <c r="O12" s="13">
        <f t="shared" si="1"/>
        <v>2.2999999999999998</v>
      </c>
    </row>
    <row r="13" spans="1:15" x14ac:dyDescent="0.25">
      <c r="A13" s="8" t="s">
        <v>61</v>
      </c>
      <c r="B13" s="8">
        <v>11026222</v>
      </c>
      <c r="C13" s="8">
        <v>91582</v>
      </c>
      <c r="D13" s="8">
        <v>70038</v>
      </c>
      <c r="E13" s="8">
        <v>1.3</v>
      </c>
      <c r="F13" s="8">
        <v>20665553328</v>
      </c>
      <c r="G13" s="8">
        <v>2316932</v>
      </c>
      <c r="H13" s="8">
        <v>13823755</v>
      </c>
      <c r="I13" s="29">
        <v>0.17</v>
      </c>
      <c r="K13" s="11">
        <v>5.2631578947368418E-2</v>
      </c>
      <c r="L13" s="11">
        <v>0.01</v>
      </c>
      <c r="M13" s="11"/>
      <c r="N13" s="11">
        <f t="shared" si="0"/>
        <v>0.11736842105263159</v>
      </c>
      <c r="O13">
        <f t="shared" si="1"/>
        <v>0.16</v>
      </c>
    </row>
    <row r="14" spans="1:15" x14ac:dyDescent="0.25">
      <c r="A14" s="8" t="s">
        <v>66</v>
      </c>
      <c r="B14" s="8">
        <v>6014721</v>
      </c>
      <c r="C14" s="8">
        <v>201</v>
      </c>
      <c r="D14" s="8">
        <v>20319</v>
      </c>
      <c r="E14" s="8">
        <v>0.01</v>
      </c>
      <c r="F14" s="8">
        <v>20665553328</v>
      </c>
      <c r="G14" s="8">
        <v>52092</v>
      </c>
      <c r="H14" s="8">
        <v>13443121</v>
      </c>
      <c r="I14" s="29">
        <v>4.0000000000000001E-3</v>
      </c>
      <c r="K14" s="11">
        <v>0.1111111111111111</v>
      </c>
      <c r="L14" s="11">
        <v>0.1</v>
      </c>
      <c r="M14" s="11"/>
      <c r="N14" s="12">
        <f t="shared" si="0"/>
        <v>0.1071111111111111</v>
      </c>
      <c r="O14" s="13">
        <f t="shared" si="1"/>
        <v>9.6000000000000002E-2</v>
      </c>
    </row>
    <row r="15" spans="1:15" x14ac:dyDescent="0.25">
      <c r="A15" s="8" t="s">
        <v>67</v>
      </c>
      <c r="B15" s="8">
        <v>712525</v>
      </c>
      <c r="C15" s="8">
        <v>99</v>
      </c>
      <c r="D15" s="8">
        <v>46258</v>
      </c>
      <c r="E15" s="8">
        <v>2E-3</v>
      </c>
      <c r="F15" s="8">
        <v>20665553328</v>
      </c>
      <c r="G15" s="8">
        <v>35085</v>
      </c>
      <c r="H15" s="8">
        <v>153991</v>
      </c>
      <c r="I15" s="29">
        <v>0.23</v>
      </c>
      <c r="K15" s="11">
        <v>4</v>
      </c>
      <c r="L15" s="11">
        <v>5</v>
      </c>
      <c r="M15" s="11"/>
      <c r="N15" s="11">
        <f t="shared" si="0"/>
        <v>3.77</v>
      </c>
      <c r="O15">
        <f t="shared" si="1"/>
        <v>4.7699999999999996</v>
      </c>
    </row>
    <row r="16" spans="1:15" x14ac:dyDescent="0.25">
      <c r="A16" s="8" t="s">
        <v>68</v>
      </c>
      <c r="B16" s="8">
        <v>6691052</v>
      </c>
      <c r="C16" s="8">
        <v>350</v>
      </c>
      <c r="D16" s="8">
        <v>23976</v>
      </c>
      <c r="E16" s="8">
        <v>1.4999999999999999E-2</v>
      </c>
      <c r="F16" s="8">
        <v>20665553328</v>
      </c>
      <c r="G16" s="8">
        <v>23785</v>
      </c>
      <c r="H16" s="8">
        <v>7813838</v>
      </c>
      <c r="I16" s="8">
        <v>3.0000000000000001E-3</v>
      </c>
      <c r="K16" s="10">
        <v>0.25</v>
      </c>
      <c r="L16" s="10">
        <v>0.01</v>
      </c>
      <c r="M16" s="10"/>
      <c r="N16" s="12">
        <f t="shared" si="0"/>
        <v>0.247</v>
      </c>
      <c r="O16" s="13">
        <f t="shared" si="1"/>
        <v>7.0000000000000001E-3</v>
      </c>
    </row>
    <row r="17" spans="1:15" x14ac:dyDescent="0.25">
      <c r="A17" s="8" t="s">
        <v>69</v>
      </c>
      <c r="B17" s="8">
        <v>5680853</v>
      </c>
      <c r="C17" s="8">
        <v>52630</v>
      </c>
      <c r="D17" s="8">
        <v>251341</v>
      </c>
      <c r="E17" s="8">
        <v>0.20899999999999999</v>
      </c>
      <c r="F17" s="8">
        <v>20665553328</v>
      </c>
      <c r="G17" s="8">
        <v>502487</v>
      </c>
      <c r="H17" s="8">
        <v>192545</v>
      </c>
      <c r="I17" s="8">
        <v>2.6</v>
      </c>
      <c r="K17" s="10">
        <v>4</v>
      </c>
      <c r="L17" s="10">
        <v>5</v>
      </c>
      <c r="M17" s="10"/>
      <c r="N17" s="11">
        <f t="shared" si="0"/>
        <v>1.4</v>
      </c>
      <c r="O17">
        <f t="shared" si="1"/>
        <v>2.4</v>
      </c>
    </row>
    <row r="18" spans="1:15" x14ac:dyDescent="0.25">
      <c r="A18" s="8" t="s">
        <v>70</v>
      </c>
      <c r="B18" s="8">
        <v>20897210</v>
      </c>
      <c r="C18" s="8">
        <v>203</v>
      </c>
      <c r="D18" s="8">
        <v>10998</v>
      </c>
      <c r="E18" s="8">
        <v>1.7999999999999999E-2</v>
      </c>
      <c r="F18" s="8">
        <v>20665553328</v>
      </c>
      <c r="G18" s="8">
        <v>32697</v>
      </c>
      <c r="H18" s="8">
        <v>10439926</v>
      </c>
      <c r="I18" s="29">
        <v>3.0000000000000001E-3</v>
      </c>
      <c r="K18" s="11">
        <v>5.2631578947368418E-2</v>
      </c>
      <c r="L18" s="11">
        <v>0.01</v>
      </c>
      <c r="M18" s="11"/>
      <c r="N18" s="12">
        <f t="shared" si="0"/>
        <v>4.9631578947368415E-2</v>
      </c>
      <c r="O18" s="13">
        <f t="shared" si="1"/>
        <v>7.0000000000000001E-3</v>
      </c>
    </row>
    <row r="19" spans="1:15" x14ac:dyDescent="0.25">
      <c r="A19" s="8" t="s">
        <v>71</v>
      </c>
      <c r="B19" s="8">
        <v>16697062</v>
      </c>
      <c r="C19" s="8">
        <v>490644</v>
      </c>
      <c r="D19" s="8">
        <v>250873</v>
      </c>
      <c r="E19" s="8">
        <v>1.96</v>
      </c>
      <c r="F19" s="8">
        <v>20665553328</v>
      </c>
      <c r="G19" s="8">
        <v>509804</v>
      </c>
      <c r="H19" s="8">
        <v>296873</v>
      </c>
      <c r="I19" s="29">
        <v>1.7</v>
      </c>
      <c r="K19" s="11">
        <v>0.1111111111111111</v>
      </c>
      <c r="L19" s="11">
        <v>0.1</v>
      </c>
      <c r="M19" s="11"/>
      <c r="N19" s="12">
        <f t="shared" si="0"/>
        <v>1.5888888888888888</v>
      </c>
      <c r="O19">
        <f t="shared" si="1"/>
        <v>1.5999999999999999</v>
      </c>
    </row>
    <row r="20" spans="1:15" x14ac:dyDescent="0.25">
      <c r="A20" s="8" t="s">
        <v>72</v>
      </c>
      <c r="B20" s="8">
        <v>5553919</v>
      </c>
      <c r="C20" s="8">
        <v>10385</v>
      </c>
      <c r="D20" s="8">
        <v>50691</v>
      </c>
      <c r="E20" s="8">
        <v>2.04</v>
      </c>
      <c r="F20" s="8">
        <v>20665553328</v>
      </c>
      <c r="G20" s="8">
        <v>253330</v>
      </c>
      <c r="H20" s="8">
        <v>10868481</v>
      </c>
      <c r="I20" s="8">
        <v>0.02</v>
      </c>
      <c r="K20" s="10">
        <v>3</v>
      </c>
      <c r="L20" s="10">
        <v>10</v>
      </c>
      <c r="M20" s="10"/>
      <c r="N20" s="11">
        <f t="shared" si="0"/>
        <v>2.98</v>
      </c>
      <c r="O20">
        <f t="shared" si="1"/>
        <v>9.98</v>
      </c>
    </row>
    <row r="21" spans="1:15" x14ac:dyDescent="0.25">
      <c r="A21" s="8" t="s">
        <v>73</v>
      </c>
      <c r="B21" s="8">
        <v>21358080</v>
      </c>
      <c r="C21" s="8">
        <v>20133</v>
      </c>
      <c r="D21" s="8">
        <v>49141</v>
      </c>
      <c r="E21" s="8">
        <v>0.41</v>
      </c>
      <c r="F21" s="8">
        <v>20665553328</v>
      </c>
      <c r="G21" s="8">
        <v>129578</v>
      </c>
      <c r="H21" s="8">
        <v>423207</v>
      </c>
      <c r="I21" s="29">
        <v>0.3</v>
      </c>
      <c r="K21" s="11">
        <v>0.33333333333333331</v>
      </c>
      <c r="L21" s="11">
        <v>0.5</v>
      </c>
      <c r="M21" s="11"/>
      <c r="N21" s="11">
        <f t="shared" si="0"/>
        <v>3.3333333333333326E-2</v>
      </c>
      <c r="O21">
        <f t="shared" si="1"/>
        <v>0.2</v>
      </c>
    </row>
    <row r="22" spans="1:15" x14ac:dyDescent="0.25">
      <c r="A22" s="8" t="s">
        <v>74</v>
      </c>
      <c r="B22" s="8">
        <v>22219940</v>
      </c>
      <c r="C22" s="8">
        <v>621702</v>
      </c>
      <c r="D22" s="8">
        <v>217218</v>
      </c>
      <c r="E22" s="8">
        <v>2.87</v>
      </c>
      <c r="F22" s="8">
        <v>20665553328</v>
      </c>
      <c r="G22" s="8">
        <v>759342</v>
      </c>
      <c r="H22" s="8">
        <v>337308</v>
      </c>
      <c r="I22" s="8">
        <v>2.25</v>
      </c>
      <c r="K22" s="10">
        <v>4</v>
      </c>
      <c r="L22" s="10">
        <v>5</v>
      </c>
      <c r="M22" s="10"/>
      <c r="N22" s="11">
        <f t="shared" si="0"/>
        <v>1.75</v>
      </c>
      <c r="O22">
        <f t="shared" si="1"/>
        <v>2.75</v>
      </c>
    </row>
    <row r="23" spans="1:15" x14ac:dyDescent="0.25">
      <c r="A23" s="8" t="s">
        <v>75</v>
      </c>
      <c r="B23" s="8">
        <v>21493130</v>
      </c>
      <c r="C23" s="8">
        <v>558989</v>
      </c>
      <c r="D23" s="8">
        <v>517839</v>
      </c>
      <c r="E23" s="8">
        <v>1.08</v>
      </c>
      <c r="F23" s="8">
        <v>20665553328</v>
      </c>
      <c r="G23" s="8">
        <v>774191</v>
      </c>
      <c r="H23" s="8">
        <v>14521941</v>
      </c>
      <c r="I23" s="29">
        <v>0.05</v>
      </c>
      <c r="K23" s="11">
        <v>3</v>
      </c>
      <c r="L23" s="11">
        <v>3</v>
      </c>
      <c r="M23" s="11"/>
      <c r="N23" s="12">
        <f t="shared" si="0"/>
        <v>2.95</v>
      </c>
      <c r="O23">
        <f t="shared" si="1"/>
        <v>2.95</v>
      </c>
    </row>
    <row r="24" spans="1:15" x14ac:dyDescent="0.25">
      <c r="A24" s="8" t="s">
        <v>76</v>
      </c>
      <c r="B24" s="8">
        <v>26743242</v>
      </c>
      <c r="C24" s="8">
        <v>113950</v>
      </c>
      <c r="D24" s="8">
        <v>202171</v>
      </c>
      <c r="E24" s="8">
        <v>0.56000000000000005</v>
      </c>
      <c r="F24" s="8">
        <v>20665553328</v>
      </c>
      <c r="G24" s="8">
        <v>382961</v>
      </c>
      <c r="H24" s="8">
        <v>393550</v>
      </c>
      <c r="I24" s="29">
        <v>0.97</v>
      </c>
      <c r="K24" s="11">
        <v>1</v>
      </c>
      <c r="L24" s="11">
        <v>1</v>
      </c>
      <c r="M24" s="11"/>
      <c r="N24" s="12">
        <f t="shared" si="0"/>
        <v>3.0000000000000027E-2</v>
      </c>
      <c r="O24">
        <f t="shared" si="1"/>
        <v>3.0000000000000027E-2</v>
      </c>
    </row>
    <row r="25" spans="1:15" x14ac:dyDescent="0.25">
      <c r="A25" s="8" t="s">
        <v>77</v>
      </c>
      <c r="B25" s="8">
        <v>19340929</v>
      </c>
      <c r="C25" s="8">
        <v>442864</v>
      </c>
      <c r="D25" s="8">
        <v>410385</v>
      </c>
      <c r="E25" s="8">
        <v>1.08</v>
      </c>
      <c r="F25" s="8">
        <v>20665553328</v>
      </c>
      <c r="G25" s="8">
        <v>783931</v>
      </c>
      <c r="H25" s="8">
        <v>567616</v>
      </c>
      <c r="I25" s="29">
        <v>1.4</v>
      </c>
      <c r="K25" s="11">
        <v>1</v>
      </c>
      <c r="L25" s="11">
        <v>1</v>
      </c>
      <c r="M25" s="11"/>
      <c r="N25" s="12">
        <f t="shared" si="0"/>
        <v>0.39999999999999991</v>
      </c>
      <c r="O25">
        <f t="shared" si="1"/>
        <v>0.39999999999999991</v>
      </c>
    </row>
    <row r="26" spans="1:15" x14ac:dyDescent="0.25">
      <c r="A26" s="8" t="s">
        <v>78</v>
      </c>
      <c r="B26" s="8">
        <v>2035708</v>
      </c>
      <c r="C26" s="8">
        <v>1</v>
      </c>
      <c r="D26" s="8">
        <v>5065</v>
      </c>
      <c r="E26" s="8">
        <v>0</v>
      </c>
      <c r="F26" s="8">
        <v>20665553328</v>
      </c>
      <c r="G26" s="8">
        <v>27885</v>
      </c>
      <c r="H26" s="8">
        <v>152517</v>
      </c>
      <c r="I26" s="29">
        <v>0.18</v>
      </c>
      <c r="K26" s="11">
        <v>0</v>
      </c>
      <c r="L26" s="11">
        <v>0.01</v>
      </c>
      <c r="M26" s="11"/>
      <c r="N26" s="12">
        <f t="shared" si="0"/>
        <v>0.18</v>
      </c>
      <c r="O26">
        <f t="shared" si="1"/>
        <v>0.16999999999999998</v>
      </c>
    </row>
  </sheetData>
  <mergeCells count="2">
    <mergeCell ref="B2:E2"/>
    <mergeCell ref="F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publi</vt:lpstr>
      <vt:lpstr>sacha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Immuno5</dc:creator>
  <cp:lastModifiedBy>Immuno5</cp:lastModifiedBy>
  <dcterms:created xsi:type="dcterms:W3CDTF">2018-09-10T08:33:42Z</dcterms:created>
  <dcterms:modified xsi:type="dcterms:W3CDTF">2019-05-29T13:11:19Z</dcterms:modified>
</cp:coreProperties>
</file>