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/>
  <mc:AlternateContent xmlns:mc="http://schemas.openxmlformats.org/markup-compatibility/2006">
    <mc:Choice Requires="x15">
      <x15ac:absPath xmlns:x15ac="http://schemas.microsoft.com/office/spreadsheetml/2010/11/ac" url="C:\Gyorgy Szaloki\Papers\Cavity calculations\Benchmarking\Structures for benchmarking\QUANTITATIVE ANALYSIS\"/>
    </mc:Choice>
  </mc:AlternateContent>
  <xr:revisionPtr revIDLastSave="0" documentId="8_{A8A14ECD-15E1-4201-9966-8CD3E083C909}" xr6:coauthVersionLast="47" xr6:coauthVersionMax="47" xr10:uidLastSave="{00000000-0000-0000-0000-000000000000}"/>
  <bookViews>
    <workbookView xWindow="0" yWindow="0" windowWidth="21600" windowHeight="9630" tabRatio="500" activeTab="2" xr2:uid="{00000000-000D-0000-FFFF-FFFF00000000}"/>
  </bookViews>
  <sheets>
    <sheet name="Summary" sheetId="7" r:id="rId1"/>
    <sheet name="Cavity Volume" sheetId="6" r:id="rId2"/>
    <sheet name="E" sheetId="3" r:id="rId3"/>
    <sheet name="RE" sheetId="4" r:id="rId4"/>
    <sheet name="RAE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F6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D2" i="7"/>
  <c r="C2" i="7"/>
  <c r="L18" i="7"/>
  <c r="K18" i="7"/>
  <c r="J18" i="7"/>
  <c r="I18" i="7"/>
  <c r="H18" i="7"/>
  <c r="G18" i="7"/>
  <c r="F18" i="7"/>
  <c r="E18" i="7"/>
  <c r="L17" i="7"/>
  <c r="K17" i="7"/>
  <c r="J17" i="7"/>
  <c r="I17" i="7"/>
  <c r="H17" i="7"/>
  <c r="G17" i="7"/>
  <c r="F17" i="7"/>
  <c r="E17" i="7"/>
  <c r="L16" i="7"/>
  <c r="K16" i="7"/>
  <c r="J16" i="7"/>
  <c r="I16" i="7"/>
  <c r="H16" i="7"/>
  <c r="G16" i="7"/>
  <c r="E16" i="7"/>
  <c r="E3" i="7"/>
  <c r="F3" i="7"/>
  <c r="G3" i="7"/>
  <c r="H3" i="7"/>
  <c r="I3" i="7"/>
  <c r="J3" i="7"/>
  <c r="K3" i="7"/>
  <c r="L3" i="7"/>
  <c r="E4" i="7"/>
  <c r="F4" i="7"/>
  <c r="G4" i="7"/>
  <c r="H4" i="7"/>
  <c r="I4" i="7"/>
  <c r="J4" i="7"/>
  <c r="K4" i="7"/>
  <c r="L4" i="7"/>
  <c r="E5" i="7"/>
  <c r="F5" i="7"/>
  <c r="G5" i="7"/>
  <c r="H5" i="7"/>
  <c r="I5" i="7"/>
  <c r="J5" i="7"/>
  <c r="K5" i="7"/>
  <c r="L5" i="7"/>
  <c r="E6" i="7"/>
  <c r="G6" i="7"/>
  <c r="H6" i="7"/>
  <c r="I6" i="7"/>
  <c r="J6" i="7"/>
  <c r="K6" i="7"/>
  <c r="L6" i="7"/>
  <c r="E7" i="7"/>
  <c r="F7" i="7"/>
  <c r="G7" i="7"/>
  <c r="H7" i="7"/>
  <c r="I7" i="7"/>
  <c r="J7" i="7"/>
  <c r="K7" i="7"/>
  <c r="L7" i="7"/>
  <c r="E8" i="7"/>
  <c r="F8" i="7"/>
  <c r="G8" i="7"/>
  <c r="H8" i="7"/>
  <c r="I8" i="7"/>
  <c r="J8" i="7"/>
  <c r="K8" i="7"/>
  <c r="L8" i="7"/>
  <c r="E9" i="7"/>
  <c r="F9" i="7"/>
  <c r="G9" i="7"/>
  <c r="H9" i="7"/>
  <c r="I9" i="7"/>
  <c r="J9" i="7"/>
  <c r="K9" i="7"/>
  <c r="L9" i="7"/>
  <c r="E10" i="7"/>
  <c r="F10" i="7"/>
  <c r="G10" i="7"/>
  <c r="H10" i="7"/>
  <c r="I10" i="7"/>
  <c r="J10" i="7"/>
  <c r="K10" i="7"/>
  <c r="L10" i="7"/>
  <c r="E11" i="7"/>
  <c r="F11" i="7"/>
  <c r="G11" i="7"/>
  <c r="H11" i="7"/>
  <c r="I11" i="7"/>
  <c r="J11" i="7"/>
  <c r="K11" i="7"/>
  <c r="L11" i="7"/>
  <c r="E12" i="7"/>
  <c r="F12" i="7"/>
  <c r="G12" i="7"/>
  <c r="H12" i="7"/>
  <c r="I12" i="7"/>
  <c r="J12" i="7"/>
  <c r="K12" i="7"/>
  <c r="L12" i="7"/>
  <c r="E13" i="7"/>
  <c r="F13" i="7"/>
  <c r="G13" i="7"/>
  <c r="H13" i="7"/>
  <c r="I13" i="7"/>
  <c r="J13" i="7"/>
  <c r="K13" i="7"/>
  <c r="L13" i="7"/>
  <c r="E14" i="7"/>
  <c r="F14" i="7"/>
  <c r="G14" i="7"/>
  <c r="H14" i="7"/>
  <c r="I14" i="7"/>
  <c r="J14" i="7"/>
  <c r="K14" i="7"/>
  <c r="L14" i="7"/>
  <c r="E15" i="7"/>
  <c r="F15" i="7"/>
  <c r="G15" i="7"/>
  <c r="H15" i="7"/>
  <c r="I15" i="7"/>
  <c r="J15" i="7"/>
  <c r="K15" i="7"/>
  <c r="L15" i="7"/>
  <c r="F2" i="7"/>
  <c r="G2" i="7"/>
  <c r="H2" i="7"/>
  <c r="I2" i="7"/>
  <c r="J2" i="7"/>
  <c r="K2" i="7"/>
  <c r="L2" i="7"/>
  <c r="E2" i="7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I2" i="5"/>
  <c r="H2" i="5"/>
  <c r="G2" i="5"/>
  <c r="F2" i="5"/>
  <c r="E2" i="5"/>
  <c r="D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  <c r="I16" i="5"/>
  <c r="H16" i="5"/>
  <c r="G16" i="5"/>
  <c r="F16" i="5"/>
  <c r="E16" i="5"/>
  <c r="D16" i="5"/>
  <c r="C16" i="5"/>
  <c r="B16" i="5"/>
  <c r="C16" i="3"/>
  <c r="F16" i="7" s="1"/>
  <c r="D16" i="3"/>
  <c r="E16" i="3"/>
  <c r="F16" i="3"/>
  <c r="G16" i="3"/>
  <c r="H16" i="3"/>
  <c r="I16" i="3"/>
  <c r="B1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I2" i="4"/>
  <c r="H2" i="4"/>
  <c r="G2" i="4"/>
  <c r="F2" i="4"/>
  <c r="C16" i="4"/>
  <c r="D16" i="4"/>
  <c r="E16" i="4"/>
  <c r="F16" i="4"/>
  <c r="G16" i="4"/>
  <c r="H16" i="4"/>
  <c r="I1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B16" i="4" s="1"/>
  <c r="D3" i="3"/>
  <c r="E3" i="3"/>
  <c r="G3" i="3"/>
  <c r="H3" i="3"/>
  <c r="I3" i="3"/>
  <c r="D4" i="3"/>
  <c r="E4" i="3"/>
  <c r="G4" i="3"/>
  <c r="H4" i="3"/>
  <c r="I4" i="3"/>
  <c r="D5" i="3"/>
  <c r="E5" i="3"/>
  <c r="G5" i="3"/>
  <c r="H5" i="3"/>
  <c r="I5" i="3"/>
  <c r="D6" i="3"/>
  <c r="E6" i="3"/>
  <c r="G6" i="3"/>
  <c r="H6" i="3"/>
  <c r="I6" i="3"/>
  <c r="D7" i="3"/>
  <c r="E7" i="3"/>
  <c r="G7" i="3"/>
  <c r="H7" i="3"/>
  <c r="I7" i="3"/>
  <c r="D8" i="3"/>
  <c r="E8" i="3"/>
  <c r="G8" i="3"/>
  <c r="H8" i="3"/>
  <c r="I8" i="3"/>
  <c r="D9" i="3"/>
  <c r="E9" i="3"/>
  <c r="G9" i="3"/>
  <c r="H9" i="3"/>
  <c r="I9" i="3"/>
  <c r="D10" i="3"/>
  <c r="E10" i="3"/>
  <c r="G10" i="3"/>
  <c r="H10" i="3"/>
  <c r="I10" i="3"/>
  <c r="D11" i="3"/>
  <c r="E11" i="3"/>
  <c r="G11" i="3"/>
  <c r="H11" i="3"/>
  <c r="I11" i="3"/>
  <c r="D12" i="3"/>
  <c r="E12" i="3"/>
  <c r="G12" i="3"/>
  <c r="H12" i="3"/>
  <c r="I12" i="3"/>
  <c r="D13" i="3"/>
  <c r="E13" i="3"/>
  <c r="G13" i="3"/>
  <c r="H13" i="3"/>
  <c r="I13" i="3"/>
  <c r="D14" i="3"/>
  <c r="E14" i="3"/>
  <c r="G14" i="3"/>
  <c r="H14" i="3"/>
  <c r="I14" i="3"/>
  <c r="D15" i="3"/>
  <c r="E15" i="3"/>
  <c r="G15" i="3"/>
  <c r="H15" i="3"/>
  <c r="I15" i="3"/>
  <c r="I2" i="3"/>
  <c r="H2" i="3"/>
  <c r="G2" i="3"/>
  <c r="E2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<sst xmlns="http://schemas.openxmlformats.org/spreadsheetml/2006/main" count="180" uniqueCount="54">
  <si>
    <t>Cage</t>
  </si>
  <si>
    <t>Guest</t>
  </si>
  <si>
    <t>Guests’ vdW volume</t>
  </si>
  <si>
    <t>Estimated cavity volume</t>
  </si>
  <si>
    <t xml:space="preserve"> pyKVFinder</t>
  </si>
  <si>
    <t>parKVFinder</t>
  </si>
  <si>
    <t>Molovol</t>
  </si>
  <si>
    <t>fpocket</t>
  </si>
  <si>
    <t>GHECOM</t>
  </si>
  <si>
    <t>pywindow</t>
  </si>
  <si>
    <t>POVME</t>
  </si>
  <si>
    <t>CAVER</t>
  </si>
  <si>
    <t>B1</t>
  </si>
  <si>
    <t>NEt4</t>
  </si>
  <si>
    <t>B2</t>
  </si>
  <si>
    <t>BnNMe3</t>
  </si>
  <si>
    <t>B3</t>
  </si>
  <si>
    <t>CoCp2</t>
  </si>
  <si>
    <t>B4</t>
  </si>
  <si>
    <t>CoCp*2</t>
  </si>
  <si>
    <t>B5</t>
  </si>
  <si>
    <t>BF4</t>
  </si>
  <si>
    <t>B6</t>
  </si>
  <si>
    <t>ClO4</t>
  </si>
  <si>
    <t>B7</t>
  </si>
  <si>
    <t>C60</t>
  </si>
  <si>
    <t>B8</t>
  </si>
  <si>
    <t>B9</t>
  </si>
  <si>
    <t>ADD</t>
  </si>
  <si>
    <t>B10</t>
  </si>
  <si>
    <t>B11</t>
  </si>
  <si>
    <t>DAQ</t>
  </si>
  <si>
    <t>B12</t>
  </si>
  <si>
    <t>2 guests</t>
  </si>
  <si>
    <t>B13</t>
  </si>
  <si>
    <t>B14</t>
  </si>
  <si>
    <t>C70</t>
  </si>
  <si>
    <t>ME</t>
  </si>
  <si>
    <t>-</t>
  </si>
  <si>
    <t>MRE</t>
  </si>
  <si>
    <t>MRAE</t>
  </si>
  <si>
    <t>Legend</t>
  </si>
  <si>
    <t>E</t>
  </si>
  <si>
    <t>Error</t>
  </si>
  <si>
    <t>Mean Error</t>
  </si>
  <si>
    <t>RE</t>
  </si>
  <si>
    <t>Relative Error</t>
  </si>
  <si>
    <t>Mean Relative Error</t>
  </si>
  <si>
    <t>RAE</t>
  </si>
  <si>
    <t>Relative Absolute Error</t>
  </si>
  <si>
    <t>Mean Relative Absolute Error</t>
  </si>
  <si>
    <t>Formula: Error (E) = Calculated Volume - Estimated Volume [true]</t>
  </si>
  <si>
    <t>Formula: Relative Error (RE) = (Calculated Volume - Estimated Volume [true]) / Estimated Volume [true]</t>
  </si>
  <si>
    <t>Formula: Relative Absolute Error (RAE) = ABS(Calculated Volume - Estimated Volume [true]) / Estimated Volume [true]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</si>
</sst>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5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0" xfId="0" applyFont="1"/>
    <xf numFmtId="0" fontId="0" fillId="6" borderId="24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/>
    </xf>
    <xf numFmtId="165" fontId="1" fillId="4" borderId="24" xfId="0" applyNumberFormat="1" applyFont="1" applyFill="1" applyBorder="1" applyAlignment="1">
      <alignment horizontal="center"/>
    </xf>
    <xf numFmtId="164" fontId="0" fillId="7" borderId="24" xfId="0" applyNumberFormat="1" applyFill="1" applyBorder="1" applyAlignment="1">
      <alignment horizontal="center" vertical="center"/>
    </xf>
    <xf numFmtId="164" fontId="0" fillId="5" borderId="24" xfId="0" applyNumberForma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/>
    </xf>
    <xf numFmtId="165" fontId="1" fillId="4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 vertical="center"/>
    </xf>
    <xf numFmtId="165" fontId="1" fillId="4" borderId="12" xfId="0" applyNumberFormat="1" applyFont="1" applyFill="1" applyBorder="1" applyAlignment="1">
      <alignment horizontal="center"/>
    </xf>
    <xf numFmtId="164" fontId="0" fillId="7" borderId="12" xfId="0" applyNumberForma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/>
    </xf>
    <xf numFmtId="4" fontId="1" fillId="2" borderId="4" xfId="0" applyNumberFormat="1" applyFont="1" applyFill="1" applyBorder="1" applyAlignment="1">
      <alignment horizontal="center"/>
    </xf>
    <xf numFmtId="4" fontId="1" fillId="2" borderId="5" xfId="0" applyNumberFormat="1" applyFont="1" applyFill="1" applyBorder="1" applyAlignment="1">
      <alignment horizontal="center"/>
    </xf>
    <xf numFmtId="3" fontId="0" fillId="6" borderId="12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9" borderId="12" xfId="0" applyNumberFormat="1" applyFill="1" applyBorder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166" fontId="1" fillId="2" borderId="11" xfId="0" applyNumberFormat="1" applyFont="1" applyFill="1" applyBorder="1" applyAlignment="1">
      <alignment horizontal="center"/>
    </xf>
    <xf numFmtId="166" fontId="1" fillId="4" borderId="12" xfId="0" applyNumberFormat="1" applyFont="1" applyFill="1" applyBorder="1" applyAlignment="1">
      <alignment horizontal="center"/>
    </xf>
    <xf numFmtId="166" fontId="0" fillId="7" borderId="12" xfId="0" applyNumberFormat="1" applyFill="1" applyBorder="1" applyAlignment="1">
      <alignment horizontal="center" vertical="center"/>
    </xf>
    <xf numFmtId="166" fontId="0" fillId="5" borderId="12" xfId="0" applyNumberFormat="1" applyFill="1" applyBorder="1" applyAlignment="1">
      <alignment horizontal="center" vertical="center"/>
    </xf>
    <xf numFmtId="166" fontId="0" fillId="6" borderId="12" xfId="0" applyNumberFormat="1" applyFill="1" applyBorder="1" applyAlignment="1">
      <alignment horizontal="center" vertical="center"/>
    </xf>
    <xf numFmtId="166" fontId="0" fillId="8" borderId="12" xfId="0" applyNumberFormat="1" applyFill="1" applyBorder="1" applyAlignment="1">
      <alignment horizontal="center" vertical="center"/>
    </xf>
    <xf numFmtId="166" fontId="0" fillId="9" borderId="12" xfId="0" applyNumberFormat="1" applyFill="1" applyBorder="1" applyAlignment="1">
      <alignment horizontal="center" vertical="center"/>
    </xf>
    <xf numFmtId="166" fontId="0" fillId="3" borderId="12" xfId="0" applyNumberForma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6" fontId="1" fillId="2" borderId="33" xfId="0" applyNumberFormat="1" applyFont="1" applyFill="1" applyBorder="1" applyAlignment="1">
      <alignment horizontal="center"/>
    </xf>
    <xf numFmtId="166" fontId="1" fillId="4" borderId="22" xfId="0" applyNumberFormat="1" applyFont="1" applyFill="1" applyBorder="1" applyAlignment="1">
      <alignment horizontal="center"/>
    </xf>
    <xf numFmtId="166" fontId="0" fillId="7" borderId="22" xfId="0" applyNumberFormat="1" applyFill="1" applyBorder="1" applyAlignment="1">
      <alignment horizontal="center" vertical="center"/>
    </xf>
    <xf numFmtId="166" fontId="0" fillId="5" borderId="22" xfId="0" applyNumberFormat="1" applyFill="1" applyBorder="1" applyAlignment="1">
      <alignment horizontal="center" vertical="center"/>
    </xf>
    <xf numFmtId="166" fontId="0" fillId="6" borderId="22" xfId="0" applyNumberFormat="1" applyFill="1" applyBorder="1" applyAlignment="1">
      <alignment horizontal="center" vertical="center"/>
    </xf>
    <xf numFmtId="166" fontId="0" fillId="8" borderId="22" xfId="0" applyNumberFormat="1" applyFill="1" applyBorder="1" applyAlignment="1">
      <alignment horizontal="center" vertical="center"/>
    </xf>
    <xf numFmtId="166" fontId="0" fillId="9" borderId="22" xfId="0" applyNumberFormat="1" applyFill="1" applyBorder="1" applyAlignment="1">
      <alignment horizontal="center" vertical="center"/>
    </xf>
    <xf numFmtId="166" fontId="0" fillId="3" borderId="22" xfId="0" applyNumberForma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" fontId="1" fillId="2" borderId="33" xfId="0" applyNumberFormat="1" applyFont="1" applyFill="1" applyBorder="1" applyAlignment="1">
      <alignment horizontal="center"/>
    </xf>
    <xf numFmtId="164" fontId="0" fillId="7" borderId="22" xfId="0" applyNumberForma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3" fontId="0" fillId="6" borderId="22" xfId="0" applyNumberFormat="1" applyFill="1" applyBorder="1" applyAlignment="1">
      <alignment horizontal="center" vertical="center"/>
    </xf>
    <xf numFmtId="3" fontId="0" fillId="8" borderId="22" xfId="0" applyNumberFormat="1" applyFill="1" applyBorder="1" applyAlignment="1">
      <alignment horizontal="center" vertical="center"/>
    </xf>
    <xf numFmtId="3" fontId="0" fillId="9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2" fillId="0" borderId="2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2" fillId="0" borderId="3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6" fontId="2" fillId="0" borderId="38" xfId="0" applyNumberFormat="1" applyFont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" fontId="2" fillId="0" borderId="21" xfId="0" applyNumberFormat="1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13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/>
    </xf>
    <xf numFmtId="4" fontId="4" fillId="0" borderId="10" xfId="0" applyNumberFormat="1" applyFont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31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29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FB93-14C1-42DA-AB49-CBCB57E4F20C}">
  <dimension ref="A1:L38"/>
  <sheetViews>
    <sheetView workbookViewId="0">
      <selection activeCell="F16" sqref="F16"/>
    </sheetView>
  </sheetViews>
  <sheetFormatPr defaultRowHeight="12.75"/>
  <cols>
    <col min="3" max="4" width="12.42578125" customWidth="1"/>
    <col min="5" max="12" width="11.85546875" bestFit="1" customWidth="1"/>
  </cols>
  <sheetData>
    <row r="1" spans="1:12" ht="24">
      <c r="A1" s="5" t="s">
        <v>0</v>
      </c>
      <c r="B1" s="6" t="s">
        <v>1</v>
      </c>
      <c r="C1" s="7" t="s">
        <v>2</v>
      </c>
      <c r="D1" s="8" t="s">
        <v>3</v>
      </c>
      <c r="E1" s="108" t="s">
        <v>4</v>
      </c>
      <c r="F1" s="109" t="s">
        <v>5</v>
      </c>
      <c r="G1" s="110" t="s">
        <v>6</v>
      </c>
      <c r="H1" s="111" t="s">
        <v>7</v>
      </c>
      <c r="I1" s="112" t="s">
        <v>8</v>
      </c>
      <c r="J1" s="113" t="s">
        <v>9</v>
      </c>
      <c r="K1" s="114" t="s">
        <v>10</v>
      </c>
      <c r="L1" s="115" t="s">
        <v>11</v>
      </c>
    </row>
    <row r="2" spans="1:12">
      <c r="A2" s="15" t="s">
        <v>12</v>
      </c>
      <c r="B2" s="16" t="s">
        <v>13</v>
      </c>
      <c r="C2" s="17">
        <f>'Cavity Volume'!C2</f>
        <v>137.38999999999999</v>
      </c>
      <c r="D2" s="105">
        <f>'Cavity Volume'!D2</f>
        <v>249.79999999999995</v>
      </c>
      <c r="E2" s="19" t="str">
        <f>ROUND('Cavity Volume'!E2,0)&amp;" ("&amp;ROUND(RE!B2*100,1)&amp;"%)"</f>
        <v>284 (13.7%)</v>
      </c>
      <c r="F2" s="106" t="str">
        <f>ROUND('Cavity Volume'!F2,0)&amp;" ("&amp;ROUND(RE!C2*100,1)&amp;"%)"</f>
        <v>282 (13%)</v>
      </c>
      <c r="G2" s="106" t="str">
        <f>ROUND('Cavity Volume'!G2,0)&amp;" ("&amp;ROUND(RE!D2*100,1)&amp;"%)"</f>
        <v>261 (4.5%)</v>
      </c>
      <c r="H2" s="106" t="str">
        <f>ROUND('Cavity Volume'!H2,0)&amp;" ("&amp;ROUND(RE!E2*100,1)&amp;"%)"</f>
        <v>247 (-1%)</v>
      </c>
      <c r="I2" s="106" t="str">
        <f>ROUND('Cavity Volume'!I2,0)&amp;" ("&amp;ROUND(RE!F2*100,1)&amp;"%)"</f>
        <v>175 (-29.9%)</v>
      </c>
      <c r="J2" s="106" t="str">
        <f>ROUND('Cavity Volume'!J2,0)&amp;" ("&amp;ROUND(RE!G2*100,1)&amp;"%)"</f>
        <v>133 (-46.8%)</v>
      </c>
      <c r="K2" s="106" t="str">
        <f>ROUND('Cavity Volume'!K2,0)&amp;" ("&amp;ROUND(RE!H2*100,1)&amp;"%)"</f>
        <v>109 (-56.4%)</v>
      </c>
      <c r="L2" s="133" t="str">
        <f>ROUND('Cavity Volume'!L2,0)&amp;" ("&amp;ROUND(RE!I2*100,1)&amp;"%)"</f>
        <v>396 (58.4%)</v>
      </c>
    </row>
    <row r="3" spans="1:12">
      <c r="A3" s="3" t="s">
        <v>14</v>
      </c>
      <c r="B3" s="2" t="s">
        <v>15</v>
      </c>
      <c r="C3" s="17">
        <f>'Cavity Volume'!C3</f>
        <v>146.03</v>
      </c>
      <c r="D3" s="105">
        <f>'Cavity Volume'!D3</f>
        <v>265.5090909090909</v>
      </c>
      <c r="E3" s="1" t="str">
        <f>ROUND('Cavity Volume'!E3,0)&amp;" ("&amp;ROUND(RE!B3*100,1)&amp;"%)"</f>
        <v>287 (8%)</v>
      </c>
      <c r="F3" s="18" t="str">
        <f>ROUND('Cavity Volume'!F3,0)&amp;" ("&amp;ROUND(RE!C3*100,1)&amp;"%)"</f>
        <v>289 (8.9%)</v>
      </c>
      <c r="G3" s="18" t="str">
        <f>ROUND('Cavity Volume'!G3,0)&amp;" ("&amp;ROUND(RE!D3*100,1)&amp;"%)"</f>
        <v>289 (8.7%)</v>
      </c>
      <c r="H3" s="18" t="str">
        <f>ROUND('Cavity Volume'!H3,0)&amp;" ("&amp;ROUND(RE!E3*100,1)&amp;"%)"</f>
        <v>279 (5.2%)</v>
      </c>
      <c r="I3" s="18" t="str">
        <f>ROUND('Cavity Volume'!I3,0)&amp;" ("&amp;ROUND(RE!F3*100,1)&amp;"%)"</f>
        <v>192 (-27.7%)</v>
      </c>
      <c r="J3" s="18" t="str">
        <f>ROUND('Cavity Volume'!J3,0)&amp;" ("&amp;ROUND(RE!G3*100,1)&amp;"%)"</f>
        <v>90 (-66.3%)</v>
      </c>
      <c r="K3" s="18" t="str">
        <f>ROUND('Cavity Volume'!K3,0)&amp;" ("&amp;ROUND(RE!H3*100,1)&amp;"%)"</f>
        <v>108 (-59.3%)</v>
      </c>
      <c r="L3" s="134" t="str">
        <f>ROUND('Cavity Volume'!L3,0)&amp;" ("&amp;ROUND(RE!I3*100,1)&amp;"%)"</f>
        <v>339 (27.8%)</v>
      </c>
    </row>
    <row r="4" spans="1:12">
      <c r="A4" s="3" t="s">
        <v>16</v>
      </c>
      <c r="B4" s="2" t="s">
        <v>17</v>
      </c>
      <c r="C4" s="17">
        <f>'Cavity Volume'!C4</f>
        <v>129.1</v>
      </c>
      <c r="D4" s="105">
        <f>'Cavity Volume'!D4</f>
        <v>234.72727272727269</v>
      </c>
      <c r="E4" s="1" t="str">
        <f>ROUND('Cavity Volume'!E4,0)&amp;" ("&amp;ROUND(RE!B4*100,1)&amp;"%)"</f>
        <v>270 (15.2%)</v>
      </c>
      <c r="F4" s="18" t="str">
        <f>ROUND('Cavity Volume'!F4,0)&amp;" ("&amp;ROUND(RE!C4*100,1)&amp;"%)"</f>
        <v>270 (15.2%)</v>
      </c>
      <c r="G4" s="18" t="str">
        <f>ROUND('Cavity Volume'!G4,0)&amp;" ("&amp;ROUND(RE!D4*100,1)&amp;"%)"</f>
        <v>253 (7.6%)</v>
      </c>
      <c r="H4" s="18" t="str">
        <f>ROUND('Cavity Volume'!H4,0)&amp;" ("&amp;ROUND(RE!E4*100,1)&amp;"%)"</f>
        <v>277 (18.1%)</v>
      </c>
      <c r="I4" s="18" t="str">
        <f>ROUND('Cavity Volume'!I4,0)&amp;" ("&amp;ROUND(RE!F4*100,1)&amp;"%)"</f>
        <v>191 (-18.8%)</v>
      </c>
      <c r="J4" s="18" t="str">
        <f>ROUND('Cavity Volume'!J4,0)&amp;" ("&amp;ROUND(RE!G4*100,1)&amp;"%)"</f>
        <v>113 (-52%)</v>
      </c>
      <c r="K4" s="18" t="str">
        <f>ROUND('Cavity Volume'!K4,0)&amp;" ("&amp;ROUND(RE!H4*100,1)&amp;"%)"</f>
        <v>99 (-57.8%)</v>
      </c>
      <c r="L4" s="134" t="str">
        <f>ROUND('Cavity Volume'!L4,0)&amp;" ("&amp;ROUND(RE!I4*100,1)&amp;"%)"</f>
        <v>335 (42.8%)</v>
      </c>
    </row>
    <row r="5" spans="1:12">
      <c r="A5" s="3" t="s">
        <v>18</v>
      </c>
      <c r="B5" s="2" t="s">
        <v>19</v>
      </c>
      <c r="C5" s="17">
        <f>'Cavity Volume'!C5</f>
        <v>271.23</v>
      </c>
      <c r="D5" s="105">
        <f>'Cavity Volume'!D5</f>
        <v>493.14545454545453</v>
      </c>
      <c r="E5" s="1" t="str">
        <f>ROUND('Cavity Volume'!E5,0)&amp;" ("&amp;ROUND(RE!B5*100,1)&amp;"%)"</f>
        <v>438 (-11.3%)</v>
      </c>
      <c r="F5" s="18" t="str">
        <f>ROUND('Cavity Volume'!F5,0)&amp;" ("&amp;ROUND(RE!C5*100,1)&amp;"%)"</f>
        <v>436 (-11.7%)</v>
      </c>
      <c r="G5" s="18" t="str">
        <f>ROUND('Cavity Volume'!G5,0)&amp;" ("&amp;ROUND(RE!D5*100,1)&amp;"%)"</f>
        <v>410 (-16.8%)</v>
      </c>
      <c r="H5" s="18" t="str">
        <f>ROUND('Cavity Volume'!H5,0)&amp;" ("&amp;ROUND(RE!E5*100,1)&amp;"%)"</f>
        <v>434 (-11.9%)</v>
      </c>
      <c r="I5" s="18" t="str">
        <f>ROUND('Cavity Volume'!I5,0)&amp;" ("&amp;ROUND(RE!F5*100,1)&amp;"%)"</f>
        <v>343 (-30.4%)</v>
      </c>
      <c r="J5" s="18" t="str">
        <f>ROUND('Cavity Volume'!J5,0)&amp;" ("&amp;ROUND(RE!G5*100,1)&amp;"%)"</f>
        <v>251 (-49.2%)</v>
      </c>
      <c r="K5" s="18" t="str">
        <f>ROUND('Cavity Volume'!K5,0)&amp;" ("&amp;ROUND(RE!H5*100,1)&amp;"%)"</f>
        <v>222 (-55%)</v>
      </c>
      <c r="L5" s="134" t="str">
        <f>ROUND('Cavity Volume'!L5,0)&amp;" ("&amp;ROUND(RE!I5*100,1)&amp;"%)"</f>
        <v>474 (-3.9%)</v>
      </c>
    </row>
    <row r="6" spans="1:12">
      <c r="A6" s="3" t="s">
        <v>20</v>
      </c>
      <c r="B6" s="2" t="s">
        <v>21</v>
      </c>
      <c r="C6" s="17">
        <f>'Cavity Volume'!C6</f>
        <v>40.74</v>
      </c>
      <c r="D6" s="105">
        <f>'Cavity Volume'!D6</f>
        <v>74.072727272727263</v>
      </c>
      <c r="E6" s="1" t="str">
        <f>ROUND('Cavity Volume'!E6,0)&amp;" ("&amp;ROUND(RE!B6*100,1)&amp;"%)"</f>
        <v>79 (6.2%)</v>
      </c>
      <c r="F6" s="18" t="str">
        <f>ROUND('Cavity Volume'!F6,0)&amp;" ("&amp;ROUND(RE!C6*100,1)&amp;"%)"</f>
        <v>78 (5.3%)</v>
      </c>
      <c r="G6" s="18" t="str">
        <f>ROUND('Cavity Volume'!G6,0)&amp;" ("&amp;ROUND(RE!D6*100,1)&amp;"%)"</f>
        <v>44 (-40.8%)</v>
      </c>
      <c r="H6" s="18" t="str">
        <f>ROUND('Cavity Volume'!H6,0)&amp;" ("&amp;ROUND(RE!E6*100,1)&amp;"%)"</f>
        <v>84 (13.8%)</v>
      </c>
      <c r="I6" s="18" t="str">
        <f>ROUND('Cavity Volume'!I6,0)&amp;" ("&amp;ROUND(RE!F6*100,1)&amp;"%)"</f>
        <v>29 (-60.6%)</v>
      </c>
      <c r="J6" s="18" t="str">
        <f>ROUND('Cavity Volume'!J6,0)&amp;" ("&amp;ROUND(RE!G6*100,1)&amp;"%)"</f>
        <v>37 (-50.4%)</v>
      </c>
      <c r="K6" s="18" t="str">
        <f>ROUND('Cavity Volume'!K6,0)&amp;" ("&amp;ROUND(RE!H6*100,1)&amp;"%)"</f>
        <v>11 (-85.8%)</v>
      </c>
      <c r="L6" s="134" t="str">
        <f>ROUND('Cavity Volume'!L6,0)&amp;" ("&amp;ROUND(RE!I6*100,1)&amp;"%)"</f>
        <v>65 (-11.7%)</v>
      </c>
    </row>
    <row r="7" spans="1:12">
      <c r="A7" s="3" t="s">
        <v>22</v>
      </c>
      <c r="B7" s="2" t="s">
        <v>23</v>
      </c>
      <c r="C7" s="17">
        <f>'Cavity Volume'!C7</f>
        <v>65.87</v>
      </c>
      <c r="D7" s="105">
        <f>'Cavity Volume'!D7</f>
        <v>119.76363636363637</v>
      </c>
      <c r="E7" s="1" t="str">
        <f>ROUND('Cavity Volume'!E7,0)&amp;" ("&amp;ROUND(RE!B7*100,1)&amp;"%)"</f>
        <v>80 (-33%)</v>
      </c>
      <c r="F7" s="18" t="str">
        <f>ROUND('Cavity Volume'!F7,0)&amp;" ("&amp;ROUND(RE!C7*100,1)&amp;"%)"</f>
        <v>81 (-32.2%)</v>
      </c>
      <c r="G7" s="18" t="str">
        <f>ROUND('Cavity Volume'!G7,0)&amp;" ("&amp;ROUND(RE!D7*100,1)&amp;"%)"</f>
        <v>55 (-54%)</v>
      </c>
      <c r="H7" s="18" t="str">
        <f>ROUND('Cavity Volume'!H7,0)&amp;" ("&amp;ROUND(RE!E7*100,1)&amp;"%)"</f>
        <v>82 (-31.4%)</v>
      </c>
      <c r="I7" s="18" t="str">
        <f>ROUND('Cavity Volume'!I7,0)&amp;" ("&amp;ROUND(RE!F7*100,1)&amp;"%)"</f>
        <v>64 (-47%)</v>
      </c>
      <c r="J7" s="18" t="str">
        <f>ROUND('Cavity Volume'!J7,0)&amp;" ("&amp;ROUND(RE!G7*100,1)&amp;"%)"</f>
        <v>40 (-67%)</v>
      </c>
      <c r="K7" s="18" t="str">
        <f>ROUND('Cavity Volume'!K7,0)&amp;" ("&amp;ROUND(RE!H7*100,1)&amp;"%)"</f>
        <v>11 (-91%)</v>
      </c>
      <c r="L7" s="134" t="str">
        <f>ROUND('Cavity Volume'!L7,0)&amp;" ("&amp;ROUND(RE!I7*100,1)&amp;"%)"</f>
        <v>79 (-34%)</v>
      </c>
    </row>
    <row r="8" spans="1:12">
      <c r="A8" s="3" t="s">
        <v>24</v>
      </c>
      <c r="B8" s="2" t="s">
        <v>25</v>
      </c>
      <c r="C8" s="17">
        <f>'Cavity Volume'!C8</f>
        <v>487.72</v>
      </c>
      <c r="D8" s="105">
        <f>'Cavity Volume'!D8</f>
        <v>886.76363636363635</v>
      </c>
      <c r="E8" s="1" t="str">
        <f>ROUND('Cavity Volume'!E8,0)&amp;" ("&amp;ROUND(RE!B8*100,1)&amp;"%)"</f>
        <v>755 (-14.9%)</v>
      </c>
      <c r="F8" s="18" t="str">
        <f>ROUND('Cavity Volume'!F8,0)&amp;" ("&amp;ROUND(RE!C8*100,1)&amp;"%)"</f>
        <v>759 (-14.4%)</v>
      </c>
      <c r="G8" s="18" t="str">
        <f>ROUND('Cavity Volume'!G8,0)&amp;" ("&amp;ROUND(RE!D8*100,1)&amp;"%)"</f>
        <v>708 (-20.2%)</v>
      </c>
      <c r="H8" s="18" t="str">
        <f>ROUND('Cavity Volume'!H8,0)&amp;" ("&amp;ROUND(RE!E8*100,1)&amp;"%)"</f>
        <v>771 (-13.1%)</v>
      </c>
      <c r="I8" s="18" t="str">
        <f>ROUND('Cavity Volume'!I8,0)&amp;" ("&amp;ROUND(RE!F8*100,1)&amp;"%)"</f>
        <v>734 (-17.3%)</v>
      </c>
      <c r="J8" s="18" t="str">
        <f>ROUND('Cavity Volume'!J8,0)&amp;" ("&amp;ROUND(RE!G8*100,1)&amp;"%)"</f>
        <v>492 (-44.5%)</v>
      </c>
      <c r="K8" s="18" t="str">
        <f>ROUND('Cavity Volume'!K8,0)&amp;" ("&amp;ROUND(RE!H8*100,1)&amp;"%)"</f>
        <v>385 (-56.6%)</v>
      </c>
      <c r="L8" s="134" t="str">
        <f>ROUND('Cavity Volume'!L8,0)&amp;" ("&amp;ROUND(RE!I8*100,1)&amp;"%)"</f>
        <v>778 (-12.3%)</v>
      </c>
    </row>
    <row r="9" spans="1:12">
      <c r="A9" s="3" t="s">
        <v>26</v>
      </c>
      <c r="B9" s="2" t="s">
        <v>25</v>
      </c>
      <c r="C9" s="17">
        <f>'Cavity Volume'!C9</f>
        <v>480.87</v>
      </c>
      <c r="D9" s="105">
        <f>'Cavity Volume'!D9</f>
        <v>874.30909090909086</v>
      </c>
      <c r="E9" s="1" t="str">
        <f>ROUND('Cavity Volume'!E9,0)&amp;" ("&amp;ROUND(RE!B9*100,1)&amp;"%)"</f>
        <v>730 (-16.5%)</v>
      </c>
      <c r="F9" s="18" t="str">
        <f>ROUND('Cavity Volume'!F9,0)&amp;" ("&amp;ROUND(RE!C9*100,1)&amp;"%)"</f>
        <v>730 (-16.5%)</v>
      </c>
      <c r="G9" s="18" t="str">
        <f>ROUND('Cavity Volume'!G9,0)&amp;" ("&amp;ROUND(RE!D9*100,1)&amp;"%)"</f>
        <v>747 (-14.5%)</v>
      </c>
      <c r="H9" s="18" t="str">
        <f>ROUND('Cavity Volume'!H9,0)&amp;" ("&amp;ROUND(RE!E9*100,1)&amp;"%)"</f>
        <v>805 (-8%)</v>
      </c>
      <c r="I9" s="18" t="str">
        <f>ROUND('Cavity Volume'!I9,0)&amp;" ("&amp;ROUND(RE!F9*100,1)&amp;"%)"</f>
        <v>704 (-19.5%)</v>
      </c>
      <c r="J9" s="18" t="str">
        <f>ROUND('Cavity Volume'!J9,0)&amp;" ("&amp;ROUND(RE!G9*100,1)&amp;"%)"</f>
        <v>517 (-40.9%)</v>
      </c>
      <c r="K9" s="18" t="str">
        <f>ROUND('Cavity Volume'!K9,0)&amp;" ("&amp;ROUND(RE!H9*100,1)&amp;"%)"</f>
        <v>409 (-53.2%)</v>
      </c>
      <c r="L9" s="134" t="str">
        <f>ROUND('Cavity Volume'!L9,0)&amp;" ("&amp;ROUND(RE!I9*100,1)&amp;"%)"</f>
        <v>682 (-22.1%)</v>
      </c>
    </row>
    <row r="10" spans="1:12">
      <c r="A10" s="3" t="s">
        <v>27</v>
      </c>
      <c r="B10" s="2" t="s">
        <v>28</v>
      </c>
      <c r="C10" s="17">
        <f>'Cavity Volume'!C10</f>
        <v>135.84</v>
      </c>
      <c r="D10" s="105">
        <f>'Cavity Volume'!D10</f>
        <v>246.98181818181817</v>
      </c>
      <c r="E10" s="1" t="str">
        <f>ROUND('Cavity Volume'!E10,0)&amp;" ("&amp;ROUND(RE!B10*100,1)&amp;"%)"</f>
        <v>156 (-36.9%)</v>
      </c>
      <c r="F10" s="18" t="str">
        <f>ROUND('Cavity Volume'!F10,0)&amp;" ("&amp;ROUND(RE!C10*100,1)&amp;"%)"</f>
        <v>155 (-37.4%)</v>
      </c>
      <c r="G10" s="18" t="str">
        <f>ROUND('Cavity Volume'!G10,0)&amp;" ("&amp;ROUND(RE!D10*100,1)&amp;"%)"</f>
        <v>177 (-28.4%)</v>
      </c>
      <c r="H10" s="18" t="str">
        <f>ROUND('Cavity Volume'!H10,0)&amp;" ("&amp;ROUND(RE!E10*100,1)&amp;"%)"</f>
        <v>181 (-26.7%)</v>
      </c>
      <c r="I10" s="18" t="str">
        <f>ROUND('Cavity Volume'!I10,0)&amp;" ("&amp;ROUND(RE!F10*100,1)&amp;"%)"</f>
        <v>159 (-35.5%)</v>
      </c>
      <c r="J10" s="18" t="str">
        <f>ROUND('Cavity Volume'!J10,0)&amp;" ("&amp;ROUND(RE!G10*100,1)&amp;"%)"</f>
        <v>122 (-50.5%)</v>
      </c>
      <c r="K10" s="18" t="str">
        <f>ROUND('Cavity Volume'!K10,0)&amp;" ("&amp;ROUND(RE!H10*100,1)&amp;"%)"</f>
        <v>62 (-74.9%)</v>
      </c>
      <c r="L10" s="134" t="str">
        <f>ROUND('Cavity Volume'!L10,0)&amp;" ("&amp;ROUND(RE!I10*100,1)&amp;"%)"</f>
        <v>173 (-29.8%)</v>
      </c>
    </row>
    <row r="11" spans="1:12">
      <c r="A11" s="3" t="s">
        <v>29</v>
      </c>
      <c r="B11" s="2" t="s">
        <v>13</v>
      </c>
      <c r="C11" s="17">
        <f>'Cavity Volume'!C11</f>
        <v>130.58000000000001</v>
      </c>
      <c r="D11" s="105">
        <f>'Cavity Volume'!D11</f>
        <v>237.41818181818184</v>
      </c>
      <c r="E11" s="1" t="str">
        <f>ROUND('Cavity Volume'!E11,0)&amp;" ("&amp;ROUND(RE!B11*100,1)&amp;"%)"</f>
        <v>246 (3.7%)</v>
      </c>
      <c r="F11" s="18" t="str">
        <f>ROUND('Cavity Volume'!F11,0)&amp;" ("&amp;ROUND(RE!C11*100,1)&amp;"%)"</f>
        <v>248 (4.4%)</v>
      </c>
      <c r="G11" s="18" t="str">
        <f>ROUND('Cavity Volume'!G11,0)&amp;" ("&amp;ROUND(RE!D11*100,1)&amp;"%)"</f>
        <v>225 (-5.1%)</v>
      </c>
      <c r="H11" s="18" t="str">
        <f>ROUND('Cavity Volume'!H11,0)&amp;" ("&amp;ROUND(RE!E11*100,1)&amp;"%)"</f>
        <v>225 (-5.1%)</v>
      </c>
      <c r="I11" s="18" t="str">
        <f>ROUND('Cavity Volume'!I11,0)&amp;" ("&amp;ROUND(RE!F11*100,1)&amp;"%)"</f>
        <v>161 (-32.1%)</v>
      </c>
      <c r="J11" s="18" t="str">
        <f>ROUND('Cavity Volume'!J11,0)&amp;" ("&amp;ROUND(RE!G11*100,1)&amp;"%)"</f>
        <v>125 (-47.5%)</v>
      </c>
      <c r="K11" s="18" t="str">
        <f>ROUND('Cavity Volume'!K11,0)&amp;" ("&amp;ROUND(RE!H11*100,1)&amp;"%)"</f>
        <v>94 (-60.4%)</v>
      </c>
      <c r="L11" s="134" t="str">
        <f>ROUND('Cavity Volume'!L11,0)&amp;" ("&amp;ROUND(RE!I11*100,1)&amp;"%)"</f>
        <v>351 (47.7%)</v>
      </c>
    </row>
    <row r="12" spans="1:12">
      <c r="A12" s="3" t="s">
        <v>30</v>
      </c>
      <c r="B12" s="2" t="s">
        <v>31</v>
      </c>
      <c r="C12" s="17">
        <f>'Cavity Volume'!C12</f>
        <v>209.55</v>
      </c>
      <c r="D12" s="105">
        <f>'Cavity Volume'!D12</f>
        <v>381</v>
      </c>
      <c r="E12" s="1" t="str">
        <f>ROUND('Cavity Volume'!E12,0)&amp;" ("&amp;ROUND(RE!B12*100,1)&amp;"%)"</f>
        <v>317 (-16.7%)</v>
      </c>
      <c r="F12" s="18" t="str">
        <f>ROUND('Cavity Volume'!F12,0)&amp;" ("&amp;ROUND(RE!C12*100,1)&amp;"%)"</f>
        <v>317 (-16.7%)</v>
      </c>
      <c r="G12" s="18" t="str">
        <f>ROUND('Cavity Volume'!G12,0)&amp;" ("&amp;ROUND(RE!D12*100,1)&amp;"%)"</f>
        <v>389 (2.2%)</v>
      </c>
      <c r="H12" s="18" t="str">
        <f>ROUND('Cavity Volume'!H12,0)&amp;" ("&amp;ROUND(RE!E12*100,1)&amp;"%)"</f>
        <v>652 (71.2%)</v>
      </c>
      <c r="I12" s="18" t="str">
        <f>ROUND('Cavity Volume'!I12,0)&amp;" ("&amp;ROUND(RE!F12*100,1)&amp;"%)"</f>
        <v>349 (-8.5%)</v>
      </c>
      <c r="J12" s="18" t="str">
        <f>ROUND('Cavity Volume'!J12,0)&amp;" ("&amp;ROUND(RE!G12*100,1)&amp;"%)"</f>
        <v>114 (-70.2%)</v>
      </c>
      <c r="K12" s="18" t="str">
        <f>ROUND('Cavity Volume'!K12,0)&amp;" ("&amp;ROUND(RE!H12*100,1)&amp;"%)"</f>
        <v>164 (-57%)</v>
      </c>
      <c r="L12" s="134" t="str">
        <f>ROUND('Cavity Volume'!L12,0)&amp;" ("&amp;ROUND(RE!I12*100,1)&amp;"%)"</f>
        <v>227 (-40.5%)</v>
      </c>
    </row>
    <row r="13" spans="1:12">
      <c r="A13" s="3" t="s">
        <v>32</v>
      </c>
      <c r="B13" s="2" t="s">
        <v>33</v>
      </c>
      <c r="C13" s="17">
        <f>'Cavity Volume'!C13</f>
        <v>285.27999999999997</v>
      </c>
      <c r="D13" s="105">
        <f>'Cavity Volume'!D13</f>
        <v>518.69090909090903</v>
      </c>
      <c r="E13" s="1" t="str">
        <f>ROUND('Cavity Volume'!E13,0)&amp;" ("&amp;ROUND(RE!B13*100,1)&amp;"%)"</f>
        <v>494 (-4.8%)</v>
      </c>
      <c r="F13" s="18" t="str">
        <f>ROUND('Cavity Volume'!F13,0)&amp;" ("&amp;ROUND(RE!C13*100,1)&amp;"%)"</f>
        <v>498 (-4.1%)</v>
      </c>
      <c r="G13" s="18" t="str">
        <f>ROUND('Cavity Volume'!G13,0)&amp;" ("&amp;ROUND(RE!D13*100,1)&amp;"%)"</f>
        <v>435 (-16.2%)</v>
      </c>
      <c r="H13" s="18" t="str">
        <f>ROUND('Cavity Volume'!H13,0)&amp;" ("&amp;ROUND(RE!E13*100,1)&amp;"%)"</f>
        <v>482 (-7.2%)</v>
      </c>
      <c r="I13" s="18" t="str">
        <f>ROUND('Cavity Volume'!I13,0)&amp;" ("&amp;ROUND(RE!F13*100,1)&amp;"%)"</f>
        <v>401 (-22.7%)</v>
      </c>
      <c r="J13" s="18" t="str">
        <f>ROUND('Cavity Volume'!J13,0)&amp;" ("&amp;ROUND(RE!G13*100,1)&amp;"%)"</f>
        <v>265 (-48.9%)</v>
      </c>
      <c r="K13" s="18" t="str">
        <f>ROUND('Cavity Volume'!K13,0)&amp;" ("&amp;ROUND(RE!H13*100,1)&amp;"%)"</f>
        <v>208 (-59.9%)</v>
      </c>
      <c r="L13" s="134" t="str">
        <f>ROUND('Cavity Volume'!L13,0)&amp;" ("&amp;ROUND(RE!I13*100,1)&amp;"%)"</f>
        <v>457 (-12%)</v>
      </c>
    </row>
    <row r="14" spans="1:12">
      <c r="A14" s="3" t="s">
        <v>34</v>
      </c>
      <c r="B14" s="2" t="s">
        <v>25</v>
      </c>
      <c r="C14" s="17">
        <f>'Cavity Volume'!C14</f>
        <v>492.76</v>
      </c>
      <c r="D14" s="105">
        <f>'Cavity Volume'!D14</f>
        <v>895.92727272727268</v>
      </c>
      <c r="E14" s="1" t="str">
        <f>ROUND('Cavity Volume'!E14,0)&amp;" ("&amp;ROUND(RE!B14*100,1)&amp;"%)"</f>
        <v>736 (-17.8%)</v>
      </c>
      <c r="F14" s="18" t="str">
        <f>ROUND('Cavity Volume'!F14,0)&amp;" ("&amp;ROUND(RE!C14*100,1)&amp;"%)"</f>
        <v>738 (-17.6%)</v>
      </c>
      <c r="G14" s="18" t="str">
        <f>ROUND('Cavity Volume'!G14,0)&amp;" ("&amp;ROUND(RE!D14*100,1)&amp;"%)"</f>
        <v>650 (-27.5%)</v>
      </c>
      <c r="H14" s="18" t="str">
        <f>ROUND('Cavity Volume'!H14,0)&amp;" ("&amp;ROUND(RE!E14*100,1)&amp;"%)"</f>
        <v>627 (-30%)</v>
      </c>
      <c r="I14" s="18" t="str">
        <f>ROUND('Cavity Volume'!I14,0)&amp;" ("&amp;ROUND(RE!F14*100,1)&amp;"%)"</f>
        <v>606 (-32.4%)</v>
      </c>
      <c r="J14" s="18" t="str">
        <f>ROUND('Cavity Volume'!J14,0)&amp;" ("&amp;ROUND(RE!G14*100,1)&amp;"%)"</f>
        <v>532 (-40.6%)</v>
      </c>
      <c r="K14" s="18" t="str">
        <f>ROUND('Cavity Volume'!K14,0)&amp;" ("&amp;ROUND(RE!H14*100,1)&amp;"%)"</f>
        <v>319 (-64.4%)</v>
      </c>
      <c r="L14" s="134" t="str">
        <f>ROUND('Cavity Volume'!L14,0)&amp;" ("&amp;ROUND(RE!I14*100,1)&amp;"%)"</f>
        <v>742 (-17.1%)</v>
      </c>
    </row>
    <row r="15" spans="1:12">
      <c r="A15" s="4" t="s">
        <v>35</v>
      </c>
      <c r="B15" s="21" t="s">
        <v>36</v>
      </c>
      <c r="C15" s="17">
        <f>'Cavity Volume'!C15</f>
        <v>581.73</v>
      </c>
      <c r="D15" s="105">
        <f>'Cavity Volume'!D15</f>
        <v>1057.6909090909091</v>
      </c>
      <c r="E15" s="135" t="str">
        <f>ROUND('Cavity Volume'!E15,0)&amp;" ("&amp;ROUND(RE!B15*100,1)&amp;"%)"</f>
        <v>872 (-17.5%)</v>
      </c>
      <c r="F15" s="107" t="str">
        <f>ROUND('Cavity Volume'!F15,0)&amp;" ("&amp;ROUND(RE!C15*100,1)&amp;"%)"</f>
        <v>868 (-17.9%)</v>
      </c>
      <c r="G15" s="107" t="str">
        <f>ROUND('Cavity Volume'!G15,0)&amp;" ("&amp;ROUND(RE!D15*100,1)&amp;"%)"</f>
        <v>821 (-22.4%)</v>
      </c>
      <c r="H15" s="107" t="str">
        <f>ROUND('Cavity Volume'!H15,0)&amp;" ("&amp;ROUND(RE!E15*100,1)&amp;"%)"</f>
        <v>811 (-23.3%)</v>
      </c>
      <c r="I15" s="107" t="str">
        <f>ROUND('Cavity Volume'!I15,0)&amp;" ("&amp;ROUND(RE!F15*100,1)&amp;"%)"</f>
        <v>752 (-28.9%)</v>
      </c>
      <c r="J15" s="107" t="str">
        <f>ROUND('Cavity Volume'!J15,0)&amp;" ("&amp;ROUND(RE!G15*100,1)&amp;"%)"</f>
        <v>555 (-47.5%)</v>
      </c>
      <c r="K15" s="107" t="str">
        <f>ROUND('Cavity Volume'!K15,0)&amp;" ("&amp;ROUND(RE!H15*100,1)&amp;"%)"</f>
        <v>450 (-57.5%)</v>
      </c>
      <c r="L15" s="136" t="str">
        <f>ROUND('Cavity Volume'!L15,0)&amp;" ("&amp;ROUND(RE!I15*100,1)&amp;"%)"</f>
        <v>1031 (-2.5%)</v>
      </c>
    </row>
    <row r="16" spans="1:12">
      <c r="A16" s="126" t="s">
        <v>37</v>
      </c>
      <c r="B16" s="127" t="s">
        <v>38</v>
      </c>
      <c r="C16" s="128" t="s">
        <v>38</v>
      </c>
      <c r="D16" s="129" t="s">
        <v>38</v>
      </c>
      <c r="E16" s="137">
        <f>E!B16</f>
        <v>-56.567857142857136</v>
      </c>
      <c r="F16" s="138">
        <f>E!C16</f>
        <v>-56.179999999999971</v>
      </c>
      <c r="G16" s="138">
        <f>E!D16</f>
        <v>-76.577142857142832</v>
      </c>
      <c r="H16" s="138">
        <f>E!E16</f>
        <v>-41.209499999999984</v>
      </c>
      <c r="I16" s="138">
        <f>E!F16</f>
        <v>-119.7785714285714</v>
      </c>
      <c r="J16" s="138">
        <f>E!G16</f>
        <v>-225.1442857142857</v>
      </c>
      <c r="K16" s="138">
        <f>E!H16</f>
        <v>-277.53928571428565</v>
      </c>
      <c r="L16" s="139">
        <f>E!I16</f>
        <v>-29.057142857142839</v>
      </c>
    </row>
    <row r="17" spans="1:12">
      <c r="A17" s="123" t="s">
        <v>39</v>
      </c>
      <c r="B17" s="118" t="s">
        <v>38</v>
      </c>
      <c r="C17" s="116" t="s">
        <v>38</v>
      </c>
      <c r="D17" s="130" t="s">
        <v>38</v>
      </c>
      <c r="E17" s="124">
        <f>RE!B16</f>
        <v>-8.7616372798020217E-2</v>
      </c>
      <c r="F17" s="117">
        <f>RE!C16</f>
        <v>-8.6972115083226775E-2</v>
      </c>
      <c r="G17" s="117">
        <f>RE!D16</f>
        <v>-0.15916522184560541</v>
      </c>
      <c r="H17" s="117">
        <f>RE!E16</f>
        <v>-3.5257012303373768E-2</v>
      </c>
      <c r="I17" s="117">
        <f>RE!F16</f>
        <v>-0.29375198768665489</v>
      </c>
      <c r="J17" s="117">
        <f>RE!G16</f>
        <v>-0.5158571128773255</v>
      </c>
      <c r="K17" s="117">
        <f>RE!H16</f>
        <v>-0.63511078230353668</v>
      </c>
      <c r="L17" s="119">
        <f>RE!I16</f>
        <v>-6.5239368541755273E-3</v>
      </c>
    </row>
    <row r="18" spans="1:12">
      <c r="A18" s="20" t="s">
        <v>40</v>
      </c>
      <c r="B18" s="120" t="s">
        <v>38</v>
      </c>
      <c r="C18" s="131" t="s">
        <v>38</v>
      </c>
      <c r="D18" s="132" t="s">
        <v>38</v>
      </c>
      <c r="E18" s="125">
        <f>RAE!B16</f>
        <v>0.15447479215615625</v>
      </c>
      <c r="F18" s="121">
        <f>RAE!C16</f>
        <v>0.15375940310761207</v>
      </c>
      <c r="G18" s="121">
        <f>RAE!D16</f>
        <v>0.19196953723520624</v>
      </c>
      <c r="H18" s="121">
        <f>RAE!E16</f>
        <v>0.18997898102391794</v>
      </c>
      <c r="I18" s="121">
        <f>RAE!F16</f>
        <v>0.29375198768665489</v>
      </c>
      <c r="J18" s="121">
        <f>RAE!G16</f>
        <v>0.5158571128773255</v>
      </c>
      <c r="K18" s="121">
        <f>RAE!H16</f>
        <v>0.63511078230353668</v>
      </c>
      <c r="L18" s="122">
        <f>RAE!I16</f>
        <v>0.25890961378955574</v>
      </c>
    </row>
    <row r="20" spans="1:12">
      <c r="A20" s="144" t="s">
        <v>41</v>
      </c>
      <c r="B20" s="145"/>
      <c r="C20" s="145"/>
      <c r="D20" s="146"/>
    </row>
    <row r="21" spans="1:12">
      <c r="A21" s="1" t="s">
        <v>42</v>
      </c>
      <c r="B21" s="147" t="s">
        <v>43</v>
      </c>
      <c r="C21" s="147"/>
      <c r="D21" s="148"/>
    </row>
    <row r="22" spans="1:12">
      <c r="A22" s="102" t="s">
        <v>37</v>
      </c>
      <c r="B22" s="149" t="s">
        <v>44</v>
      </c>
      <c r="C22" s="149"/>
      <c r="D22" s="150"/>
    </row>
    <row r="23" spans="1:12">
      <c r="A23" s="102" t="s">
        <v>45</v>
      </c>
      <c r="B23" s="149" t="s">
        <v>46</v>
      </c>
      <c r="C23" s="149"/>
      <c r="D23" s="150"/>
    </row>
    <row r="24" spans="1:12">
      <c r="A24" s="102" t="s">
        <v>39</v>
      </c>
      <c r="B24" s="149" t="s">
        <v>47</v>
      </c>
      <c r="C24" s="149"/>
      <c r="D24" s="150"/>
    </row>
    <row r="25" spans="1:12">
      <c r="A25" s="103" t="s">
        <v>48</v>
      </c>
      <c r="B25" s="151" t="s">
        <v>49</v>
      </c>
      <c r="C25" s="151"/>
      <c r="D25" s="152"/>
    </row>
    <row r="26" spans="1:12" ht="12.75" customHeight="1">
      <c r="A26" s="104" t="s">
        <v>40</v>
      </c>
      <c r="B26" s="142" t="s">
        <v>50</v>
      </c>
      <c r="C26" s="142"/>
      <c r="D26" s="143"/>
    </row>
    <row r="31" spans="1:12">
      <c r="D31" s="22"/>
    </row>
    <row r="38" spans="7:7">
      <c r="G38" s="22"/>
    </row>
  </sheetData>
  <mergeCells count="7">
    <mergeCell ref="B26:D26"/>
    <mergeCell ref="A20:D20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7F8F-95E9-4101-8C0C-944E3FC16B0B}">
  <dimension ref="A1:L15"/>
  <sheetViews>
    <sheetView workbookViewId="0">
      <selection activeCell="I2" sqref="I2"/>
    </sheetView>
  </sheetViews>
  <sheetFormatPr defaultRowHeight="12.75"/>
  <cols>
    <col min="3" max="3" width="13.5703125" customWidth="1"/>
    <col min="4" max="12" width="12.28515625" customWidth="1"/>
  </cols>
  <sheetData>
    <row r="1" spans="1:12" ht="24">
      <c r="A1" s="5" t="s">
        <v>0</v>
      </c>
      <c r="B1" s="6" t="s">
        <v>1</v>
      </c>
      <c r="C1" s="7" t="s">
        <v>2</v>
      </c>
      <c r="D1" s="47" t="s">
        <v>3</v>
      </c>
      <c r="E1" s="4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  <c r="K1" s="14" t="s">
        <v>10</v>
      </c>
      <c r="L1" s="49" t="s">
        <v>11</v>
      </c>
    </row>
    <row r="2" spans="1:12">
      <c r="A2" s="15" t="s">
        <v>12</v>
      </c>
      <c r="B2" s="16" t="s">
        <v>13</v>
      </c>
      <c r="C2" s="50">
        <v>137.38999999999999</v>
      </c>
      <c r="D2" s="51">
        <f t="shared" ref="D2:D15" si="0">C2/0.55</f>
        <v>249.79999999999995</v>
      </c>
      <c r="E2" s="59">
        <v>284.02999999999997</v>
      </c>
      <c r="F2" s="52">
        <v>282.27999999999997</v>
      </c>
      <c r="G2" s="53">
        <v>261.14400000000001</v>
      </c>
      <c r="H2" s="54">
        <v>247.298</v>
      </c>
      <c r="I2" s="55">
        <v>175.1</v>
      </c>
      <c r="J2" s="56">
        <v>132.96</v>
      </c>
      <c r="K2" s="57">
        <v>109</v>
      </c>
      <c r="L2" s="58">
        <v>395.7</v>
      </c>
    </row>
    <row r="3" spans="1:12">
      <c r="A3" s="3" t="s">
        <v>14</v>
      </c>
      <c r="B3" s="2" t="s">
        <v>15</v>
      </c>
      <c r="C3" s="27">
        <v>146.03</v>
      </c>
      <c r="D3" s="45">
        <f t="shared" si="0"/>
        <v>265.5090909090909</v>
      </c>
      <c r="E3" s="60">
        <v>286.83999999999997</v>
      </c>
      <c r="F3" s="28">
        <v>289.06</v>
      </c>
      <c r="G3" s="29">
        <v>288.57600000000002</v>
      </c>
      <c r="H3" s="30">
        <v>279.30099999999999</v>
      </c>
      <c r="I3" s="23">
        <v>192</v>
      </c>
      <c r="J3" s="24">
        <v>89.53</v>
      </c>
      <c r="K3" s="25">
        <v>108</v>
      </c>
      <c r="L3" s="26">
        <v>339.4</v>
      </c>
    </row>
    <row r="4" spans="1:12">
      <c r="A4" s="3" t="s">
        <v>16</v>
      </c>
      <c r="B4" s="2" t="s">
        <v>17</v>
      </c>
      <c r="C4" s="27">
        <v>129.1</v>
      </c>
      <c r="D4" s="45">
        <f t="shared" si="0"/>
        <v>234.72727272727269</v>
      </c>
      <c r="E4" s="60">
        <v>270.38</v>
      </c>
      <c r="F4" s="28">
        <v>270.31</v>
      </c>
      <c r="G4" s="29">
        <v>252.50399999999999</v>
      </c>
      <c r="H4" s="30">
        <v>277.21300000000002</v>
      </c>
      <c r="I4" s="23">
        <v>190.5</v>
      </c>
      <c r="J4" s="24">
        <v>112.77</v>
      </c>
      <c r="K4" s="25">
        <v>99</v>
      </c>
      <c r="L4" s="26">
        <v>335.1</v>
      </c>
    </row>
    <row r="5" spans="1:12">
      <c r="A5" s="3" t="s">
        <v>18</v>
      </c>
      <c r="B5" s="2" t="s">
        <v>19</v>
      </c>
      <c r="C5" s="27">
        <v>271.23</v>
      </c>
      <c r="D5" s="45">
        <f t="shared" si="0"/>
        <v>493.14545454545453</v>
      </c>
      <c r="E5" s="60">
        <v>437.61</v>
      </c>
      <c r="F5" s="28">
        <v>435.67</v>
      </c>
      <c r="G5" s="29">
        <v>410.4</v>
      </c>
      <c r="H5" s="30">
        <v>434.423</v>
      </c>
      <c r="I5" s="23">
        <v>343</v>
      </c>
      <c r="J5" s="24">
        <v>250.72</v>
      </c>
      <c r="K5" s="25">
        <v>222</v>
      </c>
      <c r="L5" s="26">
        <v>473.8</v>
      </c>
    </row>
    <row r="6" spans="1:12">
      <c r="A6" s="3" t="s">
        <v>20</v>
      </c>
      <c r="B6" s="2" t="s">
        <v>21</v>
      </c>
      <c r="C6" s="27">
        <v>40.74</v>
      </c>
      <c r="D6" s="45">
        <f t="shared" si="0"/>
        <v>74.072727272727263</v>
      </c>
      <c r="E6" s="60">
        <v>78.66</v>
      </c>
      <c r="F6" s="28">
        <v>78.03</v>
      </c>
      <c r="G6" s="29">
        <v>43.847999999999999</v>
      </c>
      <c r="H6" s="30">
        <v>84.33</v>
      </c>
      <c r="I6" s="23">
        <v>29.2</v>
      </c>
      <c r="J6" s="24">
        <v>36.770000000000003</v>
      </c>
      <c r="K6" s="25">
        <v>10.5</v>
      </c>
      <c r="L6" s="26">
        <v>65.400000000000006</v>
      </c>
    </row>
    <row r="7" spans="1:12">
      <c r="A7" s="3" t="s">
        <v>22</v>
      </c>
      <c r="B7" s="2" t="s">
        <v>23</v>
      </c>
      <c r="C7" s="27">
        <v>65.87</v>
      </c>
      <c r="D7" s="45">
        <f t="shared" si="0"/>
        <v>119.76363636363637</v>
      </c>
      <c r="E7" s="60">
        <v>80.25</v>
      </c>
      <c r="F7" s="28">
        <v>81.17</v>
      </c>
      <c r="G7" s="29">
        <v>55.08</v>
      </c>
      <c r="H7" s="30">
        <v>82.099000000000004</v>
      </c>
      <c r="I7" s="23">
        <v>63.5</v>
      </c>
      <c r="J7" s="24">
        <v>39.5</v>
      </c>
      <c r="K7" s="25">
        <v>10.75</v>
      </c>
      <c r="L7" s="26">
        <v>79.099999999999994</v>
      </c>
    </row>
    <row r="8" spans="1:12">
      <c r="A8" s="3" t="s">
        <v>24</v>
      </c>
      <c r="B8" s="2" t="s">
        <v>25</v>
      </c>
      <c r="C8" s="27">
        <v>487.72</v>
      </c>
      <c r="D8" s="45">
        <f t="shared" si="0"/>
        <v>886.76363636363635</v>
      </c>
      <c r="E8" s="60">
        <v>754.91</v>
      </c>
      <c r="F8" s="28">
        <v>758.8</v>
      </c>
      <c r="G8" s="31">
        <v>708.048</v>
      </c>
      <c r="H8" s="30">
        <v>770.98</v>
      </c>
      <c r="I8" s="32">
        <v>733.7</v>
      </c>
      <c r="J8" s="33">
        <v>491.73</v>
      </c>
      <c r="K8" s="34">
        <v>385</v>
      </c>
      <c r="L8" s="35">
        <v>777.9</v>
      </c>
    </row>
    <row r="9" spans="1:12">
      <c r="A9" s="3" t="s">
        <v>26</v>
      </c>
      <c r="B9" s="2" t="s">
        <v>25</v>
      </c>
      <c r="C9" s="27">
        <v>480.87</v>
      </c>
      <c r="D9" s="45">
        <f t="shared" si="0"/>
        <v>874.30909090909086</v>
      </c>
      <c r="E9" s="60">
        <v>729.69</v>
      </c>
      <c r="F9" s="28">
        <v>730.2</v>
      </c>
      <c r="G9" s="29">
        <v>747.36</v>
      </c>
      <c r="H9" s="30">
        <v>804.54399999999998</v>
      </c>
      <c r="I9" s="23">
        <v>704</v>
      </c>
      <c r="J9" s="24">
        <v>517.11</v>
      </c>
      <c r="K9" s="25">
        <v>409</v>
      </c>
      <c r="L9" s="26">
        <v>681.5</v>
      </c>
    </row>
    <row r="10" spans="1:12">
      <c r="A10" s="3" t="s">
        <v>27</v>
      </c>
      <c r="B10" s="2" t="s">
        <v>28</v>
      </c>
      <c r="C10" s="27">
        <v>135.84</v>
      </c>
      <c r="D10" s="45">
        <f t="shared" si="0"/>
        <v>246.98181818181817</v>
      </c>
      <c r="E10" s="60">
        <v>155.91999999999999</v>
      </c>
      <c r="F10" s="28">
        <v>154.52000000000001</v>
      </c>
      <c r="G10" s="29">
        <v>176.904</v>
      </c>
      <c r="H10" s="30">
        <v>180.93700000000001</v>
      </c>
      <c r="I10" s="23">
        <v>159.19999999999999</v>
      </c>
      <c r="J10" s="24">
        <v>122.15</v>
      </c>
      <c r="K10" s="25">
        <v>62</v>
      </c>
      <c r="L10" s="26">
        <v>173.3</v>
      </c>
    </row>
    <row r="11" spans="1:12">
      <c r="A11" s="3" t="s">
        <v>29</v>
      </c>
      <c r="B11" s="2" t="s">
        <v>13</v>
      </c>
      <c r="C11" s="27">
        <v>130.58000000000001</v>
      </c>
      <c r="D11" s="45">
        <f t="shared" si="0"/>
        <v>237.41818181818184</v>
      </c>
      <c r="E11" s="60">
        <v>246.16</v>
      </c>
      <c r="F11" s="28">
        <v>247.81</v>
      </c>
      <c r="G11" s="29">
        <v>225.28800000000001</v>
      </c>
      <c r="H11" s="30">
        <v>225.29400000000001</v>
      </c>
      <c r="I11" s="23">
        <v>161.30000000000001</v>
      </c>
      <c r="J11" s="24">
        <v>124.64</v>
      </c>
      <c r="K11" s="25">
        <v>94</v>
      </c>
      <c r="L11" s="26">
        <v>350.6</v>
      </c>
    </row>
    <row r="12" spans="1:12">
      <c r="A12" s="3" t="s">
        <v>30</v>
      </c>
      <c r="B12" s="2" t="s">
        <v>31</v>
      </c>
      <c r="C12" s="27">
        <v>209.55</v>
      </c>
      <c r="D12" s="45">
        <f t="shared" si="0"/>
        <v>381</v>
      </c>
      <c r="E12" s="60">
        <v>317.2</v>
      </c>
      <c r="F12" s="28">
        <v>317.41000000000003</v>
      </c>
      <c r="G12" s="29">
        <v>389.23200000000003</v>
      </c>
      <c r="H12" s="30">
        <v>652.13199999999995</v>
      </c>
      <c r="I12" s="23">
        <v>348.7</v>
      </c>
      <c r="J12" s="24">
        <v>113.53</v>
      </c>
      <c r="K12" s="25">
        <v>164</v>
      </c>
      <c r="L12" s="26">
        <v>226.8</v>
      </c>
    </row>
    <row r="13" spans="1:12">
      <c r="A13" s="3" t="s">
        <v>32</v>
      </c>
      <c r="B13" s="2" t="s">
        <v>33</v>
      </c>
      <c r="C13" s="27">
        <v>285.27999999999997</v>
      </c>
      <c r="D13" s="45">
        <f t="shared" si="0"/>
        <v>518.69090909090903</v>
      </c>
      <c r="E13" s="60">
        <v>493.58</v>
      </c>
      <c r="F13" s="28">
        <v>497.5</v>
      </c>
      <c r="G13" s="29">
        <v>434.80799999999999</v>
      </c>
      <c r="H13" s="30">
        <v>481.536</v>
      </c>
      <c r="I13" s="23">
        <v>400.9</v>
      </c>
      <c r="J13" s="24">
        <v>265.24</v>
      </c>
      <c r="K13" s="25">
        <v>208</v>
      </c>
      <c r="L13" s="26">
        <v>456.7</v>
      </c>
    </row>
    <row r="14" spans="1:12">
      <c r="A14" s="3" t="s">
        <v>34</v>
      </c>
      <c r="B14" s="2" t="s">
        <v>25</v>
      </c>
      <c r="C14" s="27">
        <v>492.76</v>
      </c>
      <c r="D14" s="45">
        <f t="shared" si="0"/>
        <v>895.92727272727268</v>
      </c>
      <c r="E14" s="60">
        <v>736.31</v>
      </c>
      <c r="F14" s="28">
        <v>738.33</v>
      </c>
      <c r="G14" s="29">
        <v>649.94399999999996</v>
      </c>
      <c r="H14" s="30">
        <v>627.39200000000005</v>
      </c>
      <c r="I14" s="23">
        <v>605.70000000000005</v>
      </c>
      <c r="J14" s="24">
        <v>531.75</v>
      </c>
      <c r="K14" s="25">
        <v>319</v>
      </c>
      <c r="L14" s="26">
        <v>742.3</v>
      </c>
    </row>
    <row r="15" spans="1:12">
      <c r="A15" s="4" t="s">
        <v>35</v>
      </c>
      <c r="B15" s="36" t="s">
        <v>36</v>
      </c>
      <c r="C15" s="37">
        <v>581.73</v>
      </c>
      <c r="D15" s="46">
        <f t="shared" si="0"/>
        <v>1057.6909090909091</v>
      </c>
      <c r="E15" s="61">
        <v>872.31</v>
      </c>
      <c r="F15" s="38">
        <v>868.19</v>
      </c>
      <c r="G15" s="39">
        <v>820.58399999999995</v>
      </c>
      <c r="H15" s="40">
        <v>811.38800000000003</v>
      </c>
      <c r="I15" s="41">
        <v>752.1</v>
      </c>
      <c r="J15" s="42">
        <v>555.38</v>
      </c>
      <c r="K15" s="43">
        <v>450</v>
      </c>
      <c r="L15" s="44">
        <v>1031.4000000000001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C21F-8E6D-4765-B027-F80F97CB8250}">
  <dimension ref="A1:I19"/>
  <sheetViews>
    <sheetView tabSelected="1" workbookViewId="0">
      <selection activeCell="C2" sqref="C2:C15"/>
    </sheetView>
  </sheetViews>
  <sheetFormatPr defaultRowHeight="12.75"/>
  <cols>
    <col min="1" max="1" width="5.7109375" bestFit="1" customWidth="1"/>
    <col min="2" max="2" width="12.140625" bestFit="1" customWidth="1"/>
    <col min="3" max="3" width="12.28515625" bestFit="1" customWidth="1"/>
    <col min="4" max="4" width="8.140625" bestFit="1" customWidth="1"/>
    <col min="5" max="5" width="7.7109375" bestFit="1" customWidth="1"/>
    <col min="6" max="6" width="9.5703125" bestFit="1" customWidth="1"/>
    <col min="7" max="7" width="10.140625" bestFit="1" customWidth="1"/>
    <col min="8" max="8" width="7.85546875" bestFit="1" customWidth="1"/>
    <col min="9" max="9" width="7.7109375" bestFit="1" customWidth="1"/>
  </cols>
  <sheetData>
    <row r="1" spans="1:9">
      <c r="A1" s="86" t="s">
        <v>0</v>
      </c>
      <c r="B1" s="87" t="s">
        <v>4</v>
      </c>
      <c r="C1" s="88" t="s">
        <v>5</v>
      </c>
      <c r="D1" s="89" t="s">
        <v>6</v>
      </c>
      <c r="E1" s="90" t="s">
        <v>7</v>
      </c>
      <c r="F1" s="91" t="s">
        <v>8</v>
      </c>
      <c r="G1" s="92" t="s">
        <v>9</v>
      </c>
      <c r="H1" s="93" t="s">
        <v>10</v>
      </c>
      <c r="I1" s="94" t="s">
        <v>11</v>
      </c>
    </row>
    <row r="2" spans="1:9">
      <c r="A2" s="15" t="s">
        <v>12</v>
      </c>
      <c r="B2" s="59">
        <f>'Cavity Volume'!E2-'Cavity Volume'!D2</f>
        <v>34.230000000000018</v>
      </c>
      <c r="C2" s="52">
        <f>'Cavity Volume'!F2-'Cavity Volume'!D2</f>
        <v>32.480000000000018</v>
      </c>
      <c r="D2" s="53">
        <f>'Cavity Volume'!G2-'Cavity Volume'!D2</f>
        <v>11.344000000000051</v>
      </c>
      <c r="E2" s="54">
        <f>'Cavity Volume'!H2-'Cavity Volume'!D2</f>
        <v>-2.5019999999999527</v>
      </c>
      <c r="F2" s="62">
        <f>'Cavity Volume'!I2-'Cavity Volume'!D2</f>
        <v>-74.69999999999996</v>
      </c>
      <c r="G2" s="63">
        <f>'Cavity Volume'!J2-'Cavity Volume'!D2</f>
        <v>-116.83999999999995</v>
      </c>
      <c r="H2" s="64">
        <f>'Cavity Volume'!K2-'Cavity Volume'!D2</f>
        <v>-140.79999999999995</v>
      </c>
      <c r="I2" s="65">
        <f>'Cavity Volume'!L2-'Cavity Volume'!D2</f>
        <v>145.90000000000003</v>
      </c>
    </row>
    <row r="3" spans="1:9">
      <c r="A3" s="3" t="s">
        <v>14</v>
      </c>
      <c r="B3" s="59">
        <f>'Cavity Volume'!E3-'Cavity Volume'!D3</f>
        <v>21.330909090909074</v>
      </c>
      <c r="C3" s="52">
        <f>'Cavity Volume'!F3-'Cavity Volume'!D3</f>
        <v>23.550909090909101</v>
      </c>
      <c r="D3" s="53">
        <f>'Cavity Volume'!G3-'Cavity Volume'!D3</f>
        <v>23.066909090909121</v>
      </c>
      <c r="E3" s="54">
        <f>'Cavity Volume'!H3-'Cavity Volume'!D3</f>
        <v>13.791909090909087</v>
      </c>
      <c r="F3" s="62">
        <f>'Cavity Volume'!I3-'Cavity Volume'!D3</f>
        <v>-73.509090909090901</v>
      </c>
      <c r="G3" s="63">
        <f>'Cavity Volume'!J3-'Cavity Volume'!D3</f>
        <v>-175.9790909090909</v>
      </c>
      <c r="H3" s="64">
        <f>'Cavity Volume'!K3-'Cavity Volume'!D3</f>
        <v>-157.5090909090909</v>
      </c>
      <c r="I3" s="65">
        <f>'Cavity Volume'!L3-'Cavity Volume'!D3</f>
        <v>73.890909090909076</v>
      </c>
    </row>
    <row r="4" spans="1:9">
      <c r="A4" s="3" t="s">
        <v>16</v>
      </c>
      <c r="B4" s="59">
        <f>'Cavity Volume'!E4-'Cavity Volume'!D4</f>
        <v>35.652727272727304</v>
      </c>
      <c r="C4" s="52">
        <f>'Cavity Volume'!F4-'Cavity Volume'!D4</f>
        <v>35.582727272727311</v>
      </c>
      <c r="D4" s="53">
        <f>'Cavity Volume'!G4-'Cavity Volume'!D4</f>
        <v>17.7767272727273</v>
      </c>
      <c r="E4" s="54">
        <f>'Cavity Volume'!H4-'Cavity Volume'!D4</f>
        <v>42.485727272727331</v>
      </c>
      <c r="F4" s="62">
        <f>'Cavity Volume'!I4-'Cavity Volume'!D4</f>
        <v>-44.227272727272691</v>
      </c>
      <c r="G4" s="63">
        <f>'Cavity Volume'!J4-'Cavity Volume'!D4</f>
        <v>-121.9572727272727</v>
      </c>
      <c r="H4" s="64">
        <f>'Cavity Volume'!K4-'Cavity Volume'!D4</f>
        <v>-135.72727272727269</v>
      </c>
      <c r="I4" s="65">
        <f>'Cavity Volume'!L4-'Cavity Volume'!D4</f>
        <v>100.37272727272733</v>
      </c>
    </row>
    <row r="5" spans="1:9">
      <c r="A5" s="3" t="s">
        <v>18</v>
      </c>
      <c r="B5" s="59">
        <f>'Cavity Volume'!E5-'Cavity Volume'!D5</f>
        <v>-55.535454545454513</v>
      </c>
      <c r="C5" s="52">
        <f>'Cavity Volume'!F5-'Cavity Volume'!D5</f>
        <v>-57.475454545454511</v>
      </c>
      <c r="D5" s="53">
        <f>'Cavity Volume'!G5-'Cavity Volume'!D5</f>
        <v>-82.74545454545455</v>
      </c>
      <c r="E5" s="54">
        <f>'Cavity Volume'!H5-'Cavity Volume'!D5</f>
        <v>-58.722454545454525</v>
      </c>
      <c r="F5" s="62">
        <f>'Cavity Volume'!I5-'Cavity Volume'!D5</f>
        <v>-150.14545454545453</v>
      </c>
      <c r="G5" s="63">
        <f>'Cavity Volume'!J5-'Cavity Volume'!D5</f>
        <v>-242.42545454545453</v>
      </c>
      <c r="H5" s="64">
        <f>'Cavity Volume'!K5-'Cavity Volume'!D5</f>
        <v>-271.14545454545453</v>
      </c>
      <c r="I5" s="65">
        <f>'Cavity Volume'!L5-'Cavity Volume'!D5</f>
        <v>-19.345454545454515</v>
      </c>
    </row>
    <row r="6" spans="1:9">
      <c r="A6" s="3" t="s">
        <v>20</v>
      </c>
      <c r="B6" s="59">
        <f>'Cavity Volume'!E6-'Cavity Volume'!D6</f>
        <v>4.5872727272727332</v>
      </c>
      <c r="C6" s="52">
        <f>'Cavity Volume'!F6-'Cavity Volume'!D6</f>
        <v>3.9572727272727377</v>
      </c>
      <c r="D6" s="53">
        <f>'Cavity Volume'!G6-'Cavity Volume'!D6</f>
        <v>-30.224727272727264</v>
      </c>
      <c r="E6" s="54">
        <f>'Cavity Volume'!H6-'Cavity Volume'!D6</f>
        <v>10.257272727272735</v>
      </c>
      <c r="F6" s="62">
        <f>'Cavity Volume'!I6-'Cavity Volume'!D6</f>
        <v>-44.872727272727261</v>
      </c>
      <c r="G6" s="63">
        <f>'Cavity Volume'!J6-'Cavity Volume'!D6</f>
        <v>-37.30272727272726</v>
      </c>
      <c r="H6" s="64">
        <f>'Cavity Volume'!K6-'Cavity Volume'!D6</f>
        <v>-63.572727272727263</v>
      </c>
      <c r="I6" s="65">
        <f>'Cavity Volume'!L6-'Cavity Volume'!D6</f>
        <v>-8.6727272727272577</v>
      </c>
    </row>
    <row r="7" spans="1:9">
      <c r="A7" s="3" t="s">
        <v>22</v>
      </c>
      <c r="B7" s="59">
        <f>'Cavity Volume'!E7-'Cavity Volume'!D7</f>
        <v>-39.513636363636365</v>
      </c>
      <c r="C7" s="52">
        <f>'Cavity Volume'!F7-'Cavity Volume'!D7</f>
        <v>-38.593636363636364</v>
      </c>
      <c r="D7" s="53">
        <f>'Cavity Volume'!G7-'Cavity Volume'!D7</f>
        <v>-64.683636363636367</v>
      </c>
      <c r="E7" s="54">
        <f>'Cavity Volume'!H7-'Cavity Volume'!D7</f>
        <v>-37.664636363636362</v>
      </c>
      <c r="F7" s="62">
        <f>'Cavity Volume'!I7-'Cavity Volume'!D7</f>
        <v>-56.263636363636365</v>
      </c>
      <c r="G7" s="63">
        <f>'Cavity Volume'!J7-'Cavity Volume'!D7</f>
        <v>-80.263636363636365</v>
      </c>
      <c r="H7" s="64">
        <f>'Cavity Volume'!K7-'Cavity Volume'!D7</f>
        <v>-109.01363636363637</v>
      </c>
      <c r="I7" s="65">
        <f>'Cavity Volume'!L7-'Cavity Volume'!D7</f>
        <v>-40.663636363636371</v>
      </c>
    </row>
    <row r="8" spans="1:9">
      <c r="A8" s="3" t="s">
        <v>24</v>
      </c>
      <c r="B8" s="59">
        <f>'Cavity Volume'!E8-'Cavity Volume'!D8</f>
        <v>-131.85363636363638</v>
      </c>
      <c r="C8" s="52">
        <f>'Cavity Volume'!F8-'Cavity Volume'!D8</f>
        <v>-127.9636363636364</v>
      </c>
      <c r="D8" s="53">
        <f>'Cavity Volume'!G8-'Cavity Volume'!D8</f>
        <v>-178.71563636363635</v>
      </c>
      <c r="E8" s="54">
        <f>'Cavity Volume'!H8-'Cavity Volume'!D8</f>
        <v>-115.78363636363633</v>
      </c>
      <c r="F8" s="62">
        <f>'Cavity Volume'!I8-'Cavity Volume'!D8</f>
        <v>-153.06363636363631</v>
      </c>
      <c r="G8" s="63">
        <f>'Cavity Volume'!J8-'Cavity Volume'!D8</f>
        <v>-395.03363636363633</v>
      </c>
      <c r="H8" s="64">
        <f>'Cavity Volume'!K8-'Cavity Volume'!D8</f>
        <v>-501.76363636363635</v>
      </c>
      <c r="I8" s="65">
        <f>'Cavity Volume'!L8-'Cavity Volume'!D8</f>
        <v>-108.86363636363637</v>
      </c>
    </row>
    <row r="9" spans="1:9">
      <c r="A9" s="3" t="s">
        <v>26</v>
      </c>
      <c r="B9" s="59">
        <f>'Cavity Volume'!E9-'Cavity Volume'!D9</f>
        <v>-144.6190909090908</v>
      </c>
      <c r="C9" s="52">
        <f>'Cavity Volume'!F9-'Cavity Volume'!D9</f>
        <v>-144.10909090909081</v>
      </c>
      <c r="D9" s="53">
        <f>'Cavity Volume'!G9-'Cavity Volume'!D9</f>
        <v>-126.94909090909084</v>
      </c>
      <c r="E9" s="54">
        <f>'Cavity Volume'!H9-'Cavity Volume'!D9</f>
        <v>-69.765090909090873</v>
      </c>
      <c r="F9" s="62">
        <f>'Cavity Volume'!I9-'Cavity Volume'!D9</f>
        <v>-170.30909090909086</v>
      </c>
      <c r="G9" s="63">
        <f>'Cavity Volume'!J9-'Cavity Volume'!D9</f>
        <v>-357.19909090909084</v>
      </c>
      <c r="H9" s="64">
        <f>'Cavity Volume'!K9-'Cavity Volume'!D9</f>
        <v>-465.30909090909086</v>
      </c>
      <c r="I9" s="65">
        <f>'Cavity Volume'!L9-'Cavity Volume'!D9</f>
        <v>-192.80909090909086</v>
      </c>
    </row>
    <row r="10" spans="1:9">
      <c r="A10" s="3" t="s">
        <v>27</v>
      </c>
      <c r="B10" s="59">
        <f>'Cavity Volume'!E10-'Cavity Volume'!D10</f>
        <v>-91.061818181818182</v>
      </c>
      <c r="C10" s="52">
        <f>'Cavity Volume'!F10-'Cavity Volume'!D10</f>
        <v>-92.46181818181816</v>
      </c>
      <c r="D10" s="53">
        <f>'Cavity Volume'!G10-'Cavity Volume'!D10</f>
        <v>-70.077818181818174</v>
      </c>
      <c r="E10" s="54">
        <f>'Cavity Volume'!H10-'Cavity Volume'!D10</f>
        <v>-66.044818181818158</v>
      </c>
      <c r="F10" s="62">
        <f>'Cavity Volume'!I10-'Cavity Volume'!D10</f>
        <v>-87.781818181818181</v>
      </c>
      <c r="G10" s="63">
        <f>'Cavity Volume'!J10-'Cavity Volume'!D10</f>
        <v>-124.83181818181816</v>
      </c>
      <c r="H10" s="64">
        <f>'Cavity Volume'!K10-'Cavity Volume'!D10</f>
        <v>-184.98181818181817</v>
      </c>
      <c r="I10" s="65">
        <f>'Cavity Volume'!L10-'Cavity Volume'!D10</f>
        <v>-73.681818181818159</v>
      </c>
    </row>
    <row r="11" spans="1:9">
      <c r="A11" s="3" t="s">
        <v>29</v>
      </c>
      <c r="B11" s="59">
        <f>'Cavity Volume'!E11-'Cavity Volume'!D11</f>
        <v>8.7418181818181608</v>
      </c>
      <c r="C11" s="52">
        <f>'Cavity Volume'!F11-'Cavity Volume'!D11</f>
        <v>10.391818181818167</v>
      </c>
      <c r="D11" s="53">
        <f>'Cavity Volume'!G11-'Cavity Volume'!D11</f>
        <v>-12.130181818181825</v>
      </c>
      <c r="E11" s="54">
        <f>'Cavity Volume'!H11-'Cavity Volume'!D11</f>
        <v>-12.124181818181825</v>
      </c>
      <c r="F11" s="62">
        <f>'Cavity Volume'!I11-'Cavity Volume'!D11</f>
        <v>-76.118181818181824</v>
      </c>
      <c r="G11" s="63">
        <f>'Cavity Volume'!J11-'Cavity Volume'!D11</f>
        <v>-112.77818181818184</v>
      </c>
      <c r="H11" s="64">
        <f>'Cavity Volume'!K11-'Cavity Volume'!D11</f>
        <v>-143.41818181818184</v>
      </c>
      <c r="I11" s="65">
        <f>'Cavity Volume'!L11-'Cavity Volume'!D11</f>
        <v>113.18181818181819</v>
      </c>
    </row>
    <row r="12" spans="1:9">
      <c r="A12" s="3" t="s">
        <v>30</v>
      </c>
      <c r="B12" s="59">
        <f>'Cavity Volume'!E12-'Cavity Volume'!D12</f>
        <v>-63.800000000000011</v>
      </c>
      <c r="C12" s="52">
        <f>'Cavity Volume'!F12-'Cavity Volume'!D12</f>
        <v>-63.589999999999975</v>
      </c>
      <c r="D12" s="53">
        <f>'Cavity Volume'!G12-'Cavity Volume'!D12</f>
        <v>8.2320000000000277</v>
      </c>
      <c r="E12" s="54">
        <f>'Cavity Volume'!H12-'Cavity Volume'!D12</f>
        <v>271.13199999999995</v>
      </c>
      <c r="F12" s="62">
        <f>'Cavity Volume'!I12-'Cavity Volume'!D12</f>
        <v>-32.300000000000011</v>
      </c>
      <c r="G12" s="63">
        <f>'Cavity Volume'!J12-'Cavity Volume'!D12</f>
        <v>-267.47000000000003</v>
      </c>
      <c r="H12" s="64">
        <f>'Cavity Volume'!K12-'Cavity Volume'!D12</f>
        <v>-217</v>
      </c>
      <c r="I12" s="65">
        <f>'Cavity Volume'!L12-'Cavity Volume'!D12</f>
        <v>-154.19999999999999</v>
      </c>
    </row>
    <row r="13" spans="1:9">
      <c r="A13" s="3" t="s">
        <v>32</v>
      </c>
      <c r="B13" s="59">
        <f>'Cavity Volume'!E13-'Cavity Volume'!D13</f>
        <v>-25.110909090909047</v>
      </c>
      <c r="C13" s="52">
        <f>'Cavity Volume'!F13-'Cavity Volume'!D13</f>
        <v>-21.190909090909031</v>
      </c>
      <c r="D13" s="53">
        <f>'Cavity Volume'!G13-'Cavity Volume'!D13</f>
        <v>-83.882909090909038</v>
      </c>
      <c r="E13" s="54">
        <f>'Cavity Volume'!H13-'Cavity Volume'!D13</f>
        <v>-37.15490909090903</v>
      </c>
      <c r="F13" s="62">
        <f>'Cavity Volume'!I13-'Cavity Volume'!D13</f>
        <v>-117.79090909090905</v>
      </c>
      <c r="G13" s="63">
        <f>'Cavity Volume'!J13-'Cavity Volume'!D13</f>
        <v>-253.45090909090902</v>
      </c>
      <c r="H13" s="64">
        <f>'Cavity Volume'!K13-'Cavity Volume'!D13</f>
        <v>-310.69090909090903</v>
      </c>
      <c r="I13" s="65">
        <f>'Cavity Volume'!L13-'Cavity Volume'!D13</f>
        <v>-61.990909090909042</v>
      </c>
    </row>
    <row r="14" spans="1:9">
      <c r="A14" s="3" t="s">
        <v>34</v>
      </c>
      <c r="B14" s="59">
        <f>'Cavity Volume'!E14-'Cavity Volume'!D14</f>
        <v>-159.61727272727273</v>
      </c>
      <c r="C14" s="52">
        <f>'Cavity Volume'!F14-'Cavity Volume'!D14</f>
        <v>-157.59727272727264</v>
      </c>
      <c r="D14" s="53">
        <f>'Cavity Volume'!G14-'Cavity Volume'!D14</f>
        <v>-245.98327272727272</v>
      </c>
      <c r="E14" s="54">
        <f>'Cavity Volume'!H14-'Cavity Volume'!D14</f>
        <v>-268.53527272727263</v>
      </c>
      <c r="F14" s="62">
        <f>'Cavity Volume'!I14-'Cavity Volume'!D14</f>
        <v>-290.22727272727263</v>
      </c>
      <c r="G14" s="63">
        <f>'Cavity Volume'!J14-'Cavity Volume'!D14</f>
        <v>-364.17727272727268</v>
      </c>
      <c r="H14" s="64">
        <f>'Cavity Volume'!K14-'Cavity Volume'!D14</f>
        <v>-576.92727272727268</v>
      </c>
      <c r="I14" s="65">
        <f>'Cavity Volume'!L14-'Cavity Volume'!D14</f>
        <v>-153.62727272727273</v>
      </c>
    </row>
    <row r="15" spans="1:9">
      <c r="A15" s="74" t="s">
        <v>35</v>
      </c>
      <c r="B15" s="95">
        <f>'Cavity Volume'!E15-'Cavity Volume'!D15</f>
        <v>-185.3809090909092</v>
      </c>
      <c r="C15" s="52">
        <f>'Cavity Volume'!F15-'Cavity Volume'!D15</f>
        <v>-189.50090909090909</v>
      </c>
      <c r="D15" s="96">
        <f>'Cavity Volume'!G15-'Cavity Volume'!D15</f>
        <v>-237.1069090909092</v>
      </c>
      <c r="E15" s="97">
        <f>'Cavity Volume'!H15-'Cavity Volume'!D15</f>
        <v>-246.30290909090911</v>
      </c>
      <c r="F15" s="98">
        <f>'Cavity Volume'!I15-'Cavity Volume'!D15</f>
        <v>-305.59090909090912</v>
      </c>
      <c r="G15" s="99">
        <f>'Cavity Volume'!J15-'Cavity Volume'!D15</f>
        <v>-502.31090909090915</v>
      </c>
      <c r="H15" s="100">
        <f>'Cavity Volume'!K15-'Cavity Volume'!D15</f>
        <v>-607.69090909090914</v>
      </c>
      <c r="I15" s="101">
        <f>'Cavity Volume'!L15-'Cavity Volume'!D15</f>
        <v>-26.290909090909054</v>
      </c>
    </row>
    <row r="16" spans="1:9">
      <c r="A16" s="83" t="s">
        <v>37</v>
      </c>
      <c r="B16" s="140">
        <f>AVERAGE(B2:B15)</f>
        <v>-56.567857142857136</v>
      </c>
      <c r="C16" s="140">
        <f t="shared" ref="C16:I16" si="0">AVERAGE(C2:C15)</f>
        <v>-56.179999999999971</v>
      </c>
      <c r="D16" s="140">
        <f t="shared" si="0"/>
        <v>-76.577142857142832</v>
      </c>
      <c r="E16" s="140">
        <f t="shared" si="0"/>
        <v>-41.209499999999984</v>
      </c>
      <c r="F16" s="140">
        <f t="shared" si="0"/>
        <v>-119.7785714285714</v>
      </c>
      <c r="G16" s="140">
        <f t="shared" si="0"/>
        <v>-225.1442857142857</v>
      </c>
      <c r="H16" s="140">
        <f t="shared" si="0"/>
        <v>-277.53928571428565</v>
      </c>
      <c r="I16" s="141">
        <f t="shared" si="0"/>
        <v>-29.057142857142839</v>
      </c>
    </row>
    <row r="18" spans="1:9">
      <c r="A18" s="153" t="s">
        <v>51</v>
      </c>
      <c r="B18" s="153"/>
      <c r="C18" s="153"/>
      <c r="D18" s="153"/>
      <c r="E18" s="153"/>
      <c r="F18" s="153"/>
      <c r="G18" s="153"/>
      <c r="H18" s="153"/>
      <c r="I18" s="153"/>
    </row>
    <row r="19" spans="1:9">
      <c r="A19" s="153"/>
      <c r="B19" s="153"/>
      <c r="C19" s="153"/>
      <c r="D19" s="153"/>
      <c r="E19" s="153"/>
      <c r="F19" s="153"/>
      <c r="G19" s="153"/>
      <c r="H19" s="153"/>
      <c r="I19" s="153"/>
    </row>
  </sheetData>
  <mergeCells count="1">
    <mergeCell ref="A18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9320-F483-4A4C-926F-9B58AC7EB097}">
  <dimension ref="A1:I19"/>
  <sheetViews>
    <sheetView workbookViewId="0">
      <selection activeCell="C2" sqref="C2"/>
    </sheetView>
  </sheetViews>
  <sheetFormatPr defaultRowHeight="12.75"/>
  <cols>
    <col min="1" max="1" width="5.7109375" bestFit="1" customWidth="1"/>
    <col min="2" max="2" width="12.140625" bestFit="1" customWidth="1"/>
    <col min="3" max="3" width="12.28515625" bestFit="1" customWidth="1"/>
    <col min="4" max="4" width="8.140625" bestFit="1" customWidth="1"/>
    <col min="5" max="5" width="7.7109375" bestFit="1" customWidth="1"/>
    <col min="6" max="6" width="9.5703125" bestFit="1" customWidth="1"/>
    <col min="7" max="7" width="10.140625" bestFit="1" customWidth="1"/>
    <col min="8" max="8" width="7.85546875" bestFit="1" customWidth="1"/>
    <col min="9" max="9" width="7.7109375" bestFit="1" customWidth="1"/>
  </cols>
  <sheetData>
    <row r="1" spans="1:9">
      <c r="A1" s="86" t="s">
        <v>0</v>
      </c>
      <c r="B1" s="87" t="s">
        <v>4</v>
      </c>
      <c r="C1" s="88" t="s">
        <v>5</v>
      </c>
      <c r="D1" s="89" t="s">
        <v>6</v>
      </c>
      <c r="E1" s="90" t="s">
        <v>7</v>
      </c>
      <c r="F1" s="91" t="s">
        <v>8</v>
      </c>
      <c r="G1" s="92" t="s">
        <v>9</v>
      </c>
      <c r="H1" s="93" t="s">
        <v>10</v>
      </c>
      <c r="I1" s="94" t="s">
        <v>11</v>
      </c>
    </row>
    <row r="2" spans="1:9">
      <c r="A2" s="15" t="s">
        <v>12</v>
      </c>
      <c r="B2" s="66">
        <f>('Cavity Volume'!E2-'Cavity Volume'!D2)/'Cavity Volume'!D2</f>
        <v>0.13702962369895927</v>
      </c>
      <c r="C2" s="67">
        <f>('Cavity Volume'!F2-'Cavity Volume'!D2)/'Cavity Volume'!D2</f>
        <v>0.13002401921537241</v>
      </c>
      <c r="D2" s="68">
        <f>('Cavity Volume'!G2-'Cavity Volume'!D2)/'Cavity Volume'!D2</f>
        <v>4.5412329863891328E-2</v>
      </c>
      <c r="E2" s="69">
        <f>('Cavity Volume'!H2-'Cavity Volume'!D2)/'Cavity Volume'!D2</f>
        <v>-1.0016012810248011E-2</v>
      </c>
      <c r="F2" s="70">
        <f>('Cavity Volume'!I2-'Cavity Volume'!D2)/'Cavity Volume'!D2</f>
        <v>-0.29903923138510796</v>
      </c>
      <c r="G2" s="71">
        <f>('Cavity Volume'!J2-'Cavity Volume'!D2)/'Cavity Volume'!D2</f>
        <v>-0.46773418734987976</v>
      </c>
      <c r="H2" s="72">
        <f>('Cavity Volume'!K2-'Cavity Volume'!D2)/'Cavity Volume'!D2</f>
        <v>-0.56365092073658918</v>
      </c>
      <c r="I2" s="73">
        <f>('Cavity Volume'!L2-'Cavity Volume'!D2)/'Cavity Volume'!D2</f>
        <v>0.5840672538030427</v>
      </c>
    </row>
    <row r="3" spans="1:9">
      <c r="A3" s="3" t="s">
        <v>14</v>
      </c>
      <c r="B3" s="66">
        <f>('Cavity Volume'!E3-'Cavity Volume'!D3)/'Cavity Volume'!D3</f>
        <v>8.0339656235020138E-2</v>
      </c>
      <c r="C3" s="67">
        <f>('Cavity Volume'!F3-'Cavity Volume'!D3)/'Cavity Volume'!D3</f>
        <v>8.8700951859207053E-2</v>
      </c>
      <c r="D3" s="68">
        <f>('Cavity Volume'!G3-'Cavity Volume'!D3)/'Cavity Volume'!D3</f>
        <v>8.6878038759159198E-2</v>
      </c>
      <c r="E3" s="69">
        <f>('Cavity Volume'!H3-'Cavity Volume'!D3)/'Cavity Volume'!D3</f>
        <v>5.1945148257207412E-2</v>
      </c>
      <c r="F3" s="70">
        <f>('Cavity Volume'!I3-'Cavity Volume'!D3)/'Cavity Volume'!D3</f>
        <v>-0.27686091898924875</v>
      </c>
      <c r="G3" s="71">
        <f>('Cavity Volume'!J3-'Cavity Volume'!D3)/'Cavity Volume'!D3</f>
        <v>-0.66279873998493455</v>
      </c>
      <c r="H3" s="72">
        <f>('Cavity Volume'!K3-'Cavity Volume'!D3)/'Cavity Volume'!D3</f>
        <v>-0.59323426693145243</v>
      </c>
      <c r="I3" s="73">
        <f>('Cavity Volume'!L3-'Cavity Volume'!D3)/'Cavity Volume'!D3</f>
        <v>0.2782989796617133</v>
      </c>
    </row>
    <row r="4" spans="1:9">
      <c r="A4" s="3" t="s">
        <v>16</v>
      </c>
      <c r="B4" s="66">
        <f>('Cavity Volume'!E4-'Cavity Volume'!D4)/'Cavity Volume'!D4</f>
        <v>0.15189000774593353</v>
      </c>
      <c r="C4" s="67">
        <f>('Cavity Volume'!F4-'Cavity Volume'!D4)/'Cavity Volume'!D4</f>
        <v>0.15159178931061212</v>
      </c>
      <c r="D4" s="68">
        <f>('Cavity Volume'!G4-'Cavity Volume'!D4)/'Cavity Volume'!D4</f>
        <v>7.5733539891557053E-2</v>
      </c>
      <c r="E4" s="69">
        <f>('Cavity Volume'!H4-'Cavity Volume'!D4)/'Cavity Volume'!D4</f>
        <v>0.18100038729666953</v>
      </c>
      <c r="F4" s="70">
        <f>('Cavity Volume'!I4-'Cavity Volume'!D4)/'Cavity Volume'!D4</f>
        <v>-0.1884198295894654</v>
      </c>
      <c r="G4" s="71">
        <f>('Cavity Volume'!J4-'Cavity Volume'!D4)/'Cavity Volume'!D4</f>
        <v>-0.51957010069713394</v>
      </c>
      <c r="H4" s="72">
        <f>('Cavity Volume'!K4-'Cavity Volume'!D4)/'Cavity Volume'!D4</f>
        <v>-0.57823392718822608</v>
      </c>
      <c r="I4" s="73">
        <f>('Cavity Volume'!L4-'Cavity Volume'!D4)/'Cavity Volume'!D4</f>
        <v>0.42761425251742868</v>
      </c>
    </row>
    <row r="5" spans="1:9">
      <c r="A5" s="3" t="s">
        <v>18</v>
      </c>
      <c r="B5" s="66">
        <f>('Cavity Volume'!E5-'Cavity Volume'!D5)/'Cavity Volume'!D5</f>
        <v>-0.11261475500497727</v>
      </c>
      <c r="C5" s="67">
        <f>('Cavity Volume'!F5-'Cavity Volume'!D5)/'Cavity Volume'!D5</f>
        <v>-0.11654868561737264</v>
      </c>
      <c r="D5" s="68">
        <f>('Cavity Volume'!G5-'Cavity Volume'!D5)/'Cavity Volume'!D5</f>
        <v>-0.16779117354274972</v>
      </c>
      <c r="E5" s="69">
        <f>('Cavity Volume'!H5-'Cavity Volume'!D5)/'Cavity Volume'!D5</f>
        <v>-0.11907735132544331</v>
      </c>
      <c r="F5" s="70">
        <f>('Cavity Volume'!I5-'Cavity Volume'!D5)/'Cavity Volume'!D5</f>
        <v>-0.30446484533421819</v>
      </c>
      <c r="G5" s="71">
        <f>('Cavity Volume'!J5-'Cavity Volume'!D5)/'Cavity Volume'!D5</f>
        <v>-0.4915901633300151</v>
      </c>
      <c r="H5" s="72">
        <f>('Cavity Volume'!K5-'Cavity Volume'!D5)/'Cavity Volume'!D5</f>
        <v>-0.54982855878774473</v>
      </c>
      <c r="I5" s="73">
        <f>('Cavity Volume'!L5-'Cavity Volume'!D5)/'Cavity Volume'!D5</f>
        <v>-3.9228698890240693E-2</v>
      </c>
    </row>
    <row r="6" spans="1:9">
      <c r="A6" s="3" t="s">
        <v>20</v>
      </c>
      <c r="B6" s="66">
        <f>('Cavity Volume'!E6-'Cavity Volume'!D6)/'Cavity Volume'!D6</f>
        <v>6.1929307805596551E-2</v>
      </c>
      <c r="C6" s="67">
        <f>('Cavity Volume'!F6-'Cavity Volume'!D6)/'Cavity Volume'!D6</f>
        <v>5.3424153166421358E-2</v>
      </c>
      <c r="D6" s="68">
        <f>('Cavity Volume'!G6-'Cavity Volume'!D6)/'Cavity Volume'!D6</f>
        <v>-0.40804123711340201</v>
      </c>
      <c r="E6" s="69">
        <f>('Cavity Volume'!H6-'Cavity Volume'!D6)/'Cavity Volume'!D6</f>
        <v>0.1384756995581739</v>
      </c>
      <c r="F6" s="70">
        <f>('Cavity Volume'!I6-'Cavity Volume'!D6)/'Cavity Volume'!D6</f>
        <v>-0.60579283259695627</v>
      </c>
      <c r="G6" s="71">
        <f>('Cavity Volume'!J6-'Cavity Volume'!D6)/'Cavity Volume'!D6</f>
        <v>-0.50359597447226301</v>
      </c>
      <c r="H6" s="72">
        <f>('Cavity Volume'!K6-'Cavity Volume'!D6)/'Cavity Volume'!D6</f>
        <v>-0.85824742268041232</v>
      </c>
      <c r="I6" s="73">
        <f>('Cavity Volume'!L6-'Cavity Volume'!D6)/'Cavity Volume'!D6</f>
        <v>-0.117083946980854</v>
      </c>
    </row>
    <row r="7" spans="1:9">
      <c r="A7" s="3" t="s">
        <v>22</v>
      </c>
      <c r="B7" s="66">
        <f>('Cavity Volume'!E7-'Cavity Volume'!D7)/'Cavity Volume'!D7</f>
        <v>-0.32993016547745563</v>
      </c>
      <c r="C7" s="67">
        <f>('Cavity Volume'!F7-'Cavity Volume'!D7)/'Cavity Volume'!D7</f>
        <v>-0.32224836799757095</v>
      </c>
      <c r="D7" s="68">
        <f>('Cavity Volume'!G7-'Cavity Volume'!D7)/'Cavity Volume'!D7</f>
        <v>-0.54009412479125551</v>
      </c>
      <c r="E7" s="69">
        <f>('Cavity Volume'!H7-'Cavity Volume'!D7)/'Cavity Volume'!D7</f>
        <v>-0.31449142249886136</v>
      </c>
      <c r="F7" s="70">
        <f>('Cavity Volume'!I7-'Cavity Volume'!D7)/'Cavity Volume'!D7</f>
        <v>-0.46978897829057237</v>
      </c>
      <c r="G7" s="71">
        <f>('Cavity Volume'!J7-'Cavity Volume'!D7)/'Cavity Volume'!D7</f>
        <v>-0.67018369515712772</v>
      </c>
      <c r="H7" s="72">
        <f>('Cavity Volume'!K7-'Cavity Volume'!D7)/'Cavity Volume'!D7</f>
        <v>-0.91023986640352206</v>
      </c>
      <c r="I7" s="73">
        <f>('Cavity Volume'!L7-'Cavity Volume'!D7)/'Cavity Volume'!D7</f>
        <v>-0.33953241232731141</v>
      </c>
    </row>
    <row r="8" spans="1:9">
      <c r="A8" s="3" t="s">
        <v>24</v>
      </c>
      <c r="B8" s="66">
        <f>('Cavity Volume'!E8-'Cavity Volume'!D8)/'Cavity Volume'!D8</f>
        <v>-0.1486908472074141</v>
      </c>
      <c r="C8" s="67">
        <f>('Cavity Volume'!F8-'Cavity Volume'!D8)/'Cavity Volume'!D8</f>
        <v>-0.14430410891495124</v>
      </c>
      <c r="D8" s="68">
        <f>('Cavity Volume'!G8-'Cavity Volume'!D8)/'Cavity Volume'!D8</f>
        <v>-0.20153694742885261</v>
      </c>
      <c r="E8" s="69">
        <f>('Cavity Volume'!H8-'Cavity Volume'!D8)/'Cavity Volume'!D8</f>
        <v>-0.13056876896580003</v>
      </c>
      <c r="F8" s="70">
        <f>('Cavity Volume'!I8-'Cavity Volume'!D8)/'Cavity Volume'!D8</f>
        <v>-0.17260928401541861</v>
      </c>
      <c r="G8" s="71">
        <f>('Cavity Volume'!J8-'Cavity Volume'!D8)/'Cavity Volume'!D8</f>
        <v>-0.44547793816124004</v>
      </c>
      <c r="H8" s="72">
        <f>('Cavity Volume'!K8-'Cavity Volume'!D8)/'Cavity Volume'!D8</f>
        <v>-0.56583695563027969</v>
      </c>
      <c r="I8" s="73">
        <f>('Cavity Volume'!L8-'Cavity Volume'!D8)/'Cavity Volume'!D8</f>
        <v>-0.12276511112933652</v>
      </c>
    </row>
    <row r="9" spans="1:9">
      <c r="A9" s="3" t="s">
        <v>26</v>
      </c>
      <c r="B9" s="66">
        <f>('Cavity Volume'!E9-'Cavity Volume'!D9)/'Cavity Volume'!D9</f>
        <v>-0.16540957015409558</v>
      </c>
      <c r="C9" s="67">
        <f>('Cavity Volume'!F9-'Cavity Volume'!D9)/'Cavity Volume'!D9</f>
        <v>-0.16482625241749319</v>
      </c>
      <c r="D9" s="68">
        <f>('Cavity Volume'!G9-'Cavity Volume'!D9)/'Cavity Volume'!D9</f>
        <v>-0.14519932622122397</v>
      </c>
      <c r="E9" s="69">
        <f>('Cavity Volume'!H9-'Cavity Volume'!D9)/'Cavity Volume'!D9</f>
        <v>-7.9794539064612022E-2</v>
      </c>
      <c r="F9" s="70">
        <f>('Cavity Volume'!I9-'Cavity Volume'!D9)/'Cavity Volume'!D9</f>
        <v>-0.19479277143510715</v>
      </c>
      <c r="G9" s="71">
        <f>('Cavity Volume'!J9-'Cavity Volume'!D9)/'Cavity Volume'!D9</f>
        <v>-0.40855012789319356</v>
      </c>
      <c r="H9" s="72">
        <f>('Cavity Volume'!K9-'Cavity Volume'!D9)/'Cavity Volume'!D9</f>
        <v>-0.53220205045022562</v>
      </c>
      <c r="I9" s="73">
        <f>('Cavity Volume'!L9-'Cavity Volume'!D9)/'Cavity Volume'!D9</f>
        <v>-0.22052737746168399</v>
      </c>
    </row>
    <row r="10" spans="1:9">
      <c r="A10" s="3" t="s">
        <v>27</v>
      </c>
      <c r="B10" s="66">
        <f>('Cavity Volume'!E10-'Cavity Volume'!D10)/'Cavity Volume'!D10</f>
        <v>-0.36869846878680801</v>
      </c>
      <c r="C10" s="67">
        <f>('Cavity Volume'!F10-'Cavity Volume'!D10)/'Cavity Volume'!D10</f>
        <v>-0.3743669022379269</v>
      </c>
      <c r="D10" s="68">
        <f>('Cavity Volume'!G10-'Cavity Volume'!D10)/'Cavity Volume'!D10</f>
        <v>-0.28373674911660773</v>
      </c>
      <c r="E10" s="69">
        <f>('Cavity Volume'!H10-'Cavity Volume'!D10)/'Cavity Volume'!D10</f>
        <v>-0.26740761189634854</v>
      </c>
      <c r="F10" s="70">
        <f>('Cavity Volume'!I10-'Cavity Volume'!D10)/'Cavity Volume'!D10</f>
        <v>-0.35541813898704361</v>
      </c>
      <c r="G10" s="71">
        <f>('Cavity Volume'!J10-'Cavity Volume'!D10)/'Cavity Volume'!D10</f>
        <v>-0.50542918138987036</v>
      </c>
      <c r="H10" s="72">
        <f>('Cavity Volume'!K10-'Cavity Volume'!D10)/'Cavity Volume'!D10</f>
        <v>-0.74896937573616018</v>
      </c>
      <c r="I10" s="73">
        <f>('Cavity Volume'!L10-'Cavity Volume'!D10)/'Cavity Volume'!D10</f>
        <v>-0.29832891637220249</v>
      </c>
    </row>
    <row r="11" spans="1:9">
      <c r="A11" s="3" t="s">
        <v>29</v>
      </c>
      <c r="B11" s="66">
        <f>('Cavity Volume'!E11-'Cavity Volume'!D11)/'Cavity Volume'!D11</f>
        <v>3.6820340021442702E-2</v>
      </c>
      <c r="C11" s="67">
        <f>('Cavity Volume'!F11-'Cavity Volume'!D11)/'Cavity Volume'!D11</f>
        <v>4.3770102619084018E-2</v>
      </c>
      <c r="D11" s="68">
        <f>('Cavity Volume'!G11-'Cavity Volume'!D11)/'Cavity Volume'!D11</f>
        <v>-5.1092050850053632E-2</v>
      </c>
      <c r="E11" s="69">
        <f>('Cavity Volume'!H11-'Cavity Volume'!D11)/'Cavity Volume'!D11</f>
        <v>-5.1066778986062204E-2</v>
      </c>
      <c r="F11" s="70">
        <f>('Cavity Volume'!I11-'Cavity Volume'!D11)/'Cavity Volume'!D11</f>
        <v>-0.32060805636391482</v>
      </c>
      <c r="G11" s="71">
        <f>('Cavity Volume'!J11-'Cavity Volume'!D11)/'Cavity Volume'!D11</f>
        <v>-0.47501914535150869</v>
      </c>
      <c r="H11" s="72">
        <f>('Cavity Volume'!K11-'Cavity Volume'!D11)/'Cavity Volume'!D11</f>
        <v>-0.60407413080104155</v>
      </c>
      <c r="I11" s="73">
        <f>('Cavity Volume'!L11-'Cavity Volume'!D11)/'Cavity Volume'!D11</f>
        <v>0.47671925256547709</v>
      </c>
    </row>
    <row r="12" spans="1:9">
      <c r="A12" s="3" t="s">
        <v>30</v>
      </c>
      <c r="B12" s="66">
        <f>('Cavity Volume'!E12-'Cavity Volume'!D12)/'Cavity Volume'!D12</f>
        <v>-0.16745406824146986</v>
      </c>
      <c r="C12" s="67">
        <f>('Cavity Volume'!F12-'Cavity Volume'!D12)/'Cavity Volume'!D12</f>
        <v>-0.16690288713910756</v>
      </c>
      <c r="D12" s="68">
        <f>('Cavity Volume'!G12-'Cavity Volume'!D12)/'Cavity Volume'!D12</f>
        <v>2.1606299212598497E-2</v>
      </c>
      <c r="E12" s="69">
        <f>('Cavity Volume'!H12-'Cavity Volume'!D12)/'Cavity Volume'!D12</f>
        <v>0.7116325459317584</v>
      </c>
      <c r="F12" s="70">
        <f>('Cavity Volume'!I12-'Cavity Volume'!D12)/'Cavity Volume'!D12</f>
        <v>-8.4776902887139141E-2</v>
      </c>
      <c r="G12" s="71">
        <f>('Cavity Volume'!J12-'Cavity Volume'!D12)/'Cavity Volume'!D12</f>
        <v>-0.70202099737532819</v>
      </c>
      <c r="H12" s="72">
        <f>('Cavity Volume'!K12-'Cavity Volume'!D12)/'Cavity Volume'!D12</f>
        <v>-0.56955380577427817</v>
      </c>
      <c r="I12" s="73">
        <f>('Cavity Volume'!L12-'Cavity Volume'!D12)/'Cavity Volume'!D12</f>
        <v>-0.40472440944881888</v>
      </c>
    </row>
    <row r="13" spans="1:9">
      <c r="A13" s="3" t="s">
        <v>32</v>
      </c>
      <c r="B13" s="66">
        <f>('Cavity Volume'!E13-'Cavity Volume'!D13)/'Cavity Volume'!D13</f>
        <v>-4.8412086371284274E-2</v>
      </c>
      <c r="C13" s="67">
        <f>('Cavity Volume'!F13-'Cavity Volume'!D13)/'Cavity Volume'!D13</f>
        <v>-4.0854598990465396E-2</v>
      </c>
      <c r="D13" s="68">
        <f>('Cavity Volume'!G13-'Cavity Volume'!D13)/'Cavity Volume'!D13</f>
        <v>-0.1617204150308468</v>
      </c>
      <c r="E13" s="69">
        <f>('Cavity Volume'!H13-'Cavity Volume'!D13)/'Cavity Volume'!D13</f>
        <v>-7.1632080762759287E-2</v>
      </c>
      <c r="F13" s="70">
        <f>('Cavity Volume'!I13-'Cavity Volume'!D13)/'Cavity Volume'!D13</f>
        <v>-0.22709268087492984</v>
      </c>
      <c r="G13" s="71">
        <f>('Cavity Volume'!J13-'Cavity Volume'!D13)/'Cavity Volume'!D13</f>
        <v>-0.488635726303982</v>
      </c>
      <c r="H13" s="72">
        <f>('Cavity Volume'!K13-'Cavity Volume'!D13)/'Cavity Volume'!D13</f>
        <v>-0.59899046550757151</v>
      </c>
      <c r="I13" s="73">
        <f>('Cavity Volume'!L13-'Cavity Volume'!D13)/'Cavity Volume'!D13</f>
        <v>-0.11951416152551871</v>
      </c>
    </row>
    <row r="14" spans="1:9">
      <c r="A14" s="3" t="s">
        <v>34</v>
      </c>
      <c r="B14" s="66">
        <f>('Cavity Volume'!E14-'Cavity Volume'!D14)/'Cavity Volume'!D14</f>
        <v>-0.17815873853397193</v>
      </c>
      <c r="C14" s="67">
        <f>('Cavity Volume'!F14-'Cavity Volume'!D14)/'Cavity Volume'!D14</f>
        <v>-0.17590409124117209</v>
      </c>
      <c r="D14" s="68">
        <f>('Cavity Volume'!G14-'Cavity Volume'!D14)/'Cavity Volume'!D14</f>
        <v>-0.27455718808344831</v>
      </c>
      <c r="E14" s="69">
        <f>('Cavity Volume'!H14-'Cavity Volume'!D14)/'Cavity Volume'!D14</f>
        <v>-0.29972887409692334</v>
      </c>
      <c r="F14" s="70">
        <f>('Cavity Volume'!I14-'Cavity Volume'!D14)/'Cavity Volume'!D14</f>
        <v>-0.32394066076791939</v>
      </c>
      <c r="G14" s="71">
        <f>('Cavity Volume'!J14-'Cavity Volume'!D14)/'Cavity Volume'!D14</f>
        <v>-0.40648084260086043</v>
      </c>
      <c r="H14" s="72">
        <f>('Cavity Volume'!K14-'Cavity Volume'!D14)/'Cavity Volume'!D14</f>
        <v>-0.64394431366182314</v>
      </c>
      <c r="I14" s="73">
        <f>('Cavity Volume'!L14-'Cavity Volume'!D14)/'Cavity Volume'!D14</f>
        <v>-0.17147292799740238</v>
      </c>
    </row>
    <row r="15" spans="1:9">
      <c r="A15" s="74" t="s">
        <v>35</v>
      </c>
      <c r="B15" s="75">
        <f>('Cavity Volume'!E15-'Cavity Volume'!D15)/'Cavity Volume'!D15</f>
        <v>-0.17526945490175863</v>
      </c>
      <c r="C15" s="76">
        <f>('Cavity Volume'!F15-'Cavity Volume'!D15)/'Cavity Volume'!D15</f>
        <v>-0.17916473277981193</v>
      </c>
      <c r="D15" s="77">
        <f>('Cavity Volume'!G15-'Cavity Volume'!D15)/'Cavity Volume'!D15</f>
        <v>-0.22417410138724159</v>
      </c>
      <c r="E15" s="78">
        <f>('Cavity Volume'!H15-'Cavity Volume'!D15)/'Cavity Volume'!D15</f>
        <v>-0.232868512883984</v>
      </c>
      <c r="F15" s="79">
        <f>('Cavity Volume'!I15-'Cavity Volume'!D15)/'Cavity Volume'!D15</f>
        <v>-0.28892269609612709</v>
      </c>
      <c r="G15" s="80">
        <f>('Cavity Volume'!J15-'Cavity Volume'!D15)/'Cavity Volume'!D15</f>
        <v>-0.47491276021522016</v>
      </c>
      <c r="H15" s="81">
        <f>('Cavity Volume'!K15-'Cavity Volume'!D15)/'Cavity Volume'!D15</f>
        <v>-0.57454489196018776</v>
      </c>
      <c r="I15" s="82">
        <f>('Cavity Volume'!L15-'Cavity Volume'!D15)/'Cavity Volume'!D15</f>
        <v>-2.4856892372750208E-2</v>
      </c>
    </row>
    <row r="16" spans="1:9">
      <c r="A16" s="83" t="s">
        <v>39</v>
      </c>
      <c r="B16" s="84">
        <f>AVERAGE(B2:B15)</f>
        <v>-8.7616372798020217E-2</v>
      </c>
      <c r="C16" s="84">
        <f t="shared" ref="C16:I16" si="0">AVERAGE(C2:C15)</f>
        <v>-8.6972115083226775E-2</v>
      </c>
      <c r="D16" s="84">
        <f t="shared" si="0"/>
        <v>-0.15916522184560541</v>
      </c>
      <c r="E16" s="84">
        <f t="shared" si="0"/>
        <v>-3.5257012303373768E-2</v>
      </c>
      <c r="F16" s="84">
        <f t="shared" si="0"/>
        <v>-0.29375198768665489</v>
      </c>
      <c r="G16" s="84">
        <f t="shared" si="0"/>
        <v>-0.5158571128773255</v>
      </c>
      <c r="H16" s="84">
        <f t="shared" si="0"/>
        <v>-0.63511078230353668</v>
      </c>
      <c r="I16" s="85">
        <f t="shared" si="0"/>
        <v>-6.5239368541755273E-3</v>
      </c>
    </row>
    <row r="18" spans="1:9" ht="12.75" customHeight="1">
      <c r="A18" s="154" t="s">
        <v>52</v>
      </c>
      <c r="B18" s="155"/>
      <c r="C18" s="155"/>
      <c r="D18" s="155"/>
      <c r="E18" s="155"/>
      <c r="F18" s="155"/>
      <c r="G18" s="155"/>
      <c r="H18" s="155"/>
      <c r="I18" s="155"/>
    </row>
    <row r="19" spans="1:9">
      <c r="A19" s="154"/>
      <c r="B19" s="155"/>
      <c r="C19" s="155"/>
      <c r="D19" s="155"/>
      <c r="E19" s="155"/>
      <c r="F19" s="155"/>
      <c r="G19" s="155"/>
      <c r="H19" s="155"/>
      <c r="I19" s="155"/>
    </row>
  </sheetData>
  <mergeCells count="1">
    <mergeCell ref="A18:I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8883-6D6F-4C76-A0E2-94D465E0A1C3}">
  <dimension ref="A1:I19"/>
  <sheetViews>
    <sheetView workbookViewId="0">
      <selection activeCell="H31" sqref="H31"/>
    </sheetView>
  </sheetViews>
  <sheetFormatPr defaultRowHeight="12.75"/>
  <cols>
    <col min="1" max="1" width="5.7109375" bestFit="1" customWidth="1"/>
    <col min="2" max="2" width="12.140625" bestFit="1" customWidth="1"/>
    <col min="3" max="3" width="12.28515625" bestFit="1" customWidth="1"/>
    <col min="4" max="4" width="8.140625" bestFit="1" customWidth="1"/>
    <col min="5" max="5" width="7.7109375" bestFit="1" customWidth="1"/>
    <col min="6" max="6" width="9.5703125" bestFit="1" customWidth="1"/>
    <col min="7" max="7" width="10.140625" bestFit="1" customWidth="1"/>
    <col min="8" max="8" width="7.85546875" bestFit="1" customWidth="1"/>
    <col min="9" max="9" width="7.7109375" bestFit="1" customWidth="1"/>
  </cols>
  <sheetData>
    <row r="1" spans="1:9">
      <c r="A1" s="86" t="s">
        <v>0</v>
      </c>
      <c r="B1" s="87" t="s">
        <v>4</v>
      </c>
      <c r="C1" s="88" t="s">
        <v>5</v>
      </c>
      <c r="D1" s="89" t="s">
        <v>6</v>
      </c>
      <c r="E1" s="90" t="s">
        <v>7</v>
      </c>
      <c r="F1" s="91" t="s">
        <v>8</v>
      </c>
      <c r="G1" s="92" t="s">
        <v>9</v>
      </c>
      <c r="H1" s="93" t="s">
        <v>10</v>
      </c>
      <c r="I1" s="94" t="s">
        <v>11</v>
      </c>
    </row>
    <row r="2" spans="1:9">
      <c r="A2" s="15" t="s">
        <v>12</v>
      </c>
      <c r="B2" s="66">
        <f>ABS('Cavity Volume'!E2-'Cavity Volume'!D2)/'Cavity Volume'!D2</f>
        <v>0.13702962369895927</v>
      </c>
      <c r="C2" s="67">
        <f>ABS('Cavity Volume'!F2-'Cavity Volume'!D2)/'Cavity Volume'!D2</f>
        <v>0.13002401921537241</v>
      </c>
      <c r="D2" s="68">
        <f>ABS('Cavity Volume'!G2-'Cavity Volume'!D2)/'Cavity Volume'!D2</f>
        <v>4.5412329863891328E-2</v>
      </c>
      <c r="E2" s="69">
        <f>ABS('Cavity Volume'!H2-'Cavity Volume'!D2)/'Cavity Volume'!D2</f>
        <v>1.0016012810248011E-2</v>
      </c>
      <c r="F2" s="70">
        <f>ABS('Cavity Volume'!I2-'Cavity Volume'!D2)/'Cavity Volume'!D2</f>
        <v>0.29903923138510796</v>
      </c>
      <c r="G2" s="71">
        <f>ABS('Cavity Volume'!J2-'Cavity Volume'!D2)/'Cavity Volume'!D2</f>
        <v>0.46773418734987976</v>
      </c>
      <c r="H2" s="72">
        <f>ABS('Cavity Volume'!K2-'Cavity Volume'!D2)/'Cavity Volume'!D2</f>
        <v>0.56365092073658918</v>
      </c>
      <c r="I2" s="73">
        <f>ABS('Cavity Volume'!L2-'Cavity Volume'!D2)/'Cavity Volume'!D2</f>
        <v>0.5840672538030427</v>
      </c>
    </row>
    <row r="3" spans="1:9">
      <c r="A3" s="3" t="s">
        <v>14</v>
      </c>
      <c r="B3" s="66">
        <f>ABS('Cavity Volume'!E3-'Cavity Volume'!D3)/'Cavity Volume'!D3</f>
        <v>8.0339656235020138E-2</v>
      </c>
      <c r="C3" s="67">
        <f>ABS('Cavity Volume'!F3-'Cavity Volume'!D3)/'Cavity Volume'!D3</f>
        <v>8.8700951859207053E-2</v>
      </c>
      <c r="D3" s="68">
        <f>ABS('Cavity Volume'!G3-'Cavity Volume'!D3)/'Cavity Volume'!D3</f>
        <v>8.6878038759159198E-2</v>
      </c>
      <c r="E3" s="69">
        <f>ABS('Cavity Volume'!H3-'Cavity Volume'!D3)/'Cavity Volume'!D3</f>
        <v>5.1945148257207412E-2</v>
      </c>
      <c r="F3" s="70">
        <f>ABS('Cavity Volume'!I3-'Cavity Volume'!D3)/'Cavity Volume'!D3</f>
        <v>0.27686091898924875</v>
      </c>
      <c r="G3" s="71">
        <f>ABS('Cavity Volume'!J3-'Cavity Volume'!D3)/'Cavity Volume'!D3</f>
        <v>0.66279873998493455</v>
      </c>
      <c r="H3" s="72">
        <f>ABS('Cavity Volume'!K3-'Cavity Volume'!D3)/'Cavity Volume'!D3</f>
        <v>0.59323426693145243</v>
      </c>
      <c r="I3" s="73">
        <f>ABS('Cavity Volume'!L3-'Cavity Volume'!D3)/'Cavity Volume'!D3</f>
        <v>0.2782989796617133</v>
      </c>
    </row>
    <row r="4" spans="1:9">
      <c r="A4" s="3" t="s">
        <v>16</v>
      </c>
      <c r="B4" s="66">
        <f>ABS('Cavity Volume'!E4-'Cavity Volume'!D4)/'Cavity Volume'!D4</f>
        <v>0.15189000774593353</v>
      </c>
      <c r="C4" s="67">
        <f>ABS('Cavity Volume'!F4-'Cavity Volume'!D4)/'Cavity Volume'!D4</f>
        <v>0.15159178931061212</v>
      </c>
      <c r="D4" s="68">
        <f>ABS('Cavity Volume'!G4-'Cavity Volume'!D4)/'Cavity Volume'!D4</f>
        <v>7.5733539891557053E-2</v>
      </c>
      <c r="E4" s="69">
        <f>ABS('Cavity Volume'!H4-'Cavity Volume'!D4)/'Cavity Volume'!D4</f>
        <v>0.18100038729666953</v>
      </c>
      <c r="F4" s="70">
        <f>ABS('Cavity Volume'!I4-'Cavity Volume'!D4)/'Cavity Volume'!D4</f>
        <v>0.1884198295894654</v>
      </c>
      <c r="G4" s="71">
        <f>ABS('Cavity Volume'!J4-'Cavity Volume'!D4)/'Cavity Volume'!D4</f>
        <v>0.51957010069713394</v>
      </c>
      <c r="H4" s="72">
        <f>ABS('Cavity Volume'!K4-'Cavity Volume'!D4)/'Cavity Volume'!D4</f>
        <v>0.57823392718822608</v>
      </c>
      <c r="I4" s="73">
        <f>ABS('Cavity Volume'!L4-'Cavity Volume'!D4)/'Cavity Volume'!D4</f>
        <v>0.42761425251742868</v>
      </c>
    </row>
    <row r="5" spans="1:9">
      <c r="A5" s="3" t="s">
        <v>18</v>
      </c>
      <c r="B5" s="66">
        <f>ABS('Cavity Volume'!E5-'Cavity Volume'!D5)/'Cavity Volume'!D5</f>
        <v>0.11261475500497727</v>
      </c>
      <c r="C5" s="67">
        <f>ABS('Cavity Volume'!F5-'Cavity Volume'!D5)/'Cavity Volume'!D5</f>
        <v>0.11654868561737264</v>
      </c>
      <c r="D5" s="68">
        <f>ABS('Cavity Volume'!G5-'Cavity Volume'!D5)/'Cavity Volume'!D5</f>
        <v>0.16779117354274972</v>
      </c>
      <c r="E5" s="69">
        <f>ABS('Cavity Volume'!H5-'Cavity Volume'!D5)/'Cavity Volume'!D5</f>
        <v>0.11907735132544331</v>
      </c>
      <c r="F5" s="70">
        <f>ABS('Cavity Volume'!I5-'Cavity Volume'!D5)/'Cavity Volume'!D5</f>
        <v>0.30446484533421819</v>
      </c>
      <c r="G5" s="71">
        <f>ABS('Cavity Volume'!J5-'Cavity Volume'!D5)/'Cavity Volume'!D5</f>
        <v>0.4915901633300151</v>
      </c>
      <c r="H5" s="72">
        <f>ABS('Cavity Volume'!K5-'Cavity Volume'!D5)/'Cavity Volume'!D5</f>
        <v>0.54982855878774473</v>
      </c>
      <c r="I5" s="73">
        <f>ABS('Cavity Volume'!L5-'Cavity Volume'!D5)/'Cavity Volume'!D5</f>
        <v>3.9228698890240693E-2</v>
      </c>
    </row>
    <row r="6" spans="1:9">
      <c r="A6" s="3" t="s">
        <v>20</v>
      </c>
      <c r="B6" s="66">
        <f>ABS('Cavity Volume'!E6-'Cavity Volume'!D6)/'Cavity Volume'!D6</f>
        <v>6.1929307805596551E-2</v>
      </c>
      <c r="C6" s="67">
        <f>ABS('Cavity Volume'!F6-'Cavity Volume'!D6)/'Cavity Volume'!D6</f>
        <v>5.3424153166421358E-2</v>
      </c>
      <c r="D6" s="68">
        <f>ABS('Cavity Volume'!G6-'Cavity Volume'!D6)/'Cavity Volume'!D6</f>
        <v>0.40804123711340201</v>
      </c>
      <c r="E6" s="69">
        <f>ABS('Cavity Volume'!H6-'Cavity Volume'!D6)/'Cavity Volume'!D6</f>
        <v>0.1384756995581739</v>
      </c>
      <c r="F6" s="70">
        <f>ABS('Cavity Volume'!I6-'Cavity Volume'!D6)/'Cavity Volume'!D6</f>
        <v>0.60579283259695627</v>
      </c>
      <c r="G6" s="71">
        <f>ABS('Cavity Volume'!J6-'Cavity Volume'!D6)/'Cavity Volume'!D6</f>
        <v>0.50359597447226301</v>
      </c>
      <c r="H6" s="72">
        <f>ABS('Cavity Volume'!K6-'Cavity Volume'!D6)/'Cavity Volume'!D6</f>
        <v>0.85824742268041232</v>
      </c>
      <c r="I6" s="73">
        <f>ABS('Cavity Volume'!L6-'Cavity Volume'!D6)/'Cavity Volume'!D6</f>
        <v>0.117083946980854</v>
      </c>
    </row>
    <row r="7" spans="1:9">
      <c r="A7" s="3" t="s">
        <v>22</v>
      </c>
      <c r="B7" s="66">
        <f>ABS('Cavity Volume'!E7-'Cavity Volume'!D7)/'Cavity Volume'!D7</f>
        <v>0.32993016547745563</v>
      </c>
      <c r="C7" s="67">
        <f>ABS('Cavity Volume'!F7-'Cavity Volume'!D7)/'Cavity Volume'!D7</f>
        <v>0.32224836799757095</v>
      </c>
      <c r="D7" s="68">
        <f>ABS('Cavity Volume'!G7-'Cavity Volume'!D7)/'Cavity Volume'!D7</f>
        <v>0.54009412479125551</v>
      </c>
      <c r="E7" s="69">
        <f>ABS('Cavity Volume'!H7-'Cavity Volume'!D7)/'Cavity Volume'!D7</f>
        <v>0.31449142249886136</v>
      </c>
      <c r="F7" s="70">
        <f>ABS('Cavity Volume'!I7-'Cavity Volume'!D7)/'Cavity Volume'!D7</f>
        <v>0.46978897829057237</v>
      </c>
      <c r="G7" s="71">
        <f>ABS('Cavity Volume'!J7-'Cavity Volume'!D7)/'Cavity Volume'!D7</f>
        <v>0.67018369515712772</v>
      </c>
      <c r="H7" s="72">
        <f>ABS('Cavity Volume'!K7-'Cavity Volume'!D7)/'Cavity Volume'!D7</f>
        <v>0.91023986640352206</v>
      </c>
      <c r="I7" s="73">
        <f>ABS('Cavity Volume'!L7-'Cavity Volume'!D7)/'Cavity Volume'!D7</f>
        <v>0.33953241232731141</v>
      </c>
    </row>
    <row r="8" spans="1:9">
      <c r="A8" s="3" t="s">
        <v>24</v>
      </c>
      <c r="B8" s="66">
        <f>ABS('Cavity Volume'!E8-'Cavity Volume'!D8)/'Cavity Volume'!D8</f>
        <v>0.1486908472074141</v>
      </c>
      <c r="C8" s="67">
        <f>ABS('Cavity Volume'!F8-'Cavity Volume'!D8)/'Cavity Volume'!D8</f>
        <v>0.14430410891495124</v>
      </c>
      <c r="D8" s="68">
        <f>ABS('Cavity Volume'!G8-'Cavity Volume'!D8)/'Cavity Volume'!D8</f>
        <v>0.20153694742885261</v>
      </c>
      <c r="E8" s="69">
        <f>ABS('Cavity Volume'!H8-'Cavity Volume'!D8)/'Cavity Volume'!D8</f>
        <v>0.13056876896580003</v>
      </c>
      <c r="F8" s="70">
        <f>ABS('Cavity Volume'!I8-'Cavity Volume'!D8)/'Cavity Volume'!D8</f>
        <v>0.17260928401541861</v>
      </c>
      <c r="G8" s="71">
        <f>ABS('Cavity Volume'!J8-'Cavity Volume'!D8)/'Cavity Volume'!D8</f>
        <v>0.44547793816124004</v>
      </c>
      <c r="H8" s="72">
        <f>ABS('Cavity Volume'!K8-'Cavity Volume'!D8)/'Cavity Volume'!D8</f>
        <v>0.56583695563027969</v>
      </c>
      <c r="I8" s="73">
        <f>ABS('Cavity Volume'!L8-'Cavity Volume'!D8)/'Cavity Volume'!D8</f>
        <v>0.12276511112933652</v>
      </c>
    </row>
    <row r="9" spans="1:9">
      <c r="A9" s="3" t="s">
        <v>26</v>
      </c>
      <c r="B9" s="66">
        <f>ABS('Cavity Volume'!E9-'Cavity Volume'!D9)/'Cavity Volume'!D9</f>
        <v>0.16540957015409558</v>
      </c>
      <c r="C9" s="67">
        <f>ABS('Cavity Volume'!F9-'Cavity Volume'!D9)/'Cavity Volume'!D9</f>
        <v>0.16482625241749319</v>
      </c>
      <c r="D9" s="68">
        <f>ABS('Cavity Volume'!G9-'Cavity Volume'!D9)/'Cavity Volume'!D9</f>
        <v>0.14519932622122397</v>
      </c>
      <c r="E9" s="69">
        <f>ABS('Cavity Volume'!H9-'Cavity Volume'!D9)/'Cavity Volume'!D9</f>
        <v>7.9794539064612022E-2</v>
      </c>
      <c r="F9" s="70">
        <f>ABS('Cavity Volume'!I9-'Cavity Volume'!D9)/'Cavity Volume'!D9</f>
        <v>0.19479277143510715</v>
      </c>
      <c r="G9" s="71">
        <f>ABS('Cavity Volume'!J9-'Cavity Volume'!D9)/'Cavity Volume'!D9</f>
        <v>0.40855012789319356</v>
      </c>
      <c r="H9" s="72">
        <f>ABS('Cavity Volume'!K9-'Cavity Volume'!D9)/'Cavity Volume'!D9</f>
        <v>0.53220205045022562</v>
      </c>
      <c r="I9" s="73">
        <f>ABS('Cavity Volume'!L9-'Cavity Volume'!D9)/'Cavity Volume'!D9</f>
        <v>0.22052737746168399</v>
      </c>
    </row>
    <row r="10" spans="1:9">
      <c r="A10" s="3" t="s">
        <v>27</v>
      </c>
      <c r="B10" s="66">
        <f>ABS('Cavity Volume'!E10-'Cavity Volume'!D10)/'Cavity Volume'!D10</f>
        <v>0.36869846878680801</v>
      </c>
      <c r="C10" s="67">
        <f>ABS('Cavity Volume'!F10-'Cavity Volume'!D10)/'Cavity Volume'!D10</f>
        <v>0.3743669022379269</v>
      </c>
      <c r="D10" s="68">
        <f>ABS('Cavity Volume'!G10-'Cavity Volume'!D10)/'Cavity Volume'!D10</f>
        <v>0.28373674911660773</v>
      </c>
      <c r="E10" s="69">
        <f>ABS('Cavity Volume'!H10-'Cavity Volume'!D10)/'Cavity Volume'!D10</f>
        <v>0.26740761189634854</v>
      </c>
      <c r="F10" s="70">
        <f>ABS('Cavity Volume'!I10-'Cavity Volume'!D10)/'Cavity Volume'!D10</f>
        <v>0.35541813898704361</v>
      </c>
      <c r="G10" s="71">
        <f>ABS('Cavity Volume'!J10-'Cavity Volume'!D10)/'Cavity Volume'!D10</f>
        <v>0.50542918138987036</v>
      </c>
      <c r="H10" s="72">
        <f>ABS('Cavity Volume'!K10-'Cavity Volume'!D10)/'Cavity Volume'!D10</f>
        <v>0.74896937573616018</v>
      </c>
      <c r="I10" s="73">
        <f>ABS('Cavity Volume'!L10-'Cavity Volume'!D10)/'Cavity Volume'!D10</f>
        <v>0.29832891637220249</v>
      </c>
    </row>
    <row r="11" spans="1:9">
      <c r="A11" s="3" t="s">
        <v>29</v>
      </c>
      <c r="B11" s="66">
        <f>ABS('Cavity Volume'!E11-'Cavity Volume'!D11)/'Cavity Volume'!D11</f>
        <v>3.6820340021442702E-2</v>
      </c>
      <c r="C11" s="67">
        <f>ABS('Cavity Volume'!F11-'Cavity Volume'!D11)/'Cavity Volume'!D11</f>
        <v>4.3770102619084018E-2</v>
      </c>
      <c r="D11" s="68">
        <f>ABS('Cavity Volume'!G11-'Cavity Volume'!D11)/'Cavity Volume'!D11</f>
        <v>5.1092050850053632E-2</v>
      </c>
      <c r="E11" s="69">
        <f>ABS('Cavity Volume'!H11-'Cavity Volume'!D11)/'Cavity Volume'!D11</f>
        <v>5.1066778986062204E-2</v>
      </c>
      <c r="F11" s="70">
        <f>ABS('Cavity Volume'!I11-'Cavity Volume'!D11)/'Cavity Volume'!D11</f>
        <v>0.32060805636391482</v>
      </c>
      <c r="G11" s="71">
        <f>ABS('Cavity Volume'!J11-'Cavity Volume'!D11)/'Cavity Volume'!D11</f>
        <v>0.47501914535150869</v>
      </c>
      <c r="H11" s="72">
        <f>ABS('Cavity Volume'!K11-'Cavity Volume'!D11)/'Cavity Volume'!D11</f>
        <v>0.60407413080104155</v>
      </c>
      <c r="I11" s="73">
        <f>ABS('Cavity Volume'!L11-'Cavity Volume'!D11)/'Cavity Volume'!D11</f>
        <v>0.47671925256547709</v>
      </c>
    </row>
    <row r="12" spans="1:9">
      <c r="A12" s="3" t="s">
        <v>30</v>
      </c>
      <c r="B12" s="66">
        <f>ABS('Cavity Volume'!E12-'Cavity Volume'!D12)/'Cavity Volume'!D12</f>
        <v>0.16745406824146986</v>
      </c>
      <c r="C12" s="67">
        <f>ABS('Cavity Volume'!F12-'Cavity Volume'!D12)/'Cavity Volume'!D12</f>
        <v>0.16690288713910756</v>
      </c>
      <c r="D12" s="68">
        <f>ABS('Cavity Volume'!G12-'Cavity Volume'!D12)/'Cavity Volume'!D12</f>
        <v>2.1606299212598497E-2</v>
      </c>
      <c r="E12" s="69">
        <f>ABS('Cavity Volume'!H12-'Cavity Volume'!D12)/'Cavity Volume'!D12</f>
        <v>0.7116325459317584</v>
      </c>
      <c r="F12" s="70">
        <f>ABS('Cavity Volume'!I12-'Cavity Volume'!D12)/'Cavity Volume'!D12</f>
        <v>8.4776902887139141E-2</v>
      </c>
      <c r="G12" s="71">
        <f>ABS('Cavity Volume'!J12-'Cavity Volume'!D12)/'Cavity Volume'!D12</f>
        <v>0.70202099737532819</v>
      </c>
      <c r="H12" s="72">
        <f>ABS('Cavity Volume'!K12-'Cavity Volume'!D12)/'Cavity Volume'!D12</f>
        <v>0.56955380577427817</v>
      </c>
      <c r="I12" s="73">
        <f>ABS('Cavity Volume'!L12-'Cavity Volume'!D12)/'Cavity Volume'!D12</f>
        <v>0.40472440944881888</v>
      </c>
    </row>
    <row r="13" spans="1:9">
      <c r="A13" s="3" t="s">
        <v>32</v>
      </c>
      <c r="B13" s="66">
        <f>ABS('Cavity Volume'!E13-'Cavity Volume'!D13)/'Cavity Volume'!D13</f>
        <v>4.8412086371284274E-2</v>
      </c>
      <c r="C13" s="67">
        <f>ABS('Cavity Volume'!F13-'Cavity Volume'!D13)/'Cavity Volume'!D13</f>
        <v>4.0854598990465396E-2</v>
      </c>
      <c r="D13" s="68">
        <f>ABS('Cavity Volume'!G13-'Cavity Volume'!D13)/'Cavity Volume'!D13</f>
        <v>0.1617204150308468</v>
      </c>
      <c r="E13" s="69">
        <f>ABS('Cavity Volume'!H13-'Cavity Volume'!D13)/'Cavity Volume'!D13</f>
        <v>7.1632080762759287E-2</v>
      </c>
      <c r="F13" s="70">
        <f>ABS('Cavity Volume'!I13-'Cavity Volume'!D13)/'Cavity Volume'!D13</f>
        <v>0.22709268087492984</v>
      </c>
      <c r="G13" s="71">
        <f>ABS('Cavity Volume'!J13-'Cavity Volume'!D13)/'Cavity Volume'!D13</f>
        <v>0.488635726303982</v>
      </c>
      <c r="H13" s="72">
        <f>ABS('Cavity Volume'!K13-'Cavity Volume'!D13)/'Cavity Volume'!D13</f>
        <v>0.59899046550757151</v>
      </c>
      <c r="I13" s="73">
        <f>ABS('Cavity Volume'!L13-'Cavity Volume'!D13)/'Cavity Volume'!D13</f>
        <v>0.11951416152551871</v>
      </c>
    </row>
    <row r="14" spans="1:9">
      <c r="A14" s="3" t="s">
        <v>34</v>
      </c>
      <c r="B14" s="66">
        <f>ABS('Cavity Volume'!E14-'Cavity Volume'!D14)/'Cavity Volume'!D14</f>
        <v>0.17815873853397193</v>
      </c>
      <c r="C14" s="67">
        <f>ABS('Cavity Volume'!F14-'Cavity Volume'!D14)/'Cavity Volume'!D14</f>
        <v>0.17590409124117209</v>
      </c>
      <c r="D14" s="68">
        <f>ABS('Cavity Volume'!G14-'Cavity Volume'!D14)/'Cavity Volume'!D14</f>
        <v>0.27455718808344831</v>
      </c>
      <c r="E14" s="69">
        <f>ABS('Cavity Volume'!H14-'Cavity Volume'!D14)/'Cavity Volume'!D14</f>
        <v>0.29972887409692334</v>
      </c>
      <c r="F14" s="70">
        <f>ABS('Cavity Volume'!I14-'Cavity Volume'!D14)/'Cavity Volume'!D14</f>
        <v>0.32394066076791939</v>
      </c>
      <c r="G14" s="71">
        <f>ABS('Cavity Volume'!J14-'Cavity Volume'!D14)/'Cavity Volume'!D14</f>
        <v>0.40648084260086043</v>
      </c>
      <c r="H14" s="72">
        <f>ABS('Cavity Volume'!K14-'Cavity Volume'!D14)/'Cavity Volume'!D14</f>
        <v>0.64394431366182314</v>
      </c>
      <c r="I14" s="73">
        <f>ABS('Cavity Volume'!L14-'Cavity Volume'!D14)/'Cavity Volume'!D14</f>
        <v>0.17147292799740238</v>
      </c>
    </row>
    <row r="15" spans="1:9">
      <c r="A15" s="74" t="s">
        <v>35</v>
      </c>
      <c r="B15" s="66">
        <f>ABS('Cavity Volume'!E15-'Cavity Volume'!D15)/'Cavity Volume'!D15</f>
        <v>0.17526945490175863</v>
      </c>
      <c r="C15" s="67">
        <f>ABS('Cavity Volume'!F15-'Cavity Volume'!D15)/'Cavity Volume'!D15</f>
        <v>0.17916473277981193</v>
      </c>
      <c r="D15" s="68">
        <f>ABS('Cavity Volume'!G15-'Cavity Volume'!D15)/'Cavity Volume'!D15</f>
        <v>0.22417410138724159</v>
      </c>
      <c r="E15" s="69">
        <f>ABS('Cavity Volume'!H15-'Cavity Volume'!D15)/'Cavity Volume'!D15</f>
        <v>0.232868512883984</v>
      </c>
      <c r="F15" s="70">
        <f>ABS('Cavity Volume'!I15-'Cavity Volume'!D15)/'Cavity Volume'!D15</f>
        <v>0.28892269609612709</v>
      </c>
      <c r="G15" s="71">
        <f>ABS('Cavity Volume'!J15-'Cavity Volume'!D15)/'Cavity Volume'!D15</f>
        <v>0.47491276021522016</v>
      </c>
      <c r="H15" s="72">
        <f>ABS('Cavity Volume'!K15-'Cavity Volume'!D15)/'Cavity Volume'!D15</f>
        <v>0.57454489196018776</v>
      </c>
      <c r="I15" s="73">
        <f>ABS('Cavity Volume'!L15-'Cavity Volume'!D15)/'Cavity Volume'!D15</f>
        <v>2.4856892372750208E-2</v>
      </c>
    </row>
    <row r="16" spans="1:9">
      <c r="A16" s="83" t="s">
        <v>39</v>
      </c>
      <c r="B16" s="84">
        <f>AVERAGE(B2:B15)</f>
        <v>0.15447479215615625</v>
      </c>
      <c r="C16" s="84">
        <f t="shared" ref="C16:I16" si="0">AVERAGE(C2:C15)</f>
        <v>0.15375940310761207</v>
      </c>
      <c r="D16" s="84">
        <f t="shared" si="0"/>
        <v>0.19196953723520624</v>
      </c>
      <c r="E16" s="84">
        <f t="shared" si="0"/>
        <v>0.18997898102391794</v>
      </c>
      <c r="F16" s="84">
        <f t="shared" si="0"/>
        <v>0.29375198768665489</v>
      </c>
      <c r="G16" s="84">
        <f t="shared" si="0"/>
        <v>0.5158571128773255</v>
      </c>
      <c r="H16" s="84">
        <f t="shared" si="0"/>
        <v>0.63511078230353668</v>
      </c>
      <c r="I16" s="85">
        <f t="shared" si="0"/>
        <v>0.25890961378955574</v>
      </c>
    </row>
    <row r="18" spans="1:9" ht="12.75" customHeight="1">
      <c r="A18" s="154" t="s">
        <v>53</v>
      </c>
      <c r="B18" s="155"/>
      <c r="C18" s="155"/>
      <c r="D18" s="155"/>
      <c r="E18" s="155"/>
      <c r="F18" s="155"/>
      <c r="G18" s="155"/>
      <c r="H18" s="155"/>
      <c r="I18" s="155"/>
    </row>
    <row r="19" spans="1:9">
      <c r="A19" s="154"/>
      <c r="B19" s="155"/>
      <c r="C19" s="155"/>
      <c r="D19" s="155"/>
      <c r="E19" s="155"/>
      <c r="F19" s="155"/>
      <c r="G19" s="155"/>
      <c r="H19" s="155"/>
      <c r="I19" s="155"/>
    </row>
  </sheetData>
  <mergeCells count="1">
    <mergeCell ref="A18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Gyorgy</dc:creator>
  <cp:keywords/>
  <dc:description/>
  <cp:lastModifiedBy/>
  <cp:revision/>
  <dcterms:created xsi:type="dcterms:W3CDTF">2023-01-10T12:04:16Z</dcterms:created>
  <dcterms:modified xsi:type="dcterms:W3CDTF">2023-01-24T19:09:11Z</dcterms:modified>
  <cp:category/>
  <cp:contentStatus/>
</cp:coreProperties>
</file>