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0"/>
  <workbookPr/>
  <mc:AlternateContent xmlns:mc="http://schemas.openxmlformats.org/markup-compatibility/2006">
    <mc:Choice Requires="x15">
      <x15ac:absPath xmlns:x15ac="http://schemas.microsoft.com/office/spreadsheetml/2010/11/ac" url="C:\Gyorgy Szaloki\Papers\Cavity calculations\Benchmarking\Structures for benchmarking\QUANTITATIVE ANALYSIS\"/>
    </mc:Choice>
  </mc:AlternateContent>
  <xr:revisionPtr revIDLastSave="0" documentId="8_{448DFAC5-1284-46EE-A778-4EFB9C97488A}" xr6:coauthVersionLast="47" xr6:coauthVersionMax="47" xr10:uidLastSave="{00000000-0000-0000-0000-000000000000}"/>
  <bookViews>
    <workbookView xWindow="0" yWindow="0" windowWidth="21600" windowHeight="9630" tabRatio="500" xr2:uid="{00000000-000D-0000-FFFF-FFFF00000000}"/>
  </bookViews>
  <sheets>
    <sheet name="Summary" sheetId="7" r:id="rId1"/>
    <sheet name="Cavity Volume" sheetId="6" r:id="rId2"/>
    <sheet name="E" sheetId="3" r:id="rId3"/>
    <sheet name="RE" sheetId="4" r:id="rId4"/>
    <sheet name="RA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D14" i="6"/>
  <c r="D13" i="6"/>
  <c r="D12" i="6"/>
  <c r="D11" i="6"/>
  <c r="D10" i="6"/>
  <c r="D9" i="6"/>
  <c r="D8" i="6"/>
  <c r="D7" i="6"/>
  <c r="D6" i="6"/>
  <c r="D5" i="6"/>
  <c r="D4" i="6"/>
  <c r="D3" i="6"/>
  <c r="D2" i="6"/>
  <c r="D2" i="7" l="1"/>
  <c r="I2" i="5"/>
  <c r="H2" i="5"/>
  <c r="G2" i="5"/>
  <c r="F2" i="5"/>
  <c r="E2" i="5"/>
  <c r="D2" i="5"/>
  <c r="C2" i="5"/>
  <c r="B2" i="5"/>
  <c r="F2" i="3"/>
  <c r="I2" i="4"/>
  <c r="H2" i="4"/>
  <c r="G2" i="4"/>
  <c r="F2" i="4"/>
  <c r="E2" i="4"/>
  <c r="D2" i="4"/>
  <c r="C2" i="4"/>
  <c r="B2" i="4"/>
  <c r="I2" i="3"/>
  <c r="H2" i="3"/>
  <c r="G2" i="3"/>
  <c r="E2" i="3"/>
  <c r="D2" i="3"/>
  <c r="B2" i="3"/>
  <c r="C3" i="3"/>
  <c r="D3" i="7"/>
  <c r="C3" i="5"/>
  <c r="D3" i="5"/>
  <c r="E3" i="5"/>
  <c r="F3" i="5"/>
  <c r="G3" i="5"/>
  <c r="H3" i="5"/>
  <c r="I3" i="5"/>
  <c r="B3" i="5"/>
  <c r="F3" i="3"/>
  <c r="F3" i="4"/>
  <c r="I3" i="7" s="1"/>
  <c r="G3" i="4"/>
  <c r="J3" i="7" s="1"/>
  <c r="H3" i="4"/>
  <c r="K3" i="7" s="1"/>
  <c r="I3" i="4"/>
  <c r="L3" i="7" s="1"/>
  <c r="E3" i="4"/>
  <c r="H3" i="7" s="1"/>
  <c r="D3" i="4"/>
  <c r="G3" i="7" s="1"/>
  <c r="C3" i="4"/>
  <c r="F3" i="7" s="1"/>
  <c r="B3" i="4"/>
  <c r="E3" i="7" s="1"/>
  <c r="D3" i="3"/>
  <c r="E3" i="3"/>
  <c r="G3" i="3"/>
  <c r="H3" i="3"/>
  <c r="I3" i="3"/>
  <c r="B3" i="3"/>
  <c r="C4" i="3"/>
  <c r="D4" i="7"/>
  <c r="C4" i="5"/>
  <c r="D4" i="5"/>
  <c r="E4" i="5"/>
  <c r="F4" i="5"/>
  <c r="G4" i="5"/>
  <c r="H4" i="5"/>
  <c r="I4" i="5"/>
  <c r="B4" i="5"/>
  <c r="F4" i="3"/>
  <c r="F4" i="4"/>
  <c r="I4" i="7" s="1"/>
  <c r="G4" i="4"/>
  <c r="J4" i="7" s="1"/>
  <c r="H4" i="4"/>
  <c r="K4" i="7" s="1"/>
  <c r="I4" i="4"/>
  <c r="L4" i="7" s="1"/>
  <c r="E4" i="4"/>
  <c r="H4" i="7" s="1"/>
  <c r="D4" i="4"/>
  <c r="G4" i="7" s="1"/>
  <c r="C4" i="4"/>
  <c r="F4" i="7" s="1"/>
  <c r="B4" i="4"/>
  <c r="E4" i="7" s="1"/>
  <c r="D4" i="3"/>
  <c r="E4" i="3"/>
  <c r="G4" i="3"/>
  <c r="H4" i="3"/>
  <c r="I4" i="3"/>
  <c r="B4" i="3"/>
  <c r="C5" i="3"/>
  <c r="D5" i="7"/>
  <c r="C5" i="5"/>
  <c r="D5" i="5"/>
  <c r="E5" i="5"/>
  <c r="F5" i="5"/>
  <c r="G5" i="5"/>
  <c r="H5" i="5"/>
  <c r="I5" i="5"/>
  <c r="B5" i="5"/>
  <c r="F5" i="3"/>
  <c r="F5" i="4"/>
  <c r="I5" i="7" s="1"/>
  <c r="G5" i="4"/>
  <c r="J5" i="7" s="1"/>
  <c r="H5" i="4"/>
  <c r="K5" i="7" s="1"/>
  <c r="I5" i="4"/>
  <c r="L5" i="7" s="1"/>
  <c r="E5" i="4"/>
  <c r="H5" i="7" s="1"/>
  <c r="D5" i="4"/>
  <c r="G5" i="7" s="1"/>
  <c r="C5" i="4"/>
  <c r="F5" i="7" s="1"/>
  <c r="B5" i="4"/>
  <c r="E5" i="7" s="1"/>
  <c r="D5" i="3"/>
  <c r="E5" i="3"/>
  <c r="G5" i="3"/>
  <c r="H5" i="3"/>
  <c r="I5" i="3"/>
  <c r="B5" i="3"/>
  <c r="C6" i="3"/>
  <c r="D6" i="7"/>
  <c r="C6" i="5"/>
  <c r="D6" i="5"/>
  <c r="E6" i="5"/>
  <c r="F6" i="5"/>
  <c r="G6" i="5"/>
  <c r="H6" i="5"/>
  <c r="I6" i="5"/>
  <c r="B6" i="5"/>
  <c r="F6" i="3"/>
  <c r="F6" i="4"/>
  <c r="I6" i="7" s="1"/>
  <c r="G6" i="4"/>
  <c r="J6" i="7" s="1"/>
  <c r="H6" i="4"/>
  <c r="K6" i="7" s="1"/>
  <c r="I6" i="4"/>
  <c r="L6" i="7" s="1"/>
  <c r="E6" i="4"/>
  <c r="H6" i="7" s="1"/>
  <c r="D6" i="4"/>
  <c r="G6" i="7" s="1"/>
  <c r="C6" i="4"/>
  <c r="F6" i="7" s="1"/>
  <c r="B6" i="4"/>
  <c r="E6" i="7" s="1"/>
  <c r="D6" i="3"/>
  <c r="E6" i="3"/>
  <c r="G6" i="3"/>
  <c r="H6" i="3"/>
  <c r="I6" i="3"/>
  <c r="B6" i="3"/>
  <c r="C7" i="3"/>
  <c r="D7" i="7"/>
  <c r="C7" i="5"/>
  <c r="D7" i="5"/>
  <c r="E7" i="5"/>
  <c r="F7" i="5"/>
  <c r="G7" i="5"/>
  <c r="H7" i="5"/>
  <c r="I7" i="5"/>
  <c r="B7" i="5"/>
  <c r="F7" i="3"/>
  <c r="F7" i="4"/>
  <c r="I7" i="7" s="1"/>
  <c r="G7" i="4"/>
  <c r="J7" i="7" s="1"/>
  <c r="H7" i="4"/>
  <c r="K7" i="7" s="1"/>
  <c r="I7" i="4"/>
  <c r="L7" i="7" s="1"/>
  <c r="E7" i="4"/>
  <c r="H7" i="7" s="1"/>
  <c r="D7" i="4"/>
  <c r="G7" i="7" s="1"/>
  <c r="C7" i="4"/>
  <c r="F7" i="7" s="1"/>
  <c r="B7" i="4"/>
  <c r="E7" i="7" s="1"/>
  <c r="D7" i="3"/>
  <c r="E7" i="3"/>
  <c r="G7" i="3"/>
  <c r="H7" i="3"/>
  <c r="I7" i="3"/>
  <c r="B7" i="3"/>
  <c r="C8" i="3"/>
  <c r="D8" i="7"/>
  <c r="C8" i="5"/>
  <c r="D8" i="5"/>
  <c r="E8" i="5"/>
  <c r="F8" i="5"/>
  <c r="G8" i="5"/>
  <c r="H8" i="5"/>
  <c r="I8" i="5"/>
  <c r="B8" i="5"/>
  <c r="F8" i="3"/>
  <c r="F8" i="4"/>
  <c r="I8" i="7" s="1"/>
  <c r="G8" i="4"/>
  <c r="J8" i="7" s="1"/>
  <c r="H8" i="4"/>
  <c r="K8" i="7" s="1"/>
  <c r="I8" i="4"/>
  <c r="L8" i="7" s="1"/>
  <c r="E8" i="4"/>
  <c r="H8" i="7" s="1"/>
  <c r="D8" i="4"/>
  <c r="G8" i="7" s="1"/>
  <c r="C8" i="4"/>
  <c r="F8" i="7" s="1"/>
  <c r="B8" i="4"/>
  <c r="E8" i="7" s="1"/>
  <c r="D8" i="3"/>
  <c r="E8" i="3"/>
  <c r="G8" i="3"/>
  <c r="H8" i="3"/>
  <c r="I8" i="3"/>
  <c r="B8" i="3"/>
  <c r="C9" i="3"/>
  <c r="D9" i="7"/>
  <c r="C9" i="5"/>
  <c r="D9" i="5"/>
  <c r="E9" i="5"/>
  <c r="F9" i="5"/>
  <c r="G9" i="5"/>
  <c r="H9" i="5"/>
  <c r="I9" i="5"/>
  <c r="B9" i="5"/>
  <c r="F9" i="3"/>
  <c r="F9" i="4"/>
  <c r="I9" i="7" s="1"/>
  <c r="G9" i="4"/>
  <c r="J9" i="7" s="1"/>
  <c r="H9" i="4"/>
  <c r="K9" i="7" s="1"/>
  <c r="I9" i="4"/>
  <c r="L9" i="7" s="1"/>
  <c r="E9" i="4"/>
  <c r="H9" i="7" s="1"/>
  <c r="D9" i="4"/>
  <c r="G9" i="7" s="1"/>
  <c r="C9" i="4"/>
  <c r="F9" i="7" s="1"/>
  <c r="B9" i="4"/>
  <c r="E9" i="7" s="1"/>
  <c r="D9" i="3"/>
  <c r="E9" i="3"/>
  <c r="G9" i="3"/>
  <c r="H9" i="3"/>
  <c r="I9" i="3"/>
  <c r="B9" i="3"/>
  <c r="C10" i="3"/>
  <c r="D10" i="7"/>
  <c r="C10" i="5"/>
  <c r="D10" i="5"/>
  <c r="E10" i="5"/>
  <c r="F10" i="5"/>
  <c r="G10" i="5"/>
  <c r="H10" i="5"/>
  <c r="I10" i="5"/>
  <c r="B10" i="5"/>
  <c r="F10" i="3"/>
  <c r="F10" i="4"/>
  <c r="I10" i="7" s="1"/>
  <c r="G10" i="4"/>
  <c r="J10" i="7" s="1"/>
  <c r="H10" i="4"/>
  <c r="K10" i="7" s="1"/>
  <c r="I10" i="4"/>
  <c r="L10" i="7" s="1"/>
  <c r="E10" i="4"/>
  <c r="H10" i="7" s="1"/>
  <c r="D10" i="4"/>
  <c r="G10" i="7" s="1"/>
  <c r="C10" i="4"/>
  <c r="F10" i="7" s="1"/>
  <c r="B10" i="4"/>
  <c r="E10" i="7" s="1"/>
  <c r="D10" i="3"/>
  <c r="E10" i="3"/>
  <c r="G10" i="3"/>
  <c r="H10" i="3"/>
  <c r="I10" i="3"/>
  <c r="B10" i="3"/>
  <c r="C11" i="3"/>
  <c r="D11" i="7"/>
  <c r="C11" i="5"/>
  <c r="D11" i="5"/>
  <c r="E11" i="5"/>
  <c r="F11" i="5"/>
  <c r="G11" i="5"/>
  <c r="H11" i="5"/>
  <c r="I11" i="5"/>
  <c r="B11" i="5"/>
  <c r="F11" i="3"/>
  <c r="F11" i="4"/>
  <c r="I11" i="7" s="1"/>
  <c r="G11" i="4"/>
  <c r="J11" i="7" s="1"/>
  <c r="H11" i="4"/>
  <c r="K11" i="7" s="1"/>
  <c r="I11" i="4"/>
  <c r="L11" i="7" s="1"/>
  <c r="E11" i="4"/>
  <c r="H11" i="7" s="1"/>
  <c r="D11" i="4"/>
  <c r="G11" i="7" s="1"/>
  <c r="C11" i="4"/>
  <c r="F11" i="7" s="1"/>
  <c r="B11" i="4"/>
  <c r="E11" i="7" s="1"/>
  <c r="D11" i="3"/>
  <c r="E11" i="3"/>
  <c r="G11" i="3"/>
  <c r="H11" i="3"/>
  <c r="I11" i="3"/>
  <c r="B11" i="3"/>
  <c r="C12" i="3"/>
  <c r="D12" i="7"/>
  <c r="C12" i="5"/>
  <c r="D12" i="5"/>
  <c r="E12" i="5"/>
  <c r="F12" i="5"/>
  <c r="G12" i="5"/>
  <c r="H12" i="5"/>
  <c r="I12" i="5"/>
  <c r="B12" i="5"/>
  <c r="F12" i="3"/>
  <c r="F12" i="4"/>
  <c r="I12" i="7" s="1"/>
  <c r="G12" i="4"/>
  <c r="J12" i="7" s="1"/>
  <c r="H12" i="4"/>
  <c r="K12" i="7" s="1"/>
  <c r="I12" i="4"/>
  <c r="L12" i="7" s="1"/>
  <c r="E12" i="4"/>
  <c r="H12" i="7" s="1"/>
  <c r="D12" i="4"/>
  <c r="G12" i="7" s="1"/>
  <c r="C12" i="4"/>
  <c r="F12" i="7" s="1"/>
  <c r="B12" i="4"/>
  <c r="E12" i="7" s="1"/>
  <c r="D12" i="3"/>
  <c r="E12" i="3"/>
  <c r="G12" i="3"/>
  <c r="H12" i="3"/>
  <c r="I12" i="3"/>
  <c r="B12" i="3"/>
  <c r="C13" i="3"/>
  <c r="D13" i="7"/>
  <c r="C13" i="5"/>
  <c r="D13" i="5"/>
  <c r="E13" i="5"/>
  <c r="F13" i="5"/>
  <c r="G13" i="5"/>
  <c r="H13" i="5"/>
  <c r="I13" i="5"/>
  <c r="B13" i="5"/>
  <c r="F13" i="3"/>
  <c r="F13" i="4"/>
  <c r="I13" i="7" s="1"/>
  <c r="G13" i="4"/>
  <c r="J13" i="7" s="1"/>
  <c r="H13" i="4"/>
  <c r="K13" i="7" s="1"/>
  <c r="I13" i="4"/>
  <c r="L13" i="7" s="1"/>
  <c r="E13" i="4"/>
  <c r="H13" i="7" s="1"/>
  <c r="D13" i="4"/>
  <c r="G13" i="7" s="1"/>
  <c r="C13" i="4"/>
  <c r="F13" i="7" s="1"/>
  <c r="B13" i="4"/>
  <c r="E13" i="7" s="1"/>
  <c r="D13" i="3"/>
  <c r="E13" i="3"/>
  <c r="G13" i="3"/>
  <c r="H13" i="3"/>
  <c r="I13" i="3"/>
  <c r="B13" i="3"/>
  <c r="C14" i="3"/>
  <c r="D14" i="7"/>
  <c r="C14" i="5"/>
  <c r="D14" i="5"/>
  <c r="E14" i="5"/>
  <c r="F14" i="5"/>
  <c r="G14" i="5"/>
  <c r="H14" i="5"/>
  <c r="I14" i="5"/>
  <c r="B14" i="5"/>
  <c r="F14" i="3"/>
  <c r="F14" i="4"/>
  <c r="I14" i="7" s="1"/>
  <c r="G14" i="4"/>
  <c r="J14" i="7" s="1"/>
  <c r="H14" i="4"/>
  <c r="K14" i="7" s="1"/>
  <c r="I14" i="4"/>
  <c r="L14" i="7" s="1"/>
  <c r="E14" i="4"/>
  <c r="H14" i="7" s="1"/>
  <c r="D14" i="4"/>
  <c r="G14" i="7" s="1"/>
  <c r="C14" i="4"/>
  <c r="F14" i="7" s="1"/>
  <c r="B14" i="4"/>
  <c r="E14" i="7" s="1"/>
  <c r="D14" i="3"/>
  <c r="E14" i="3"/>
  <c r="G14" i="3"/>
  <c r="H14" i="3"/>
  <c r="I14" i="3"/>
  <c r="B14" i="3"/>
  <c r="B15" i="3" l="1"/>
  <c r="E15" i="7" s="1"/>
  <c r="D15" i="3"/>
  <c r="G15" i="7" s="1"/>
  <c r="E15" i="3"/>
  <c r="H15" i="7" s="1"/>
  <c r="G15" i="3"/>
  <c r="J15" i="7" s="1"/>
  <c r="H15" i="3"/>
  <c r="K15" i="7" s="1"/>
  <c r="I15" i="3"/>
  <c r="L15" i="7" s="1"/>
  <c r="B15" i="4"/>
  <c r="E16" i="7" s="1"/>
  <c r="E2" i="7"/>
  <c r="F2" i="7"/>
  <c r="C15" i="4"/>
  <c r="F16" i="7" s="1"/>
  <c r="C15" i="3"/>
  <c r="F15" i="7" s="1"/>
  <c r="G2" i="7"/>
  <c r="D15" i="4"/>
  <c r="G16" i="7" s="1"/>
  <c r="H2" i="7"/>
  <c r="E15" i="4"/>
  <c r="H16" i="7" s="1"/>
  <c r="I2" i="7"/>
  <c r="F15" i="4"/>
  <c r="I16" i="7" s="1"/>
  <c r="J2" i="7"/>
  <c r="G15" i="4"/>
  <c r="J16" i="7" s="1"/>
  <c r="K2" i="7"/>
  <c r="H15" i="4"/>
  <c r="K16" i="7" s="1"/>
  <c r="L2" i="7"/>
  <c r="I15" i="4"/>
  <c r="L16" i="7" s="1"/>
  <c r="F15" i="3"/>
  <c r="I15" i="7" s="1"/>
  <c r="B15" i="5"/>
  <c r="E17" i="7" s="1"/>
  <c r="C15" i="5"/>
  <c r="F17" i="7" s="1"/>
  <c r="D15" i="5"/>
  <c r="G17" i="7" s="1"/>
  <c r="E15" i="5"/>
  <c r="H17" i="7" s="1"/>
  <c r="F15" i="5"/>
  <c r="I17" i="7" s="1"/>
  <c r="G15" i="5"/>
  <c r="J17" i="7" s="1"/>
  <c r="H15" i="5"/>
  <c r="K17" i="7" s="1"/>
  <c r="I15" i="5"/>
  <c r="L17" i="7" s="1"/>
</calcChain>
</file>

<file path=xl/sharedStrings.xml><?xml version="1.0" encoding="utf-8"?>
<sst xmlns="http://schemas.openxmlformats.org/spreadsheetml/2006/main" count="173" uniqueCount="53">
  <si>
    <t>Cage</t>
  </si>
  <si>
    <t>Guest</t>
  </si>
  <si>
    <t>Guests’ vdW volume</t>
  </si>
  <si>
    <t>Estimated cavity volume</t>
  </si>
  <si>
    <t xml:space="preserve"> pyKVFinder</t>
  </si>
  <si>
    <t>parKVFinder</t>
  </si>
  <si>
    <t>Molovol</t>
  </si>
  <si>
    <t>fpocket</t>
  </si>
  <si>
    <t>GHECOM</t>
  </si>
  <si>
    <t>pywindow</t>
  </si>
  <si>
    <t>POVME</t>
  </si>
  <si>
    <t>CAVER</t>
  </si>
  <si>
    <t>B1</t>
  </si>
  <si>
    <t>NEt4</t>
  </si>
  <si>
    <t>B2</t>
  </si>
  <si>
    <t>BnNMe3</t>
  </si>
  <si>
    <t>B3</t>
  </si>
  <si>
    <t>CoCp2</t>
  </si>
  <si>
    <t>B4</t>
  </si>
  <si>
    <t>CoCp*2</t>
  </si>
  <si>
    <t>B5</t>
  </si>
  <si>
    <t>BF4</t>
  </si>
  <si>
    <t>B6</t>
  </si>
  <si>
    <t>ClO4</t>
  </si>
  <si>
    <t>B7</t>
  </si>
  <si>
    <t>C60</t>
  </si>
  <si>
    <t>B8</t>
  </si>
  <si>
    <t>B9</t>
  </si>
  <si>
    <t>ADD</t>
  </si>
  <si>
    <t>B10</t>
  </si>
  <si>
    <t>B11</t>
  </si>
  <si>
    <t>2 guests</t>
  </si>
  <si>
    <t>B12</t>
  </si>
  <si>
    <t>B13</t>
  </si>
  <si>
    <t>C70</t>
  </si>
  <si>
    <t>ME</t>
  </si>
  <si>
    <t>-</t>
  </si>
  <si>
    <t>MRE</t>
  </si>
  <si>
    <t>MRAE</t>
  </si>
  <si>
    <t>Legend</t>
  </si>
  <si>
    <t>E</t>
  </si>
  <si>
    <t>Error</t>
  </si>
  <si>
    <t>Mean Error</t>
  </si>
  <si>
    <t>RE</t>
  </si>
  <si>
    <t>Relative Error</t>
  </si>
  <si>
    <t>Mean Relative Error</t>
  </si>
  <si>
    <t>RAE</t>
  </si>
  <si>
    <t>Relative Absolute Error</t>
  </si>
  <si>
    <t>Mean Relative Absolute Error</t>
  </si>
  <si>
    <t>B14</t>
  </si>
  <si>
    <t>Formula: Error (E) = Calculated Volume - Estimated Volume [true]</t>
  </si>
  <si>
    <t>Formula: Relative Error (RE) = (Calculated Volume - Estimated Volume [true]) / Estimated Volume [true]</t>
  </si>
  <si>
    <t>Formula: Relative Absolute Error (RAE) = ABS(Calculated Volume - Estimated Volume [true]) / Estimated Volume [true]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</si>
</sst>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6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  <charset val="1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0" xfId="0" applyFont="1"/>
    <xf numFmtId="0" fontId="0" fillId="6" borderId="2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165" fontId="1" fillId="4" borderId="24" xfId="0" applyNumberFormat="1" applyFont="1" applyFill="1" applyBorder="1" applyAlignment="1">
      <alignment horizontal="center"/>
    </xf>
    <xf numFmtId="164" fontId="0" fillId="7" borderId="24" xfId="0" applyNumberFormat="1" applyFill="1" applyBorder="1" applyAlignment="1">
      <alignment horizontal="center" vertical="center"/>
    </xf>
    <xf numFmtId="164" fontId="0" fillId="5" borderId="24" xfId="0" applyNumberForma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5" fontId="1" fillId="4" borderId="12" xfId="0" applyNumberFormat="1" applyFon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/>
    </xf>
    <xf numFmtId="3" fontId="0" fillId="6" borderId="12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9" borderId="12" xfId="0" applyNumberFormat="1" applyFill="1" applyBorder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/>
    </xf>
    <xf numFmtId="166" fontId="1" fillId="4" borderId="12" xfId="0" applyNumberFormat="1" applyFont="1" applyFill="1" applyBorder="1" applyAlignment="1">
      <alignment horizontal="center"/>
    </xf>
    <xf numFmtId="166" fontId="0" fillId="7" borderId="12" xfId="0" applyNumberFormat="1" applyFill="1" applyBorder="1" applyAlignment="1">
      <alignment horizontal="center" vertical="center"/>
    </xf>
    <xf numFmtId="166" fontId="0" fillId="5" borderId="12" xfId="0" applyNumberFormat="1" applyFill="1" applyBorder="1" applyAlignment="1">
      <alignment horizontal="center" vertical="center"/>
    </xf>
    <xf numFmtId="166" fontId="0" fillId="6" borderId="12" xfId="0" applyNumberFormat="1" applyFill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66" fontId="0" fillId="9" borderId="12" xfId="0" applyNumberFormat="1" applyFill="1" applyBorder="1" applyAlignment="1">
      <alignment horizontal="center" vertical="center"/>
    </xf>
    <xf numFmtId="166" fontId="0" fillId="3" borderId="12" xfId="0" applyNumberForma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6" fontId="1" fillId="2" borderId="30" xfId="0" applyNumberFormat="1" applyFont="1" applyFill="1" applyBorder="1" applyAlignment="1">
      <alignment horizontal="center"/>
    </xf>
    <xf numFmtId="166" fontId="1" fillId="4" borderId="22" xfId="0" applyNumberFormat="1" applyFont="1" applyFill="1" applyBorder="1" applyAlignment="1">
      <alignment horizontal="center"/>
    </xf>
    <xf numFmtId="166" fontId="0" fillId="7" borderId="22" xfId="0" applyNumberFormat="1" applyFill="1" applyBorder="1" applyAlignment="1">
      <alignment horizontal="center" vertical="center"/>
    </xf>
    <xf numFmtId="166" fontId="0" fillId="5" borderId="22" xfId="0" applyNumberFormat="1" applyFill="1" applyBorder="1" applyAlignment="1">
      <alignment horizontal="center" vertical="center"/>
    </xf>
    <xf numFmtId="166" fontId="0" fillId="6" borderId="22" xfId="0" applyNumberFormat="1" applyFill="1" applyBorder="1" applyAlignment="1">
      <alignment horizontal="center" vertical="center"/>
    </xf>
    <xf numFmtId="166" fontId="0" fillId="8" borderId="22" xfId="0" applyNumberFormat="1" applyFill="1" applyBorder="1" applyAlignment="1">
      <alignment horizontal="center" vertical="center"/>
    </xf>
    <xf numFmtId="166" fontId="0" fillId="9" borderId="22" xfId="0" applyNumberFormat="1" applyFill="1" applyBorder="1" applyAlignment="1">
      <alignment horizontal="center" vertical="center"/>
    </xf>
    <xf numFmtId="166" fontId="0" fillId="3" borderId="22" xfId="0" applyNumberForma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" fontId="1" fillId="2" borderId="30" xfId="0" applyNumberFormat="1" applyFont="1" applyFill="1" applyBorder="1" applyAlignment="1">
      <alignment horizontal="center"/>
    </xf>
    <xf numFmtId="164" fontId="0" fillId="7" borderId="22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3" fontId="0" fillId="6" borderId="22" xfId="0" applyNumberFormat="1" applyFill="1" applyBorder="1" applyAlignment="1">
      <alignment horizontal="center" vertical="center"/>
    </xf>
    <xf numFmtId="3" fontId="0" fillId="8" borderId="22" xfId="0" applyNumberFormat="1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2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6" fontId="2" fillId="0" borderId="35" xfId="0" applyNumberFormat="1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 vertical="center" wrapText="1"/>
    </xf>
    <xf numFmtId="3" fontId="1" fillId="0" borderId="36" xfId="0" applyNumberFormat="1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4" fontId="1" fillId="2" borderId="21" xfId="0" applyNumberFormat="1" applyFont="1" applyFill="1" applyBorder="1" applyAlignment="1">
      <alignment horizontal="center"/>
    </xf>
    <xf numFmtId="4" fontId="1" fillId="2" borderId="35" xfId="0" applyNumberFormat="1" applyFont="1" applyFill="1" applyBorder="1" applyAlignment="1">
      <alignment horizontal="center"/>
    </xf>
    <xf numFmtId="4" fontId="1" fillId="2" borderId="15" xfId="0" applyNumberFormat="1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FB93-14C1-42DA-AB49-CBCB57E4F20C}">
  <dimension ref="A1:L37"/>
  <sheetViews>
    <sheetView tabSelected="1" workbookViewId="0">
      <selection activeCell="N24" sqref="N24"/>
    </sheetView>
  </sheetViews>
  <sheetFormatPr defaultRowHeight="12.75"/>
  <cols>
    <col min="3" max="4" width="12.42578125" customWidth="1"/>
    <col min="5" max="12" width="11.85546875" bestFit="1" customWidth="1"/>
  </cols>
  <sheetData>
    <row r="1" spans="1:12" ht="24">
      <c r="A1" s="5" t="s">
        <v>0</v>
      </c>
      <c r="B1" s="6" t="s">
        <v>1</v>
      </c>
      <c r="C1" s="7" t="s">
        <v>2</v>
      </c>
      <c r="D1" s="8" t="s">
        <v>3</v>
      </c>
      <c r="E1" s="98" t="s">
        <v>4</v>
      </c>
      <c r="F1" s="99" t="s">
        <v>5</v>
      </c>
      <c r="G1" s="100" t="s">
        <v>6</v>
      </c>
      <c r="H1" s="101" t="s">
        <v>7</v>
      </c>
      <c r="I1" s="102" t="s">
        <v>8</v>
      </c>
      <c r="J1" s="103" t="s">
        <v>9</v>
      </c>
      <c r="K1" s="104" t="s">
        <v>10</v>
      </c>
      <c r="L1" s="105" t="s">
        <v>11</v>
      </c>
    </row>
    <row r="2" spans="1:12">
      <c r="A2" s="15" t="s">
        <v>12</v>
      </c>
      <c r="B2" s="16" t="s">
        <v>13</v>
      </c>
      <c r="C2" s="17">
        <f>'Cavity Volume'!C2</f>
        <v>150.32</v>
      </c>
      <c r="D2" s="95">
        <f>'Cavity Volume'!D2</f>
        <v>273.30909090909086</v>
      </c>
      <c r="E2" s="19" t="str">
        <f>ROUND('Cavity Volume'!E2,0)&amp;" ("&amp;ROUND(RE!B2*100,1)&amp;"%)"</f>
        <v>283 (3.7%)</v>
      </c>
      <c r="F2" s="96" t="str">
        <f>ROUND('Cavity Volume'!F2,0)&amp;" ("&amp;ROUND(RE!C2*100,1)&amp;"%)"</f>
        <v>283 (3.7%)</v>
      </c>
      <c r="G2" s="96" t="str">
        <f>ROUND('Cavity Volume'!G2,0)&amp;" ("&amp;ROUND(RE!D2*100,1)&amp;"%)"</f>
        <v>261 (-4.5%)</v>
      </c>
      <c r="H2" s="96" t="str">
        <f>ROUND('Cavity Volume'!H2,0)&amp;" ("&amp;ROUND(RE!E2*100,1)&amp;"%)"</f>
        <v>247 (-9.5%)</v>
      </c>
      <c r="I2" s="96" t="str">
        <f>ROUND('Cavity Volume'!I2,0)&amp;" ("&amp;ROUND(RE!F2*100,1)&amp;"%)"</f>
        <v>175 (-35.9%)</v>
      </c>
      <c r="J2" s="96" t="str">
        <f>ROUND('Cavity Volume'!J2,0)&amp;" ("&amp;ROUND(RE!G2*100,1)&amp;"%)"</f>
        <v>133 (-51.4%)</v>
      </c>
      <c r="K2" s="96" t="str">
        <f>ROUND('Cavity Volume'!K2,0)&amp;" ("&amp;ROUND(RE!H2*100,1)&amp;"%)"</f>
        <v>109 (-60.1%)</v>
      </c>
      <c r="L2" s="123" t="str">
        <f>ROUND('Cavity Volume'!L2,0)&amp;" ("&amp;ROUND(RE!I2*100,1)&amp;"%)"</f>
        <v>396 (44.8%)</v>
      </c>
    </row>
    <row r="3" spans="1:12">
      <c r="A3" s="3" t="s">
        <v>14</v>
      </c>
      <c r="B3" s="2" t="s">
        <v>15</v>
      </c>
      <c r="C3" s="17">
        <f>'Cavity Volume'!C3</f>
        <v>154.51</v>
      </c>
      <c r="D3" s="95">
        <f>'Cavity Volume'!D3</f>
        <v>280.92727272727268</v>
      </c>
      <c r="E3" s="1" t="str">
        <f>ROUND('Cavity Volume'!E3,0)&amp;" ("&amp;ROUND(RE!B3*100,1)&amp;"%)"</f>
        <v>283 (0.8%)</v>
      </c>
      <c r="F3" s="18" t="str">
        <f>ROUND('Cavity Volume'!F3,0)&amp;" ("&amp;ROUND(RE!C3*100,1)&amp;"%)"</f>
        <v>283 (0.8%)</v>
      </c>
      <c r="G3" s="18" t="str">
        <f>ROUND('Cavity Volume'!G3,0)&amp;" ("&amp;ROUND(RE!D3*100,1)&amp;"%)"</f>
        <v>288 (2.6%)</v>
      </c>
      <c r="H3" s="18" t="str">
        <f>ROUND('Cavity Volume'!H3,0)&amp;" ("&amp;ROUND(RE!E3*100,1)&amp;"%)"</f>
        <v>279 (-0.6%)</v>
      </c>
      <c r="I3" s="18" t="str">
        <f>ROUND('Cavity Volume'!I3,0)&amp;" ("&amp;ROUND(RE!F3*100,1)&amp;"%)"</f>
        <v>192 (-31.7%)</v>
      </c>
      <c r="J3" s="18" t="str">
        <f>ROUND('Cavity Volume'!J3,0)&amp;" ("&amp;ROUND(RE!G3*100,1)&amp;"%)"</f>
        <v>90 (-68.1%)</v>
      </c>
      <c r="K3" s="18" t="str">
        <f>ROUND('Cavity Volume'!K3,0)&amp;" ("&amp;ROUND(RE!H3*100,1)&amp;"%)"</f>
        <v>108 (-61.6%)</v>
      </c>
      <c r="L3" s="124" t="str">
        <f>ROUND('Cavity Volume'!L3,0)&amp;" ("&amp;ROUND(RE!I3*100,1)&amp;"%)"</f>
        <v>339 (20.8%)</v>
      </c>
    </row>
    <row r="4" spans="1:12">
      <c r="A4" s="3" t="s">
        <v>16</v>
      </c>
      <c r="B4" s="2" t="s">
        <v>17</v>
      </c>
      <c r="C4" s="17">
        <f>'Cavity Volume'!C4</f>
        <v>136.63</v>
      </c>
      <c r="D4" s="95">
        <f>'Cavity Volume'!D4</f>
        <v>248.41818181818178</v>
      </c>
      <c r="E4" s="1" t="str">
        <f>ROUND('Cavity Volume'!E4,0)&amp;" ("&amp;ROUND(RE!B4*100,1)&amp;"%)"</f>
        <v>269 (8.1%)</v>
      </c>
      <c r="F4" s="18" t="str">
        <f>ROUND('Cavity Volume'!F4,0)&amp;" ("&amp;ROUND(RE!C4*100,1)&amp;"%)"</f>
        <v>269 (8.1%)</v>
      </c>
      <c r="G4" s="18" t="str">
        <f>ROUND('Cavity Volume'!G4,0)&amp;" ("&amp;ROUND(RE!D4*100,1)&amp;"%)"</f>
        <v>253 (1.6%)</v>
      </c>
      <c r="H4" s="18" t="str">
        <f>ROUND('Cavity Volume'!H4,0)&amp;" ("&amp;ROUND(RE!E4*100,1)&amp;"%)"</f>
        <v>277 (11.6%)</v>
      </c>
      <c r="I4" s="18" t="str">
        <f>ROUND('Cavity Volume'!I4,0)&amp;" ("&amp;ROUND(RE!F4*100,1)&amp;"%)"</f>
        <v>191 (-23.3%)</v>
      </c>
      <c r="J4" s="18" t="str">
        <f>ROUND('Cavity Volume'!J4,0)&amp;" ("&amp;ROUND(RE!G4*100,1)&amp;"%)"</f>
        <v>113 (-54.6%)</v>
      </c>
      <c r="K4" s="18" t="str">
        <f>ROUND('Cavity Volume'!K4,0)&amp;" ("&amp;ROUND(RE!H4*100,1)&amp;"%)"</f>
        <v>99 (-60.1%)</v>
      </c>
      <c r="L4" s="124" t="str">
        <f>ROUND('Cavity Volume'!L4,0)&amp;" ("&amp;ROUND(RE!I4*100,1)&amp;"%)"</f>
        <v>335 (34.9%)</v>
      </c>
    </row>
    <row r="5" spans="1:12">
      <c r="A5" s="3" t="s">
        <v>18</v>
      </c>
      <c r="B5" s="2" t="s">
        <v>19</v>
      </c>
      <c r="C5" s="17">
        <f>'Cavity Volume'!C5</f>
        <v>309.11</v>
      </c>
      <c r="D5" s="95">
        <f>'Cavity Volume'!D5</f>
        <v>562.0181818181818</v>
      </c>
      <c r="E5" s="1" t="str">
        <f>ROUND('Cavity Volume'!E5,0)&amp;" ("&amp;ROUND(RE!B5*100,1)&amp;"%)"</f>
        <v>438 (-22.1%)</v>
      </c>
      <c r="F5" s="18" t="str">
        <f>ROUND('Cavity Volume'!F5,0)&amp;" ("&amp;ROUND(RE!C5*100,1)&amp;"%)"</f>
        <v>438 (-22.1%)</v>
      </c>
      <c r="G5" s="18" t="str">
        <f>ROUND('Cavity Volume'!G5,0)&amp;" ("&amp;ROUND(RE!D5*100,1)&amp;"%)"</f>
        <v>410 (-27%)</v>
      </c>
      <c r="H5" s="18" t="str">
        <f>ROUND('Cavity Volume'!H5,0)&amp;" ("&amp;ROUND(RE!E5*100,1)&amp;"%)"</f>
        <v>434 (-22.7%)</v>
      </c>
      <c r="I5" s="18" t="str">
        <f>ROUND('Cavity Volume'!I5,0)&amp;" ("&amp;ROUND(RE!F5*100,1)&amp;"%)"</f>
        <v>343 (-39%)</v>
      </c>
      <c r="J5" s="18" t="str">
        <f>ROUND('Cavity Volume'!J5,0)&amp;" ("&amp;ROUND(RE!G5*100,1)&amp;"%)"</f>
        <v>251 (-55.4%)</v>
      </c>
      <c r="K5" s="18" t="str">
        <f>ROUND('Cavity Volume'!K5,0)&amp;" ("&amp;ROUND(RE!H5*100,1)&amp;"%)"</f>
        <v>222 (-60.5%)</v>
      </c>
      <c r="L5" s="124" t="str">
        <f>ROUND('Cavity Volume'!L5,0)&amp;" ("&amp;ROUND(RE!I5*100,1)&amp;"%)"</f>
        <v>474 (-15.7%)</v>
      </c>
    </row>
    <row r="6" spans="1:12">
      <c r="A6" s="3" t="s">
        <v>20</v>
      </c>
      <c r="B6" s="2" t="s">
        <v>21</v>
      </c>
      <c r="C6" s="17">
        <f>'Cavity Volume'!C6</f>
        <v>49.62</v>
      </c>
      <c r="D6" s="95">
        <f>'Cavity Volume'!D6</f>
        <v>90.218181818181804</v>
      </c>
      <c r="E6" s="1" t="str">
        <f>ROUND('Cavity Volume'!E6,0)&amp;" ("&amp;ROUND(RE!B6*100,1)&amp;"%)"</f>
        <v>78 (-13.6%)</v>
      </c>
      <c r="F6" s="18" t="str">
        <f>ROUND('Cavity Volume'!F6,0)&amp;" ("&amp;ROUND(RE!C6*100,1)&amp;"%)"</f>
        <v>78 (-13.6%)</v>
      </c>
      <c r="G6" s="18" t="str">
        <f>ROUND('Cavity Volume'!G6,0)&amp;" ("&amp;ROUND(RE!D6*100,1)&amp;"%)"</f>
        <v>44 (-51.4%)</v>
      </c>
      <c r="H6" s="18" t="str">
        <f>ROUND('Cavity Volume'!H6,0)&amp;" ("&amp;ROUND(RE!E6*100,1)&amp;"%)"</f>
        <v>84 (-6.5%)</v>
      </c>
      <c r="I6" s="18" t="str">
        <f>ROUND('Cavity Volume'!I6,0)&amp;" ("&amp;ROUND(RE!F6*100,1)&amp;"%)"</f>
        <v>29 (-67.6%)</v>
      </c>
      <c r="J6" s="18" t="str">
        <f>ROUND('Cavity Volume'!J6,0)&amp;" ("&amp;ROUND(RE!G6*100,1)&amp;"%)"</f>
        <v>37 (-59.2%)</v>
      </c>
      <c r="K6" s="18" t="str">
        <f>ROUND('Cavity Volume'!K6,0)&amp;" ("&amp;ROUND(RE!H6*100,1)&amp;"%)"</f>
        <v>11 (-88.4%)</v>
      </c>
      <c r="L6" s="124" t="str">
        <f>ROUND('Cavity Volume'!L6,0)&amp;" ("&amp;ROUND(RE!I6*100,1)&amp;"%)"</f>
        <v>65 (-27.5%)</v>
      </c>
    </row>
    <row r="7" spans="1:12">
      <c r="A7" s="3" t="s">
        <v>22</v>
      </c>
      <c r="B7" s="2" t="s">
        <v>23</v>
      </c>
      <c r="C7" s="17">
        <f>'Cavity Volume'!C7</f>
        <v>52.68</v>
      </c>
      <c r="D7" s="95">
        <f>'Cavity Volume'!D7</f>
        <v>95.781818181818167</v>
      </c>
      <c r="E7" s="1" t="str">
        <f>ROUND('Cavity Volume'!E7,0)&amp;" ("&amp;ROUND(RE!B7*100,1)&amp;"%)"</f>
        <v>81 (-15.6%)</v>
      </c>
      <c r="F7" s="18" t="str">
        <f>ROUND('Cavity Volume'!F7,0)&amp;" ("&amp;ROUND(RE!C7*100,1)&amp;"%)"</f>
        <v>81 (-15.6%)</v>
      </c>
      <c r="G7" s="18" t="str">
        <f>ROUND('Cavity Volume'!G7,0)&amp;" ("&amp;ROUND(RE!D7*100,1)&amp;"%)"</f>
        <v>55 (-42.5%)</v>
      </c>
      <c r="H7" s="18" t="str">
        <f>ROUND('Cavity Volume'!H7,0)&amp;" ("&amp;ROUND(RE!E7*100,1)&amp;"%)"</f>
        <v>82 (-14.3%)</v>
      </c>
      <c r="I7" s="18" t="str">
        <f>ROUND('Cavity Volume'!I7,0)&amp;" ("&amp;ROUND(RE!F7*100,1)&amp;"%)"</f>
        <v>64 (-33.7%)</v>
      </c>
      <c r="J7" s="18" t="str">
        <f>ROUND('Cavity Volume'!J7,0)&amp;" ("&amp;ROUND(RE!G7*100,1)&amp;"%)"</f>
        <v>40 (-58.8%)</v>
      </c>
      <c r="K7" s="18" t="str">
        <f>ROUND('Cavity Volume'!K7,0)&amp;" ("&amp;ROUND(RE!H7*100,1)&amp;"%)"</f>
        <v>11 (-88.8%)</v>
      </c>
      <c r="L7" s="124" t="str">
        <f>ROUND('Cavity Volume'!L7,0)&amp;" ("&amp;ROUND(RE!I7*100,1)&amp;"%)"</f>
        <v>79 (-17.4%)</v>
      </c>
    </row>
    <row r="8" spans="1:12">
      <c r="A8" s="3" t="s">
        <v>24</v>
      </c>
      <c r="B8" s="2" t="s">
        <v>25</v>
      </c>
      <c r="C8" s="17">
        <f>'Cavity Volume'!C8</f>
        <v>519.20000000000005</v>
      </c>
      <c r="D8" s="95">
        <f>'Cavity Volume'!D8</f>
        <v>944</v>
      </c>
      <c r="E8" s="1" t="str">
        <f>ROUND('Cavity Volume'!E8,0)&amp;" ("&amp;ROUND(RE!B8*100,1)&amp;"%)"</f>
        <v>757 (-19.8%)</v>
      </c>
      <c r="F8" s="18" t="str">
        <f>ROUND('Cavity Volume'!F8,0)&amp;" ("&amp;ROUND(RE!C8*100,1)&amp;"%)"</f>
        <v>757 (-19.8%)</v>
      </c>
      <c r="G8" s="18" t="str">
        <f>ROUND('Cavity Volume'!G8,0)&amp;" ("&amp;ROUND(RE!D8*100,1)&amp;"%)"</f>
        <v>708 (-25%)</v>
      </c>
      <c r="H8" s="18" t="str">
        <f>ROUND('Cavity Volume'!H8,0)&amp;" ("&amp;ROUND(RE!E8*100,1)&amp;"%)"</f>
        <v>771 (-18.3%)</v>
      </c>
      <c r="I8" s="18" t="str">
        <f>ROUND('Cavity Volume'!I8,0)&amp;" ("&amp;ROUND(RE!F8*100,1)&amp;"%)"</f>
        <v>734 (-22.3%)</v>
      </c>
      <c r="J8" s="18" t="str">
        <f>ROUND('Cavity Volume'!J8,0)&amp;" ("&amp;ROUND(RE!G8*100,1)&amp;"%)"</f>
        <v>492 (-47.9%)</v>
      </c>
      <c r="K8" s="18" t="str">
        <f>ROUND('Cavity Volume'!K8,0)&amp;" ("&amp;ROUND(RE!H8*100,1)&amp;"%)"</f>
        <v>385 (-59.2%)</v>
      </c>
      <c r="L8" s="124" t="str">
        <f>ROUND('Cavity Volume'!L8,0)&amp;" ("&amp;ROUND(RE!I8*100,1)&amp;"%)"</f>
        <v>778 (-17.6%)</v>
      </c>
    </row>
    <row r="9" spans="1:12">
      <c r="A9" s="3" t="s">
        <v>26</v>
      </c>
      <c r="B9" s="2" t="s">
        <v>25</v>
      </c>
      <c r="C9" s="17">
        <f>'Cavity Volume'!C9</f>
        <v>511.7</v>
      </c>
      <c r="D9" s="95">
        <f>'Cavity Volume'!D9</f>
        <v>930.36363636363626</v>
      </c>
      <c r="E9" s="1" t="str">
        <f>ROUND('Cavity Volume'!E9,0)&amp;" ("&amp;ROUND(RE!B9*100,1)&amp;"%)"</f>
        <v>731 (-21.4%)</v>
      </c>
      <c r="F9" s="18" t="str">
        <f>ROUND('Cavity Volume'!F9,0)&amp;" ("&amp;ROUND(RE!C9*100,1)&amp;"%)"</f>
        <v>731 (-21.4%)</v>
      </c>
      <c r="G9" s="18" t="str">
        <f>ROUND('Cavity Volume'!G9,0)&amp;" ("&amp;ROUND(RE!D9*100,1)&amp;"%)"</f>
        <v>747 (-19.7%)</v>
      </c>
      <c r="H9" s="18" t="str">
        <f>ROUND('Cavity Volume'!H9,0)&amp;" ("&amp;ROUND(RE!E9*100,1)&amp;"%)"</f>
        <v>805 (-13.5%)</v>
      </c>
      <c r="I9" s="18" t="str">
        <f>ROUND('Cavity Volume'!I9,0)&amp;" ("&amp;ROUND(RE!F9*100,1)&amp;"%)"</f>
        <v>704 (-24.3%)</v>
      </c>
      <c r="J9" s="18" t="str">
        <f>ROUND('Cavity Volume'!J9,0)&amp;" ("&amp;ROUND(RE!G9*100,1)&amp;"%)"</f>
        <v>517 (-44.4%)</v>
      </c>
      <c r="K9" s="18" t="str">
        <f>ROUND('Cavity Volume'!K9,0)&amp;" ("&amp;ROUND(RE!H9*100,1)&amp;"%)"</f>
        <v>409 (-56%)</v>
      </c>
      <c r="L9" s="124" t="str">
        <f>ROUND('Cavity Volume'!L9,0)&amp;" ("&amp;ROUND(RE!I9*100,1)&amp;"%)"</f>
        <v>682 (-26.7%)</v>
      </c>
    </row>
    <row r="10" spans="1:12">
      <c r="A10" s="3" t="s">
        <v>27</v>
      </c>
      <c r="B10" s="2" t="s">
        <v>28</v>
      </c>
      <c r="C10" s="17">
        <f>'Cavity Volume'!C10</f>
        <v>141.16</v>
      </c>
      <c r="D10" s="95">
        <f>'Cavity Volume'!D10</f>
        <v>256.65454545454543</v>
      </c>
      <c r="E10" s="1" t="str">
        <f>ROUND('Cavity Volume'!E10,0)&amp;" ("&amp;ROUND(RE!B10*100,1)&amp;"%)"</f>
        <v>155 (-39.5%)</v>
      </c>
      <c r="F10" s="18" t="str">
        <f>ROUND('Cavity Volume'!F10,0)&amp;" ("&amp;ROUND(RE!C10*100,1)&amp;"%)"</f>
        <v>155 (-39.5%)</v>
      </c>
      <c r="G10" s="18" t="str">
        <f>ROUND('Cavity Volume'!G10,0)&amp;" ("&amp;ROUND(RE!D10*100,1)&amp;"%)"</f>
        <v>177 (-31.1%)</v>
      </c>
      <c r="H10" s="18" t="str">
        <f>ROUND('Cavity Volume'!H10,0)&amp;" ("&amp;ROUND(RE!E10*100,1)&amp;"%)"</f>
        <v>181 (-29.5%)</v>
      </c>
      <c r="I10" s="18" t="str">
        <f>ROUND('Cavity Volume'!I10,0)&amp;" ("&amp;ROUND(RE!F10*100,1)&amp;"%)"</f>
        <v>159 (-38%)</v>
      </c>
      <c r="J10" s="18" t="str">
        <f>ROUND('Cavity Volume'!J10,0)&amp;" ("&amp;ROUND(RE!G10*100,1)&amp;"%)"</f>
        <v>122 (-52.4%)</v>
      </c>
      <c r="K10" s="18" t="str">
        <f>ROUND('Cavity Volume'!K10,0)&amp;" ("&amp;ROUND(RE!H10*100,1)&amp;"%)"</f>
        <v>62 (-75.8%)</v>
      </c>
      <c r="L10" s="124" t="str">
        <f>ROUND('Cavity Volume'!L10,0)&amp;" ("&amp;ROUND(RE!I10*100,1)&amp;"%)"</f>
        <v>173 (-32.5%)</v>
      </c>
    </row>
    <row r="11" spans="1:12">
      <c r="A11" s="3" t="s">
        <v>29</v>
      </c>
      <c r="B11" s="2" t="s">
        <v>13</v>
      </c>
      <c r="C11" s="17">
        <f>'Cavity Volume'!C11</f>
        <v>150.5</v>
      </c>
      <c r="D11" s="95">
        <f>'Cavity Volume'!D11</f>
        <v>273.63636363636363</v>
      </c>
      <c r="E11" s="1" t="str">
        <f>ROUND('Cavity Volume'!E11,0)&amp;" ("&amp;ROUND(RE!B11*100,1)&amp;"%)"</f>
        <v>251 (-8.4%)</v>
      </c>
      <c r="F11" s="18" t="str">
        <f>ROUND('Cavity Volume'!F11,0)&amp;" ("&amp;ROUND(RE!C11*100,1)&amp;"%)"</f>
        <v>251 (-8.4%)</v>
      </c>
      <c r="G11" s="18" t="str">
        <f>ROUND('Cavity Volume'!G11,0)&amp;" ("&amp;ROUND(RE!D11*100,1)&amp;"%)"</f>
        <v>225 (-17.7%)</v>
      </c>
      <c r="H11" s="18" t="str">
        <f>ROUND('Cavity Volume'!H11,0)&amp;" ("&amp;ROUND(RE!E11*100,1)&amp;"%)"</f>
        <v>225 (-17.7%)</v>
      </c>
      <c r="I11" s="18" t="str">
        <f>ROUND('Cavity Volume'!I11,0)&amp;" ("&amp;ROUND(RE!F11*100,1)&amp;"%)"</f>
        <v>161 (-41.1%)</v>
      </c>
      <c r="J11" s="18" t="str">
        <f>ROUND('Cavity Volume'!J11,0)&amp;" ("&amp;ROUND(RE!G11*100,1)&amp;"%)"</f>
        <v>125 (-54.5%)</v>
      </c>
      <c r="K11" s="18" t="str">
        <f>ROUND('Cavity Volume'!K11,0)&amp;" ("&amp;ROUND(RE!H11*100,1)&amp;"%)"</f>
        <v>94 (-65.6%)</v>
      </c>
      <c r="L11" s="124" t="str">
        <f>ROUND('Cavity Volume'!L11,0)&amp;" ("&amp;ROUND(RE!I11*100,1)&amp;"%)"</f>
        <v>351 (28.1%)</v>
      </c>
    </row>
    <row r="12" spans="1:12">
      <c r="A12" s="3" t="s">
        <v>30</v>
      </c>
      <c r="B12" s="2" t="s">
        <v>31</v>
      </c>
      <c r="C12" s="17">
        <f>'Cavity Volume'!C12</f>
        <v>306.64</v>
      </c>
      <c r="D12" s="95">
        <f>'Cavity Volume'!D12</f>
        <v>557.5272727272727</v>
      </c>
      <c r="E12" s="1" t="str">
        <f>ROUND('Cavity Volume'!E12,0)&amp;" ("&amp;ROUND(RE!B12*100,1)&amp;"%)"</f>
        <v>496 (-11%)</v>
      </c>
      <c r="F12" s="18" t="str">
        <f>ROUND('Cavity Volume'!F12,0)&amp;" ("&amp;ROUND(RE!C12*100,1)&amp;"%)"</f>
        <v>496 (-11%)</v>
      </c>
      <c r="G12" s="18" t="str">
        <f>ROUND('Cavity Volume'!G12,0)&amp;" ("&amp;ROUND(RE!D12*100,1)&amp;"%)"</f>
        <v>435 (-22%)</v>
      </c>
      <c r="H12" s="18" t="str">
        <f>ROUND('Cavity Volume'!H12,0)&amp;" ("&amp;ROUND(RE!E12*100,1)&amp;"%)"</f>
        <v>482 (-13.6%)</v>
      </c>
      <c r="I12" s="18" t="str">
        <f>ROUND('Cavity Volume'!I12,0)&amp;" ("&amp;ROUND(RE!F12*100,1)&amp;"%)"</f>
        <v>401 (-28.1%)</v>
      </c>
      <c r="J12" s="18" t="str">
        <f>ROUND('Cavity Volume'!J12,0)&amp;" ("&amp;ROUND(RE!G12*100,1)&amp;"%)"</f>
        <v>265 (-52.4%)</v>
      </c>
      <c r="K12" s="18" t="str">
        <f>ROUND('Cavity Volume'!K12,0)&amp;" ("&amp;ROUND(RE!H12*100,1)&amp;"%)"</f>
        <v>208 (-62.7%)</v>
      </c>
      <c r="L12" s="124" t="str">
        <f>ROUND('Cavity Volume'!L12,0)&amp;" ("&amp;ROUND(RE!I12*100,1)&amp;"%)"</f>
        <v>457 (-18.1%)</v>
      </c>
    </row>
    <row r="13" spans="1:12">
      <c r="A13" s="3" t="s">
        <v>32</v>
      </c>
      <c r="B13" s="2" t="s">
        <v>25</v>
      </c>
      <c r="C13" s="17">
        <f>'Cavity Volume'!C13</f>
        <v>524.47</v>
      </c>
      <c r="D13" s="95">
        <f>'Cavity Volume'!D13</f>
        <v>953.58181818181811</v>
      </c>
      <c r="E13" s="1" t="str">
        <f>ROUND('Cavity Volume'!E13,0)&amp;" ("&amp;ROUND(RE!B13*100,1)&amp;"%)"</f>
        <v>737 (-22.7%)</v>
      </c>
      <c r="F13" s="18" t="str">
        <f>ROUND('Cavity Volume'!F13,0)&amp;" ("&amp;ROUND(RE!C13*100,1)&amp;"%)"</f>
        <v>737 (-22.7%)</v>
      </c>
      <c r="G13" s="18" t="str">
        <f>ROUND('Cavity Volume'!G13,0)&amp;" ("&amp;ROUND(RE!D13*100,1)&amp;"%)"</f>
        <v>650 (-31.8%)</v>
      </c>
      <c r="H13" s="18" t="str">
        <f>ROUND('Cavity Volume'!H13,0)&amp;" ("&amp;ROUND(RE!E13*100,1)&amp;"%)"</f>
        <v>627 (-34.2%)</v>
      </c>
      <c r="I13" s="18" t="str">
        <f>ROUND('Cavity Volume'!I13,0)&amp;" ("&amp;ROUND(RE!F13*100,1)&amp;"%)"</f>
        <v>606 (-36.5%)</v>
      </c>
      <c r="J13" s="18" t="str">
        <f>ROUND('Cavity Volume'!J13,0)&amp;" ("&amp;ROUND(RE!G13*100,1)&amp;"%)"</f>
        <v>532 (-44.2%)</v>
      </c>
      <c r="K13" s="18" t="str">
        <f>ROUND('Cavity Volume'!K13,0)&amp;" ("&amp;ROUND(RE!H13*100,1)&amp;"%)"</f>
        <v>319 (-66.5%)</v>
      </c>
      <c r="L13" s="124" t="str">
        <f>ROUND('Cavity Volume'!L13,0)&amp;" ("&amp;ROUND(RE!I13*100,1)&amp;"%)"</f>
        <v>742 (-22.2%)</v>
      </c>
    </row>
    <row r="14" spans="1:12">
      <c r="A14" s="4" t="s">
        <v>33</v>
      </c>
      <c r="B14" s="21" t="s">
        <v>34</v>
      </c>
      <c r="C14" s="17">
        <f>'Cavity Volume'!C14</f>
        <v>617.54999999999995</v>
      </c>
      <c r="D14" s="95">
        <f>'Cavity Volume'!D14</f>
        <v>1122.8181818181818</v>
      </c>
      <c r="E14" s="125" t="str">
        <f>ROUND('Cavity Volume'!E14,0)&amp;" ("&amp;ROUND(RE!B14*100,1)&amp;"%)"</f>
        <v>872 (-22.3%)</v>
      </c>
      <c r="F14" s="97" t="str">
        <f>ROUND('Cavity Volume'!F14,0)&amp;" ("&amp;ROUND(RE!C14*100,1)&amp;"%)"</f>
        <v>872 (-22.3%)</v>
      </c>
      <c r="G14" s="97" t="str">
        <f>ROUND('Cavity Volume'!G14,0)&amp;" ("&amp;ROUND(RE!D14*100,1)&amp;"%)"</f>
        <v>821 (-26.9%)</v>
      </c>
      <c r="H14" s="97" t="str">
        <f>ROUND('Cavity Volume'!H14,0)&amp;" ("&amp;ROUND(RE!E14*100,1)&amp;"%)"</f>
        <v>811 (-27.7%)</v>
      </c>
      <c r="I14" s="97" t="str">
        <f>ROUND('Cavity Volume'!I14,0)&amp;" ("&amp;ROUND(RE!F14*100,1)&amp;"%)"</f>
        <v>752 (-33%)</v>
      </c>
      <c r="J14" s="97" t="str">
        <f>ROUND('Cavity Volume'!J14,0)&amp;" ("&amp;ROUND(RE!G14*100,1)&amp;"%)"</f>
        <v>555 (-50.5%)</v>
      </c>
      <c r="K14" s="97" t="str">
        <f>ROUND('Cavity Volume'!K14,0)&amp;" ("&amp;ROUND(RE!H14*100,1)&amp;"%)"</f>
        <v>450 (-59.9%)</v>
      </c>
      <c r="L14" s="126" t="str">
        <f>ROUND('Cavity Volume'!L14,0)&amp;" ("&amp;ROUND(RE!I14*100,1)&amp;"%)"</f>
        <v>1031 (-8.1%)</v>
      </c>
    </row>
    <row r="15" spans="1:12">
      <c r="A15" s="116" t="s">
        <v>35</v>
      </c>
      <c r="B15" s="117" t="s">
        <v>36</v>
      </c>
      <c r="C15" s="118" t="s">
        <v>36</v>
      </c>
      <c r="D15" s="119" t="s">
        <v>36</v>
      </c>
      <c r="E15" s="127">
        <f>E!B15</f>
        <v>-89.051118881118853</v>
      </c>
      <c r="F15" s="128">
        <f>E!C15</f>
        <v>-89.051118881118853</v>
      </c>
      <c r="G15" s="128">
        <f>E!D15</f>
        <v>-116.53711888111883</v>
      </c>
      <c r="H15" s="128">
        <f>E!E15</f>
        <v>-98.655349650349592</v>
      </c>
      <c r="I15" s="128">
        <f>E!F15</f>
        <v>-159.92727272727268</v>
      </c>
      <c r="J15" s="128">
        <f>E!G15</f>
        <v>-255.30804195804194</v>
      </c>
      <c r="K15" s="128">
        <f>E!H15</f>
        <v>-315.61573426573426</v>
      </c>
      <c r="L15" s="129">
        <f>E!I15</f>
        <v>-52.850349650349614</v>
      </c>
    </row>
    <row r="16" spans="1:12">
      <c r="A16" s="113" t="s">
        <v>37</v>
      </c>
      <c r="B16" s="108" t="s">
        <v>36</v>
      </c>
      <c r="C16" s="106" t="s">
        <v>36</v>
      </c>
      <c r="D16" s="120" t="s">
        <v>36</v>
      </c>
      <c r="E16" s="114">
        <f>RE!B15</f>
        <v>-0.14140050156233425</v>
      </c>
      <c r="F16" s="107">
        <f>RE!C15</f>
        <v>-0.14140050156233425</v>
      </c>
      <c r="G16" s="107">
        <f>RE!D15</f>
        <v>-0.22708285764245148</v>
      </c>
      <c r="H16" s="107">
        <f>RE!E15</f>
        <v>-0.15124120480103725</v>
      </c>
      <c r="I16" s="107">
        <f>RE!F15</f>
        <v>-0.34956500958685843</v>
      </c>
      <c r="J16" s="107">
        <f>RE!G15</f>
        <v>-0.53374238798266282</v>
      </c>
      <c r="K16" s="107">
        <f>RE!H15</f>
        <v>-0.66566713931514032</v>
      </c>
      <c r="L16" s="109">
        <f>RE!I15</f>
        <v>-4.4009322687499096E-2</v>
      </c>
    </row>
    <row r="17" spans="1:12">
      <c r="A17" s="20" t="s">
        <v>38</v>
      </c>
      <c r="B17" s="110" t="s">
        <v>36</v>
      </c>
      <c r="C17" s="121" t="s">
        <v>36</v>
      </c>
      <c r="D17" s="122" t="s">
        <v>36</v>
      </c>
      <c r="E17" s="115">
        <f>RAE!B15</f>
        <v>0.16082265476142343</v>
      </c>
      <c r="F17" s="111">
        <f>RAE!C15</f>
        <v>0.16082265476142343</v>
      </c>
      <c r="G17" s="111">
        <f>RAE!D15</f>
        <v>0.23368365363852697</v>
      </c>
      <c r="H17" s="111">
        <f>RAE!E15</f>
        <v>0.16907392539962188</v>
      </c>
      <c r="I17" s="111">
        <f>RAE!F15</f>
        <v>0.34956500958685843</v>
      </c>
      <c r="J17" s="111">
        <f>RAE!G15</f>
        <v>0.53374238798266282</v>
      </c>
      <c r="K17" s="111">
        <f>RAE!H15</f>
        <v>0.66566713931514032</v>
      </c>
      <c r="L17" s="112">
        <f>RAE!I15</f>
        <v>0.24187866765248486</v>
      </c>
    </row>
    <row r="19" spans="1:12">
      <c r="A19" s="146" t="s">
        <v>39</v>
      </c>
      <c r="B19" s="147"/>
      <c r="C19" s="147"/>
      <c r="D19" s="148"/>
    </row>
    <row r="20" spans="1:12">
      <c r="A20" s="1" t="s">
        <v>40</v>
      </c>
      <c r="B20" s="149" t="s">
        <v>41</v>
      </c>
      <c r="C20" s="149"/>
      <c r="D20" s="150"/>
    </row>
    <row r="21" spans="1:12">
      <c r="A21" s="92" t="s">
        <v>35</v>
      </c>
      <c r="B21" s="151" t="s">
        <v>42</v>
      </c>
      <c r="C21" s="151"/>
      <c r="D21" s="152"/>
    </row>
    <row r="22" spans="1:12">
      <c r="A22" s="92" t="s">
        <v>43</v>
      </c>
      <c r="B22" s="151" t="s">
        <v>44</v>
      </c>
      <c r="C22" s="151"/>
      <c r="D22" s="152"/>
    </row>
    <row r="23" spans="1:12">
      <c r="A23" s="92" t="s">
        <v>37</v>
      </c>
      <c r="B23" s="151" t="s">
        <v>45</v>
      </c>
      <c r="C23" s="151"/>
      <c r="D23" s="152"/>
    </row>
    <row r="24" spans="1:12">
      <c r="A24" s="93" t="s">
        <v>46</v>
      </c>
      <c r="B24" s="153" t="s">
        <v>47</v>
      </c>
      <c r="C24" s="153"/>
      <c r="D24" s="154"/>
    </row>
    <row r="25" spans="1:12" ht="12.75" customHeight="1">
      <c r="A25" s="94" t="s">
        <v>38</v>
      </c>
      <c r="B25" s="144" t="s">
        <v>48</v>
      </c>
      <c r="C25" s="144"/>
      <c r="D25" s="145"/>
    </row>
    <row r="30" spans="1:12">
      <c r="D30" s="22"/>
    </row>
    <row r="37" spans="7:7">
      <c r="G37" s="22"/>
    </row>
  </sheetData>
  <mergeCells count="7">
    <mergeCell ref="B25:D25"/>
    <mergeCell ref="A19:D19"/>
    <mergeCell ref="B20:D20"/>
    <mergeCell ref="B21:D21"/>
    <mergeCell ref="B22:D22"/>
    <mergeCell ref="B23:D23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7F8F-95E9-4101-8C0C-944E3FC16B0B}">
  <dimension ref="A1:L14"/>
  <sheetViews>
    <sheetView workbookViewId="0">
      <selection activeCell="F19" sqref="F19"/>
    </sheetView>
  </sheetViews>
  <sheetFormatPr defaultRowHeight="12.75"/>
  <cols>
    <col min="3" max="3" width="13.5703125" customWidth="1"/>
    <col min="4" max="12" width="12.28515625" customWidth="1"/>
  </cols>
  <sheetData>
    <row r="1" spans="1:12" ht="24">
      <c r="A1" s="5" t="s">
        <v>0</v>
      </c>
      <c r="B1" s="6" t="s">
        <v>1</v>
      </c>
      <c r="C1" s="132" t="s">
        <v>2</v>
      </c>
      <c r="D1" s="139" t="s">
        <v>3</v>
      </c>
      <c r="E1" s="42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K1" s="14" t="s">
        <v>10</v>
      </c>
      <c r="L1" s="43" t="s">
        <v>11</v>
      </c>
    </row>
    <row r="2" spans="1:12">
      <c r="A2" s="15" t="s">
        <v>12</v>
      </c>
      <c r="B2" s="15" t="s">
        <v>13</v>
      </c>
      <c r="C2" s="140">
        <v>150.32</v>
      </c>
      <c r="D2" s="133">
        <f t="shared" ref="D2:D14" si="0">C2/0.55</f>
        <v>273.30909090909086</v>
      </c>
      <c r="E2" s="136">
        <v>283.39</v>
      </c>
      <c r="F2" s="44">
        <v>283.39</v>
      </c>
      <c r="G2" s="45">
        <v>261.14400000000001</v>
      </c>
      <c r="H2" s="46">
        <v>247.298</v>
      </c>
      <c r="I2" s="47">
        <v>175.1</v>
      </c>
      <c r="J2" s="48">
        <v>132.96</v>
      </c>
      <c r="K2" s="49">
        <v>109</v>
      </c>
      <c r="L2" s="50">
        <v>395.7</v>
      </c>
    </row>
    <row r="3" spans="1:12">
      <c r="A3" s="3" t="s">
        <v>14</v>
      </c>
      <c r="B3" s="3" t="s">
        <v>15</v>
      </c>
      <c r="C3" s="141">
        <v>154.51</v>
      </c>
      <c r="D3" s="134">
        <f t="shared" si="0"/>
        <v>280.92727272727268</v>
      </c>
      <c r="E3" s="137">
        <v>283.14</v>
      </c>
      <c r="F3" s="27">
        <v>283.14</v>
      </c>
      <c r="G3" s="28">
        <v>288.36</v>
      </c>
      <c r="H3" s="29">
        <v>279.30099999999999</v>
      </c>
      <c r="I3" s="23">
        <v>192</v>
      </c>
      <c r="J3" s="24">
        <v>89.53</v>
      </c>
      <c r="K3" s="25">
        <v>108</v>
      </c>
      <c r="L3" s="26">
        <v>339.4</v>
      </c>
    </row>
    <row r="4" spans="1:12">
      <c r="A4" s="3" t="s">
        <v>16</v>
      </c>
      <c r="B4" s="3" t="s">
        <v>17</v>
      </c>
      <c r="C4" s="142">
        <v>136.63</v>
      </c>
      <c r="D4" s="134">
        <f t="shared" si="0"/>
        <v>248.41818181818178</v>
      </c>
      <c r="E4" s="137">
        <v>268.66000000000003</v>
      </c>
      <c r="F4" s="27">
        <v>268.66000000000003</v>
      </c>
      <c r="G4" s="28">
        <v>252.50399999999999</v>
      </c>
      <c r="H4" s="29">
        <v>277.21300000000002</v>
      </c>
      <c r="I4" s="23">
        <v>190.5</v>
      </c>
      <c r="J4" s="24">
        <v>112.77</v>
      </c>
      <c r="K4" s="25">
        <v>99</v>
      </c>
      <c r="L4" s="26">
        <v>335.1</v>
      </c>
    </row>
    <row r="5" spans="1:12">
      <c r="A5" s="3" t="s">
        <v>18</v>
      </c>
      <c r="B5" s="3" t="s">
        <v>19</v>
      </c>
      <c r="C5" s="142">
        <v>309.11</v>
      </c>
      <c r="D5" s="134">
        <f t="shared" si="0"/>
        <v>562.0181818181818</v>
      </c>
      <c r="E5" s="137">
        <v>437.61</v>
      </c>
      <c r="F5" s="27">
        <v>437.61</v>
      </c>
      <c r="G5" s="28">
        <v>410.4</v>
      </c>
      <c r="H5" s="29">
        <v>434.423</v>
      </c>
      <c r="I5" s="23">
        <v>343</v>
      </c>
      <c r="J5" s="24">
        <v>250.72</v>
      </c>
      <c r="K5" s="25">
        <v>222</v>
      </c>
      <c r="L5" s="26">
        <v>473.8</v>
      </c>
    </row>
    <row r="6" spans="1:12">
      <c r="A6" s="3" t="s">
        <v>20</v>
      </c>
      <c r="B6" s="3" t="s">
        <v>21</v>
      </c>
      <c r="C6" s="142">
        <v>49.62</v>
      </c>
      <c r="D6" s="134">
        <f t="shared" si="0"/>
        <v>90.218181818181804</v>
      </c>
      <c r="E6" s="137">
        <v>77.92</v>
      </c>
      <c r="F6" s="27">
        <v>77.92</v>
      </c>
      <c r="G6" s="28">
        <v>43.847999999999999</v>
      </c>
      <c r="H6" s="29">
        <v>84.33</v>
      </c>
      <c r="I6" s="23">
        <v>29.2</v>
      </c>
      <c r="J6" s="24">
        <v>36.770000000000003</v>
      </c>
      <c r="K6" s="25">
        <v>10.5</v>
      </c>
      <c r="L6" s="26">
        <v>65.400000000000006</v>
      </c>
    </row>
    <row r="7" spans="1:12">
      <c r="A7" s="3" t="s">
        <v>22</v>
      </c>
      <c r="B7" s="3" t="s">
        <v>23</v>
      </c>
      <c r="C7" s="142">
        <v>52.68</v>
      </c>
      <c r="D7" s="134">
        <f t="shared" si="0"/>
        <v>95.781818181818167</v>
      </c>
      <c r="E7" s="137">
        <v>80.86</v>
      </c>
      <c r="F7" s="27">
        <v>80.86</v>
      </c>
      <c r="G7" s="28">
        <v>55.08</v>
      </c>
      <c r="H7" s="29">
        <v>82.099000000000004</v>
      </c>
      <c r="I7" s="23">
        <v>63.5</v>
      </c>
      <c r="J7" s="24">
        <v>39.5</v>
      </c>
      <c r="K7" s="25">
        <v>10.75</v>
      </c>
      <c r="L7" s="26">
        <v>79.099999999999994</v>
      </c>
    </row>
    <row r="8" spans="1:12">
      <c r="A8" s="3" t="s">
        <v>24</v>
      </c>
      <c r="B8" s="3" t="s">
        <v>25</v>
      </c>
      <c r="C8" s="142">
        <v>519.20000000000005</v>
      </c>
      <c r="D8" s="134">
        <f t="shared" si="0"/>
        <v>944</v>
      </c>
      <c r="E8" s="137">
        <v>757.19</v>
      </c>
      <c r="F8" s="27">
        <v>757.19</v>
      </c>
      <c r="G8" s="30">
        <v>708.048</v>
      </c>
      <c r="H8" s="29">
        <v>770.98</v>
      </c>
      <c r="I8" s="31">
        <v>733.7</v>
      </c>
      <c r="J8" s="32">
        <v>491.73</v>
      </c>
      <c r="K8" s="33">
        <v>385</v>
      </c>
      <c r="L8" s="34">
        <v>777.9</v>
      </c>
    </row>
    <row r="9" spans="1:12">
      <c r="A9" s="3" t="s">
        <v>26</v>
      </c>
      <c r="B9" s="3" t="s">
        <v>25</v>
      </c>
      <c r="C9" s="142">
        <v>511.7</v>
      </c>
      <c r="D9" s="134">
        <f t="shared" si="0"/>
        <v>930.36363636363626</v>
      </c>
      <c r="E9" s="137">
        <v>731.3</v>
      </c>
      <c r="F9" s="27">
        <v>731.3</v>
      </c>
      <c r="G9" s="28">
        <v>747.36</v>
      </c>
      <c r="H9" s="29">
        <v>804.54399999999998</v>
      </c>
      <c r="I9" s="23">
        <v>704</v>
      </c>
      <c r="J9" s="24">
        <v>517.11</v>
      </c>
      <c r="K9" s="25">
        <v>409</v>
      </c>
      <c r="L9" s="26">
        <v>681.5</v>
      </c>
    </row>
    <row r="10" spans="1:12">
      <c r="A10" s="3" t="s">
        <v>27</v>
      </c>
      <c r="B10" s="3" t="s">
        <v>28</v>
      </c>
      <c r="C10" s="142">
        <v>141.16</v>
      </c>
      <c r="D10" s="134">
        <f t="shared" si="0"/>
        <v>256.65454545454543</v>
      </c>
      <c r="E10" s="137">
        <v>155.28</v>
      </c>
      <c r="F10" s="27">
        <v>155.28</v>
      </c>
      <c r="G10" s="28">
        <v>176.904</v>
      </c>
      <c r="H10" s="29">
        <v>180.93700000000001</v>
      </c>
      <c r="I10" s="23">
        <v>159.19999999999999</v>
      </c>
      <c r="J10" s="24">
        <v>122.15</v>
      </c>
      <c r="K10" s="25">
        <v>62</v>
      </c>
      <c r="L10" s="26">
        <v>173.3</v>
      </c>
    </row>
    <row r="11" spans="1:12">
      <c r="A11" s="3" t="s">
        <v>29</v>
      </c>
      <c r="B11" s="3" t="s">
        <v>13</v>
      </c>
      <c r="C11" s="142">
        <v>150.5</v>
      </c>
      <c r="D11" s="134">
        <f t="shared" si="0"/>
        <v>273.63636363636363</v>
      </c>
      <c r="E11" s="137">
        <v>250.69</v>
      </c>
      <c r="F11" s="27">
        <v>250.69</v>
      </c>
      <c r="G11" s="28">
        <v>225.28800000000001</v>
      </c>
      <c r="H11" s="29">
        <v>225.29400000000001</v>
      </c>
      <c r="I11" s="23">
        <v>161.30000000000001</v>
      </c>
      <c r="J11" s="24">
        <v>124.64</v>
      </c>
      <c r="K11" s="25">
        <v>94</v>
      </c>
      <c r="L11" s="26">
        <v>350.6</v>
      </c>
    </row>
    <row r="12" spans="1:12">
      <c r="A12" s="3" t="s">
        <v>32</v>
      </c>
      <c r="B12" s="3" t="s">
        <v>31</v>
      </c>
      <c r="C12" s="142">
        <v>306.64</v>
      </c>
      <c r="D12" s="134">
        <f t="shared" si="0"/>
        <v>557.5272727272727</v>
      </c>
      <c r="E12" s="137">
        <v>496.08</v>
      </c>
      <c r="F12" s="27">
        <v>496.08</v>
      </c>
      <c r="G12" s="28">
        <v>434.80799999999999</v>
      </c>
      <c r="H12" s="29">
        <v>481.536</v>
      </c>
      <c r="I12" s="23">
        <v>400.9</v>
      </c>
      <c r="J12" s="24">
        <v>265.24</v>
      </c>
      <c r="K12" s="25">
        <v>208</v>
      </c>
      <c r="L12" s="26">
        <v>456.7</v>
      </c>
    </row>
    <row r="13" spans="1:12">
      <c r="A13" s="3" t="s">
        <v>33</v>
      </c>
      <c r="B13" s="3" t="s">
        <v>25</v>
      </c>
      <c r="C13" s="142">
        <v>524.47</v>
      </c>
      <c r="D13" s="134">
        <f t="shared" si="0"/>
        <v>953.58181818181811</v>
      </c>
      <c r="E13" s="137">
        <v>737.09</v>
      </c>
      <c r="F13" s="27">
        <v>737.09</v>
      </c>
      <c r="G13" s="28">
        <v>649.94399999999996</v>
      </c>
      <c r="H13" s="29">
        <v>627.39200000000005</v>
      </c>
      <c r="I13" s="23">
        <v>605.70000000000005</v>
      </c>
      <c r="J13" s="24">
        <v>531.75</v>
      </c>
      <c r="K13" s="25">
        <v>319</v>
      </c>
      <c r="L13" s="26">
        <v>742.3</v>
      </c>
    </row>
    <row r="14" spans="1:12">
      <c r="A14" s="4" t="s">
        <v>49</v>
      </c>
      <c r="B14" s="4" t="s">
        <v>34</v>
      </c>
      <c r="C14" s="143">
        <v>617.54999999999995</v>
      </c>
      <c r="D14" s="135">
        <f t="shared" si="0"/>
        <v>1122.8181818181818</v>
      </c>
      <c r="E14" s="138">
        <v>872.38</v>
      </c>
      <c r="F14" s="35">
        <v>872.38</v>
      </c>
      <c r="G14" s="36">
        <v>820.58399999999995</v>
      </c>
      <c r="H14" s="37">
        <v>811.38800000000003</v>
      </c>
      <c r="I14" s="38">
        <v>752.1</v>
      </c>
      <c r="J14" s="39">
        <v>555.38</v>
      </c>
      <c r="K14" s="40">
        <v>450</v>
      </c>
      <c r="L14" s="41">
        <v>1031.4000000000001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C21F-8E6D-4765-B027-F80F97CB8250}">
  <dimension ref="A1:I18"/>
  <sheetViews>
    <sheetView workbookViewId="0">
      <selection activeCell="C3" sqref="C3"/>
    </sheetView>
  </sheetViews>
  <sheetFormatPr defaultRowHeight="12.75"/>
  <cols>
    <col min="1" max="1" width="5.7109375" bestFit="1" customWidth="1"/>
    <col min="2" max="2" width="12.140625" bestFit="1" customWidth="1"/>
    <col min="3" max="3" width="12.28515625" bestFit="1" customWidth="1"/>
    <col min="4" max="4" width="8.140625" bestFit="1" customWidth="1"/>
    <col min="5" max="5" width="7.7109375" bestFit="1" customWidth="1"/>
    <col min="6" max="6" width="9.5703125" bestFit="1" customWidth="1"/>
    <col min="7" max="7" width="10.140625" bestFit="1" customWidth="1"/>
    <col min="8" max="8" width="7.85546875" bestFit="1" customWidth="1"/>
    <col min="9" max="9" width="7.7109375" bestFit="1" customWidth="1"/>
  </cols>
  <sheetData>
    <row r="1" spans="1:9">
      <c r="A1" s="76" t="s">
        <v>0</v>
      </c>
      <c r="B1" s="77" t="s">
        <v>4</v>
      </c>
      <c r="C1" s="78" t="s">
        <v>5</v>
      </c>
      <c r="D1" s="79" t="s">
        <v>6</v>
      </c>
      <c r="E1" s="80" t="s">
        <v>7</v>
      </c>
      <c r="F1" s="81" t="s">
        <v>8</v>
      </c>
      <c r="G1" s="82" t="s">
        <v>9</v>
      </c>
      <c r="H1" s="83" t="s">
        <v>10</v>
      </c>
      <c r="I1" s="84" t="s">
        <v>11</v>
      </c>
    </row>
    <row r="2" spans="1:9">
      <c r="A2" s="15" t="s">
        <v>12</v>
      </c>
      <c r="B2" s="51">
        <f>'Cavity Volume'!E2-'Cavity Volume'!D2</f>
        <v>10.080909090909131</v>
      </c>
      <c r="C2" s="44">
        <f>'Cavity Volume'!F2-'Cavity Volume'!D2</f>
        <v>10.080909090909131</v>
      </c>
      <c r="D2" s="45">
        <f>'Cavity Volume'!G2-'Cavity Volume'!D2</f>
        <v>-12.16509090909085</v>
      </c>
      <c r="E2" s="46">
        <f>'Cavity Volume'!H2-'Cavity Volume'!D2</f>
        <v>-26.011090909090854</v>
      </c>
      <c r="F2" s="52">
        <f>'Cavity Volume'!I2-'Cavity Volume'!D2</f>
        <v>-98.209090909090861</v>
      </c>
      <c r="G2" s="53">
        <f>'Cavity Volume'!J2-'Cavity Volume'!D2</f>
        <v>-140.34909090909085</v>
      </c>
      <c r="H2" s="54">
        <f>'Cavity Volume'!K2-'Cavity Volume'!D2</f>
        <v>-164.30909090909086</v>
      </c>
      <c r="I2" s="55">
        <f>'Cavity Volume'!L2-'Cavity Volume'!D2</f>
        <v>122.39090909090913</v>
      </c>
    </row>
    <row r="3" spans="1:9">
      <c r="A3" s="3" t="s">
        <v>14</v>
      </c>
      <c r="B3" s="51">
        <f>'Cavity Volume'!E3-'Cavity Volume'!D3</f>
        <v>2.2127272727273066</v>
      </c>
      <c r="C3" s="44">
        <f>'Cavity Volume'!F3-'Cavity Volume'!D3</f>
        <v>2.2127272727273066</v>
      </c>
      <c r="D3" s="45">
        <f>'Cavity Volume'!G3-'Cavity Volume'!D3</f>
        <v>7.4327272727273339</v>
      </c>
      <c r="E3" s="46">
        <f>'Cavity Volume'!H3-'Cavity Volume'!D3</f>
        <v>-1.626272727272692</v>
      </c>
      <c r="F3" s="52">
        <f>'Cavity Volume'!I3-'Cavity Volume'!D3</f>
        <v>-88.92727272727268</v>
      </c>
      <c r="G3" s="53">
        <f>'Cavity Volume'!J3-'Cavity Volume'!D3</f>
        <v>-191.39727272727268</v>
      </c>
      <c r="H3" s="54">
        <f>'Cavity Volume'!K3-'Cavity Volume'!D3</f>
        <v>-172.92727272727268</v>
      </c>
      <c r="I3" s="55">
        <f>'Cavity Volume'!L3-'Cavity Volume'!D3</f>
        <v>58.472727272727298</v>
      </c>
    </row>
    <row r="4" spans="1:9">
      <c r="A4" s="3" t="s">
        <v>16</v>
      </c>
      <c r="B4" s="51">
        <f>'Cavity Volume'!E4-'Cavity Volume'!D4</f>
        <v>20.241818181818246</v>
      </c>
      <c r="C4" s="44">
        <f>'Cavity Volume'!F4-'Cavity Volume'!D4</f>
        <v>20.241818181818246</v>
      </c>
      <c r="D4" s="45">
        <f>'Cavity Volume'!G4-'Cavity Volume'!D4</f>
        <v>4.0858181818182118</v>
      </c>
      <c r="E4" s="46">
        <f>'Cavity Volume'!H4-'Cavity Volume'!D4</f>
        <v>28.794818181818243</v>
      </c>
      <c r="F4" s="52">
        <f>'Cavity Volume'!I4-'Cavity Volume'!D4</f>
        <v>-57.918181818181779</v>
      </c>
      <c r="G4" s="53">
        <f>'Cavity Volume'!J4-'Cavity Volume'!D4</f>
        <v>-135.6481818181818</v>
      </c>
      <c r="H4" s="54">
        <f>'Cavity Volume'!K4-'Cavity Volume'!D4</f>
        <v>-149.41818181818178</v>
      </c>
      <c r="I4" s="55">
        <f>'Cavity Volume'!L4-'Cavity Volume'!D4</f>
        <v>86.681818181818244</v>
      </c>
    </row>
    <row r="5" spans="1:9">
      <c r="A5" s="3" t="s">
        <v>18</v>
      </c>
      <c r="B5" s="51">
        <f>'Cavity Volume'!E5-'Cavity Volume'!D5</f>
        <v>-124.40818181818179</v>
      </c>
      <c r="C5" s="44">
        <f>'Cavity Volume'!F5-'Cavity Volume'!D5</f>
        <v>-124.40818181818179</v>
      </c>
      <c r="D5" s="45">
        <f>'Cavity Volume'!G5-'Cavity Volume'!D5</f>
        <v>-151.61818181818182</v>
      </c>
      <c r="E5" s="46">
        <f>'Cavity Volume'!H5-'Cavity Volume'!D5</f>
        <v>-127.5951818181818</v>
      </c>
      <c r="F5" s="52">
        <f>'Cavity Volume'!I5-'Cavity Volume'!D5</f>
        <v>-219.0181818181818</v>
      </c>
      <c r="G5" s="53">
        <f>'Cavity Volume'!J5-'Cavity Volume'!D5</f>
        <v>-311.29818181818177</v>
      </c>
      <c r="H5" s="54">
        <f>'Cavity Volume'!K5-'Cavity Volume'!D5</f>
        <v>-340.0181818181818</v>
      </c>
      <c r="I5" s="55">
        <f>'Cavity Volume'!L5-'Cavity Volume'!D5</f>
        <v>-88.21818181818179</v>
      </c>
    </row>
    <row r="6" spans="1:9">
      <c r="A6" s="3" t="s">
        <v>20</v>
      </c>
      <c r="B6" s="51">
        <f>'Cavity Volume'!E6-'Cavity Volume'!D6</f>
        <v>-12.298181818181803</v>
      </c>
      <c r="C6" s="44">
        <f>'Cavity Volume'!F6-'Cavity Volume'!D6</f>
        <v>-12.298181818181803</v>
      </c>
      <c r="D6" s="45">
        <f>'Cavity Volume'!G6-'Cavity Volume'!D6</f>
        <v>-46.370181818181806</v>
      </c>
      <c r="E6" s="46">
        <f>'Cavity Volume'!H6-'Cavity Volume'!D6</f>
        <v>-5.8881818181818062</v>
      </c>
      <c r="F6" s="52">
        <f>'Cavity Volume'!I6-'Cavity Volume'!D6</f>
        <v>-61.018181818181802</v>
      </c>
      <c r="G6" s="53">
        <f>'Cavity Volume'!J6-'Cavity Volume'!D6</f>
        <v>-53.448181818181801</v>
      </c>
      <c r="H6" s="54">
        <f>'Cavity Volume'!K6-'Cavity Volume'!D6</f>
        <v>-79.718181818181804</v>
      </c>
      <c r="I6" s="55">
        <f>'Cavity Volume'!L6-'Cavity Volume'!D6</f>
        <v>-24.818181818181799</v>
      </c>
    </row>
    <row r="7" spans="1:9">
      <c r="A7" s="3" t="s">
        <v>22</v>
      </c>
      <c r="B7" s="51">
        <f>'Cavity Volume'!E7-'Cavity Volume'!D7</f>
        <v>-14.921818181818168</v>
      </c>
      <c r="C7" s="44">
        <f>'Cavity Volume'!F7-'Cavity Volume'!D7</f>
        <v>-14.921818181818168</v>
      </c>
      <c r="D7" s="45">
        <f>'Cavity Volume'!G7-'Cavity Volume'!D7</f>
        <v>-40.701818181818169</v>
      </c>
      <c r="E7" s="46">
        <f>'Cavity Volume'!H7-'Cavity Volume'!D7</f>
        <v>-13.682818181818163</v>
      </c>
      <c r="F7" s="52">
        <f>'Cavity Volume'!I7-'Cavity Volume'!D7</f>
        <v>-32.281818181818167</v>
      </c>
      <c r="G7" s="53">
        <f>'Cavity Volume'!J7-'Cavity Volume'!D7</f>
        <v>-56.281818181818167</v>
      </c>
      <c r="H7" s="54">
        <f>'Cavity Volume'!K7-'Cavity Volume'!D7</f>
        <v>-85.031818181818167</v>
      </c>
      <c r="I7" s="55">
        <f>'Cavity Volume'!L7-'Cavity Volume'!D7</f>
        <v>-16.681818181818173</v>
      </c>
    </row>
    <row r="8" spans="1:9">
      <c r="A8" s="3" t="s">
        <v>24</v>
      </c>
      <c r="B8" s="51">
        <f>'Cavity Volume'!E8-'Cavity Volume'!D8</f>
        <v>-186.80999999999995</v>
      </c>
      <c r="C8" s="44">
        <f>'Cavity Volume'!F8-'Cavity Volume'!D8</f>
        <v>-186.80999999999995</v>
      </c>
      <c r="D8" s="45">
        <f>'Cavity Volume'!G8-'Cavity Volume'!D8</f>
        <v>-235.952</v>
      </c>
      <c r="E8" s="46">
        <f>'Cavity Volume'!H8-'Cavity Volume'!D8</f>
        <v>-173.01999999999998</v>
      </c>
      <c r="F8" s="52">
        <f>'Cavity Volume'!I8-'Cavity Volume'!D8</f>
        <v>-210.29999999999995</v>
      </c>
      <c r="G8" s="53">
        <f>'Cavity Volume'!J8-'Cavity Volume'!D8</f>
        <v>-452.27</v>
      </c>
      <c r="H8" s="54">
        <f>'Cavity Volume'!K8-'Cavity Volume'!D8</f>
        <v>-559</v>
      </c>
      <c r="I8" s="55">
        <f>'Cavity Volume'!L8-'Cavity Volume'!D8</f>
        <v>-166.10000000000002</v>
      </c>
    </row>
    <row r="9" spans="1:9">
      <c r="A9" s="3" t="s">
        <v>26</v>
      </c>
      <c r="B9" s="51">
        <f>'Cavity Volume'!E9-'Cavity Volume'!D9</f>
        <v>-199.06363636363631</v>
      </c>
      <c r="C9" s="44">
        <f>'Cavity Volume'!F9-'Cavity Volume'!D9</f>
        <v>-199.06363636363631</v>
      </c>
      <c r="D9" s="45">
        <f>'Cavity Volume'!G9-'Cavity Volume'!D9</f>
        <v>-183.00363636363625</v>
      </c>
      <c r="E9" s="46">
        <f>'Cavity Volume'!H9-'Cavity Volume'!D9</f>
        <v>-125.81963636363628</v>
      </c>
      <c r="F9" s="52">
        <f>'Cavity Volume'!I9-'Cavity Volume'!D9</f>
        <v>-226.36363636363626</v>
      </c>
      <c r="G9" s="53">
        <f>'Cavity Volume'!J9-'Cavity Volume'!D9</f>
        <v>-413.25363636363625</v>
      </c>
      <c r="H9" s="54">
        <f>'Cavity Volume'!K9-'Cavity Volume'!D9</f>
        <v>-521.36363636363626</v>
      </c>
      <c r="I9" s="55">
        <f>'Cavity Volume'!L9-'Cavity Volume'!D9</f>
        <v>-248.86363636363626</v>
      </c>
    </row>
    <row r="10" spans="1:9">
      <c r="A10" s="3" t="s">
        <v>27</v>
      </c>
      <c r="B10" s="51">
        <f>'Cavity Volume'!E10-'Cavity Volume'!D10</f>
        <v>-101.37454545454543</v>
      </c>
      <c r="C10" s="44">
        <f>'Cavity Volume'!F10-'Cavity Volume'!D10</f>
        <v>-101.37454545454543</v>
      </c>
      <c r="D10" s="45">
        <f>'Cavity Volume'!G10-'Cavity Volume'!D10</f>
        <v>-79.750545454545431</v>
      </c>
      <c r="E10" s="46">
        <f>'Cavity Volume'!H10-'Cavity Volume'!D10</f>
        <v>-75.717545454545416</v>
      </c>
      <c r="F10" s="52">
        <f>'Cavity Volume'!I10-'Cavity Volume'!D10</f>
        <v>-97.454545454545439</v>
      </c>
      <c r="G10" s="53">
        <f>'Cavity Volume'!J10-'Cavity Volume'!D10</f>
        <v>-134.50454545454542</v>
      </c>
      <c r="H10" s="54">
        <f>'Cavity Volume'!K10-'Cavity Volume'!D10</f>
        <v>-194.65454545454543</v>
      </c>
      <c r="I10" s="55">
        <f>'Cavity Volume'!L10-'Cavity Volume'!D10</f>
        <v>-83.354545454545416</v>
      </c>
    </row>
    <row r="11" spans="1:9">
      <c r="A11" s="3" t="s">
        <v>29</v>
      </c>
      <c r="B11" s="51">
        <f>'Cavity Volume'!E11-'Cavity Volume'!D11</f>
        <v>-22.946363636363628</v>
      </c>
      <c r="C11" s="44">
        <f>'Cavity Volume'!F11-'Cavity Volume'!D11</f>
        <v>-22.946363636363628</v>
      </c>
      <c r="D11" s="45">
        <f>'Cavity Volume'!G11-'Cavity Volume'!D11</f>
        <v>-48.348363636363615</v>
      </c>
      <c r="E11" s="46">
        <f>'Cavity Volume'!H11-'Cavity Volume'!D11</f>
        <v>-48.342363636363615</v>
      </c>
      <c r="F11" s="52">
        <f>'Cavity Volume'!I11-'Cavity Volume'!D11</f>
        <v>-112.33636363636361</v>
      </c>
      <c r="G11" s="53">
        <f>'Cavity Volume'!J11-'Cavity Volume'!D11</f>
        <v>-148.99636363636364</v>
      </c>
      <c r="H11" s="54">
        <f>'Cavity Volume'!K11-'Cavity Volume'!D11</f>
        <v>-179.63636363636363</v>
      </c>
      <c r="I11" s="55">
        <f>'Cavity Volume'!L11-'Cavity Volume'!D11</f>
        <v>76.963636363636397</v>
      </c>
    </row>
    <row r="12" spans="1:9">
      <c r="A12" s="3" t="s">
        <v>30</v>
      </c>
      <c r="B12" s="51">
        <f>'Cavity Volume'!E12-'Cavity Volume'!D12</f>
        <v>-61.447272727272718</v>
      </c>
      <c r="C12" s="44">
        <f>'Cavity Volume'!F12-'Cavity Volume'!D12</f>
        <v>-61.447272727272718</v>
      </c>
      <c r="D12" s="45">
        <f>'Cavity Volume'!G12-'Cavity Volume'!D12</f>
        <v>-122.71927272727271</v>
      </c>
      <c r="E12" s="46">
        <f>'Cavity Volume'!H12-'Cavity Volume'!D12</f>
        <v>-75.991272727272701</v>
      </c>
      <c r="F12" s="52">
        <f>'Cavity Volume'!I12-'Cavity Volume'!D12</f>
        <v>-156.62727272727273</v>
      </c>
      <c r="G12" s="53">
        <f>'Cavity Volume'!J12-'Cavity Volume'!D12</f>
        <v>-292.28727272727269</v>
      </c>
      <c r="H12" s="54">
        <f>'Cavity Volume'!K12-'Cavity Volume'!D12</f>
        <v>-349.5272727272727</v>
      </c>
      <c r="I12" s="55">
        <f>'Cavity Volume'!L12-'Cavity Volume'!D12</f>
        <v>-100.82727272727271</v>
      </c>
    </row>
    <row r="13" spans="1:9">
      <c r="A13" s="3" t="s">
        <v>32</v>
      </c>
      <c r="B13" s="51">
        <f>'Cavity Volume'!E13-'Cavity Volume'!D13</f>
        <v>-216.49181818181808</v>
      </c>
      <c r="C13" s="44">
        <f>'Cavity Volume'!F13-'Cavity Volume'!D13</f>
        <v>-216.49181818181808</v>
      </c>
      <c r="D13" s="45">
        <f>'Cavity Volume'!G13-'Cavity Volume'!D13</f>
        <v>-303.63781818181815</v>
      </c>
      <c r="E13" s="46">
        <f>'Cavity Volume'!H13-'Cavity Volume'!D13</f>
        <v>-326.18981818181805</v>
      </c>
      <c r="F13" s="52">
        <f>'Cavity Volume'!I13-'Cavity Volume'!D13</f>
        <v>-347.88181818181806</v>
      </c>
      <c r="G13" s="53">
        <f>'Cavity Volume'!J13-'Cavity Volume'!D13</f>
        <v>-421.83181818181811</v>
      </c>
      <c r="H13" s="54">
        <f>'Cavity Volume'!K13-'Cavity Volume'!D13</f>
        <v>-634.58181818181811</v>
      </c>
      <c r="I13" s="55">
        <f>'Cavity Volume'!L13-'Cavity Volume'!D13</f>
        <v>-211.28181818181815</v>
      </c>
    </row>
    <row r="14" spans="1:9">
      <c r="A14" s="64" t="s">
        <v>33</v>
      </c>
      <c r="B14" s="85">
        <f>'Cavity Volume'!E14-'Cavity Volume'!D14</f>
        <v>-250.43818181818176</v>
      </c>
      <c r="C14" s="44">
        <f>'Cavity Volume'!F14-'Cavity Volume'!D14</f>
        <v>-250.43818181818176</v>
      </c>
      <c r="D14" s="86">
        <f>'Cavity Volume'!G14-'Cavity Volume'!D14</f>
        <v>-302.23418181818181</v>
      </c>
      <c r="E14" s="87">
        <f>'Cavity Volume'!H14-'Cavity Volume'!D14</f>
        <v>-311.43018181818172</v>
      </c>
      <c r="F14" s="88">
        <f>'Cavity Volume'!I14-'Cavity Volume'!D14</f>
        <v>-370.71818181818173</v>
      </c>
      <c r="G14" s="89">
        <f>'Cavity Volume'!J14-'Cavity Volume'!D14</f>
        <v>-567.43818181818176</v>
      </c>
      <c r="H14" s="90">
        <f>'Cavity Volume'!K14-'Cavity Volume'!D14</f>
        <v>-672.81818181818176</v>
      </c>
      <c r="I14" s="91">
        <f>'Cavity Volume'!L14-'Cavity Volume'!D14</f>
        <v>-91.418181818181665</v>
      </c>
    </row>
    <row r="15" spans="1:9">
      <c r="A15" s="73" t="s">
        <v>35</v>
      </c>
      <c r="B15" s="130">
        <f>AVERAGE(B2:B14)</f>
        <v>-89.051118881118853</v>
      </c>
      <c r="C15" s="130">
        <f t="shared" ref="C15:I15" si="0">AVERAGE(C2:C14)</f>
        <v>-89.051118881118853</v>
      </c>
      <c r="D15" s="130">
        <f t="shared" si="0"/>
        <v>-116.53711888111883</v>
      </c>
      <c r="E15" s="130">
        <f t="shared" si="0"/>
        <v>-98.655349650349592</v>
      </c>
      <c r="F15" s="130">
        <f t="shared" si="0"/>
        <v>-159.92727272727268</v>
      </c>
      <c r="G15" s="130">
        <f t="shared" si="0"/>
        <v>-255.30804195804194</v>
      </c>
      <c r="H15" s="130">
        <f t="shared" si="0"/>
        <v>-315.61573426573426</v>
      </c>
      <c r="I15" s="131">
        <f t="shared" si="0"/>
        <v>-52.850349650349614</v>
      </c>
    </row>
    <row r="17" spans="1:9">
      <c r="A17" s="155" t="s">
        <v>50</v>
      </c>
      <c r="B17" s="155"/>
      <c r="C17" s="155"/>
      <c r="D17" s="155"/>
      <c r="E17" s="155"/>
      <c r="F17" s="155"/>
      <c r="G17" s="155"/>
      <c r="H17" s="155"/>
      <c r="I17" s="155"/>
    </row>
    <row r="18" spans="1:9">
      <c r="A18" s="155"/>
      <c r="B18" s="155"/>
      <c r="C18" s="155"/>
      <c r="D18" s="155"/>
      <c r="E18" s="155"/>
      <c r="F18" s="155"/>
      <c r="G18" s="155"/>
      <c r="H18" s="155"/>
      <c r="I18" s="155"/>
    </row>
  </sheetData>
  <mergeCells count="1">
    <mergeCell ref="A17:I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9320-F483-4A4C-926F-9B58AC7EB097}">
  <dimension ref="A1:I18"/>
  <sheetViews>
    <sheetView workbookViewId="0">
      <selection activeCell="A15" sqref="A15"/>
    </sheetView>
  </sheetViews>
  <sheetFormatPr defaultRowHeight="12.75"/>
  <cols>
    <col min="1" max="1" width="5.7109375" bestFit="1" customWidth="1"/>
    <col min="2" max="2" width="12.140625" bestFit="1" customWidth="1"/>
    <col min="3" max="3" width="12.28515625" bestFit="1" customWidth="1"/>
    <col min="4" max="4" width="8.140625" bestFit="1" customWidth="1"/>
    <col min="5" max="5" width="7.7109375" bestFit="1" customWidth="1"/>
    <col min="6" max="6" width="9.5703125" bestFit="1" customWidth="1"/>
    <col min="7" max="7" width="10.140625" bestFit="1" customWidth="1"/>
    <col min="8" max="8" width="7.85546875" bestFit="1" customWidth="1"/>
    <col min="9" max="9" width="7.7109375" bestFit="1" customWidth="1"/>
  </cols>
  <sheetData>
    <row r="1" spans="1:9">
      <c r="A1" s="76" t="s">
        <v>0</v>
      </c>
      <c r="B1" s="77" t="s">
        <v>4</v>
      </c>
      <c r="C1" s="78" t="s">
        <v>5</v>
      </c>
      <c r="D1" s="79" t="s">
        <v>6</v>
      </c>
      <c r="E1" s="80" t="s">
        <v>7</v>
      </c>
      <c r="F1" s="81" t="s">
        <v>8</v>
      </c>
      <c r="G1" s="82" t="s">
        <v>9</v>
      </c>
      <c r="H1" s="83" t="s">
        <v>10</v>
      </c>
      <c r="I1" s="84" t="s">
        <v>11</v>
      </c>
    </row>
    <row r="2" spans="1:9">
      <c r="A2" s="15" t="s">
        <v>12</v>
      </c>
      <c r="B2" s="56">
        <f>('Cavity Volume'!E2-'Cavity Volume'!D2)/'Cavity Volume'!D2</f>
        <v>3.6884646088345019E-2</v>
      </c>
      <c r="C2" s="57">
        <f>('Cavity Volume'!F2-'Cavity Volume'!D2)/'Cavity Volume'!D2</f>
        <v>3.6884646088345019E-2</v>
      </c>
      <c r="D2" s="58">
        <f>('Cavity Volume'!G2-'Cavity Volume'!D2)/'Cavity Volume'!D2</f>
        <v>-4.4510377860563922E-2</v>
      </c>
      <c r="E2" s="59">
        <f>('Cavity Volume'!H2-'Cavity Volume'!D2)/'Cavity Volume'!D2</f>
        <v>-9.5170968600319136E-2</v>
      </c>
      <c r="F2" s="60">
        <f>('Cavity Volume'!I2-'Cavity Volume'!D2)/'Cavity Volume'!D2</f>
        <v>-0.35933342203299617</v>
      </c>
      <c r="G2" s="61">
        <f>('Cavity Volume'!J2-'Cavity Volume'!D2)/'Cavity Volume'!D2</f>
        <v>-0.51351782863225104</v>
      </c>
      <c r="H2" s="62">
        <f>('Cavity Volume'!K2-'Cavity Volume'!D2)/'Cavity Volume'!D2</f>
        <v>-0.60118414050026603</v>
      </c>
      <c r="I2" s="63">
        <f>('Cavity Volume'!L2-'Cavity Volume'!D2)/'Cavity Volume'!D2</f>
        <v>0.44781133581692412</v>
      </c>
    </row>
    <row r="3" spans="1:9">
      <c r="A3" s="3" t="s">
        <v>14</v>
      </c>
      <c r="B3" s="56">
        <f>('Cavity Volume'!E3-'Cavity Volume'!D3)/'Cavity Volume'!D3</f>
        <v>7.8765128470650366E-3</v>
      </c>
      <c r="C3" s="57">
        <f>('Cavity Volume'!F3-'Cavity Volume'!D3)/'Cavity Volume'!D3</f>
        <v>7.8765128470650366E-3</v>
      </c>
      <c r="D3" s="58">
        <f>('Cavity Volume'!G3-'Cavity Volume'!D3)/'Cavity Volume'!D3</f>
        <v>2.6457834444372753E-2</v>
      </c>
      <c r="E3" s="59">
        <f>('Cavity Volume'!H3-'Cavity Volume'!D3)/'Cavity Volume'!D3</f>
        <v>-5.788945699307364E-3</v>
      </c>
      <c r="F3" s="60">
        <f>('Cavity Volume'!I3-'Cavity Volume'!D3)/'Cavity Volume'!D3</f>
        <v>-0.31654909067374271</v>
      </c>
      <c r="G3" s="61">
        <f>('Cavity Volume'!J3-'Cavity Volume'!D3)/'Cavity Volume'!D3</f>
        <v>-0.68130541712510506</v>
      </c>
      <c r="H3" s="62">
        <f>('Cavity Volume'!K3-'Cavity Volume'!D3)/'Cavity Volume'!D3</f>
        <v>-0.61555886350398026</v>
      </c>
      <c r="I3" s="63">
        <f>('Cavity Volume'!L3-'Cavity Volume'!D3)/'Cavity Volume'!D3</f>
        <v>0.20814186784026936</v>
      </c>
    </row>
    <row r="4" spans="1:9">
      <c r="A4" s="3" t="s">
        <v>16</v>
      </c>
      <c r="B4" s="56">
        <f>('Cavity Volume'!E4-'Cavity Volume'!D4)/'Cavity Volume'!D4</f>
        <v>8.1482836858669666E-2</v>
      </c>
      <c r="C4" s="57">
        <f>('Cavity Volume'!F4-'Cavity Volume'!D4)/'Cavity Volume'!D4</f>
        <v>8.1482836858669666E-2</v>
      </c>
      <c r="D4" s="58">
        <f>('Cavity Volume'!G4-'Cavity Volume'!D4)/'Cavity Volume'!D4</f>
        <v>1.6447339530117958E-2</v>
      </c>
      <c r="E4" s="59">
        <f>('Cavity Volume'!H4-'Cavity Volume'!D4)/'Cavity Volume'!D4</f>
        <v>0.11591268389080024</v>
      </c>
      <c r="F4" s="60">
        <f>('Cavity Volume'!I4-'Cavity Volume'!D4)/'Cavity Volume'!D4</f>
        <v>-0.23314791773402607</v>
      </c>
      <c r="G4" s="61">
        <f>('Cavity Volume'!J4-'Cavity Volume'!D4)/'Cavity Volume'!D4</f>
        <v>-0.54604772012003222</v>
      </c>
      <c r="H4" s="62">
        <f>('Cavity Volume'!K4-'Cavity Volume'!D4)/'Cavity Volume'!D4</f>
        <v>-0.60147844543658047</v>
      </c>
      <c r="I4" s="63">
        <f>('Cavity Volume'!L4-'Cavity Volume'!D4)/'Cavity Volume'!D4</f>
        <v>0.34893508014345342</v>
      </c>
    </row>
    <row r="5" spans="1:9">
      <c r="A5" s="3" t="s">
        <v>18</v>
      </c>
      <c r="B5" s="56">
        <f>('Cavity Volume'!E5-'Cavity Volume'!D5)/'Cavity Volume'!D5</f>
        <v>-0.22135971013555039</v>
      </c>
      <c r="C5" s="57">
        <f>('Cavity Volume'!F5-'Cavity Volume'!D5)/'Cavity Volume'!D5</f>
        <v>-0.22135971013555039</v>
      </c>
      <c r="D5" s="58">
        <f>('Cavity Volume'!G5-'Cavity Volume'!D5)/'Cavity Volume'!D5</f>
        <v>-0.26977451392708102</v>
      </c>
      <c r="E5" s="59">
        <f>('Cavity Volume'!H5-'Cavity Volume'!D5)/'Cavity Volume'!D5</f>
        <v>-0.22703034518456211</v>
      </c>
      <c r="F5" s="60">
        <f>('Cavity Volume'!I5-'Cavity Volume'!D5)/'Cavity Volume'!D5</f>
        <v>-0.38969945973925141</v>
      </c>
      <c r="G5" s="61">
        <f>('Cavity Volume'!J5-'Cavity Volume'!D5)/'Cavity Volume'!D5</f>
        <v>-0.55389343599365914</v>
      </c>
      <c r="H5" s="62">
        <f>('Cavity Volume'!K5-'Cavity Volume'!D5)/'Cavity Volume'!D5</f>
        <v>-0.60499498560383036</v>
      </c>
      <c r="I5" s="63">
        <f>('Cavity Volume'!L5-'Cavity Volume'!D5)/'Cavity Volume'!D5</f>
        <v>-0.15696677558150815</v>
      </c>
    </row>
    <row r="6" spans="1:9">
      <c r="A6" s="3" t="s">
        <v>20</v>
      </c>
      <c r="B6" s="56">
        <f>('Cavity Volume'!E6-'Cavity Volume'!D6)/'Cavity Volume'!D6</f>
        <v>-0.13631600161225296</v>
      </c>
      <c r="C6" s="57">
        <f>('Cavity Volume'!F6-'Cavity Volume'!D6)/'Cavity Volume'!D6</f>
        <v>-0.13631600161225296</v>
      </c>
      <c r="D6" s="58">
        <f>('Cavity Volume'!G6-'Cavity Volume'!D6)/'Cavity Volume'!D6</f>
        <v>-0.51397823458282943</v>
      </c>
      <c r="E6" s="59">
        <f>('Cavity Volume'!H6-'Cavity Volume'!D6)/'Cavity Volume'!D6</f>
        <v>-6.5266021765417043E-2</v>
      </c>
      <c r="F6" s="60">
        <f>('Cavity Volume'!I6-'Cavity Volume'!D6)/'Cavity Volume'!D6</f>
        <v>-0.67634018540910912</v>
      </c>
      <c r="G6" s="61">
        <f>('Cavity Volume'!J6-'Cavity Volume'!D6)/'Cavity Volume'!D6</f>
        <v>-0.59243248690044326</v>
      </c>
      <c r="H6" s="62">
        <f>('Cavity Volume'!K6-'Cavity Volume'!D6)/'Cavity Volume'!D6</f>
        <v>-0.88361547762998793</v>
      </c>
      <c r="I6" s="63">
        <f>('Cavity Volume'!L6-'Cavity Volume'!D6)/'Cavity Volume'!D6</f>
        <v>-0.27509068923821023</v>
      </c>
    </row>
    <row r="7" spans="1:9">
      <c r="A7" s="3" t="s">
        <v>22</v>
      </c>
      <c r="B7" s="56">
        <f>('Cavity Volume'!E7-'Cavity Volume'!D7)/'Cavity Volume'!D7</f>
        <v>-0.15578967350037953</v>
      </c>
      <c r="C7" s="57">
        <f>('Cavity Volume'!F7-'Cavity Volume'!D7)/'Cavity Volume'!D7</f>
        <v>-0.15578967350037953</v>
      </c>
      <c r="D7" s="58">
        <f>('Cavity Volume'!G7-'Cavity Volume'!D7)/'Cavity Volume'!D7</f>
        <v>-0.42494305239179947</v>
      </c>
      <c r="E7" s="59">
        <f>('Cavity Volume'!H7-'Cavity Volume'!D7)/'Cavity Volume'!D7</f>
        <v>-0.14285402429764599</v>
      </c>
      <c r="F7" s="60">
        <f>('Cavity Volume'!I7-'Cavity Volume'!D7)/'Cavity Volume'!D7</f>
        <v>-0.33703492786636285</v>
      </c>
      <c r="G7" s="61">
        <f>('Cavity Volume'!J7-'Cavity Volume'!D7)/'Cavity Volume'!D7</f>
        <v>-0.58760440394836744</v>
      </c>
      <c r="H7" s="62">
        <f>('Cavity Volume'!K7-'Cavity Volume'!D7)/'Cavity Volume'!D7</f>
        <v>-0.88776575550493542</v>
      </c>
      <c r="I7" s="63">
        <f>('Cavity Volume'!L7-'Cavity Volume'!D7)/'Cavity Volume'!D7</f>
        <v>-0.17416476841305992</v>
      </c>
    </row>
    <row r="8" spans="1:9">
      <c r="A8" s="3" t="s">
        <v>24</v>
      </c>
      <c r="B8" s="56">
        <f>('Cavity Volume'!E8-'Cavity Volume'!D8)/'Cavity Volume'!D8</f>
        <v>-0.19789194915254232</v>
      </c>
      <c r="C8" s="57">
        <f>('Cavity Volume'!F8-'Cavity Volume'!D8)/'Cavity Volume'!D8</f>
        <v>-0.19789194915254232</v>
      </c>
      <c r="D8" s="58">
        <f>('Cavity Volume'!G8-'Cavity Volume'!D8)/'Cavity Volume'!D8</f>
        <v>-0.24994915254237288</v>
      </c>
      <c r="E8" s="59">
        <f>('Cavity Volume'!H8-'Cavity Volume'!D8)/'Cavity Volume'!D8</f>
        <v>-0.18328389830508474</v>
      </c>
      <c r="F8" s="60">
        <f>('Cavity Volume'!I8-'Cavity Volume'!D8)/'Cavity Volume'!D8</f>
        <v>-0.22277542372881351</v>
      </c>
      <c r="G8" s="61">
        <f>('Cavity Volume'!J8-'Cavity Volume'!D8)/'Cavity Volume'!D8</f>
        <v>-0.47909957627118643</v>
      </c>
      <c r="H8" s="62">
        <f>('Cavity Volume'!K8-'Cavity Volume'!D8)/'Cavity Volume'!D8</f>
        <v>-0.59216101694915257</v>
      </c>
      <c r="I8" s="63">
        <f>('Cavity Volume'!L8-'Cavity Volume'!D8)/'Cavity Volume'!D8</f>
        <v>-0.17595338983050851</v>
      </c>
    </row>
    <row r="9" spans="1:9">
      <c r="A9" s="3" t="s">
        <v>26</v>
      </c>
      <c r="B9" s="56">
        <f>('Cavity Volume'!E9-'Cavity Volume'!D9)/'Cavity Volume'!D9</f>
        <v>-0.21396325972249361</v>
      </c>
      <c r="C9" s="57">
        <f>('Cavity Volume'!F9-'Cavity Volume'!D9)/'Cavity Volume'!D9</f>
        <v>-0.21396325972249361</v>
      </c>
      <c r="D9" s="58">
        <f>('Cavity Volume'!G9-'Cavity Volume'!D9)/'Cavity Volume'!D9</f>
        <v>-0.19670119210474876</v>
      </c>
      <c r="E9" s="59">
        <f>('Cavity Volume'!H9-'Cavity Volume'!D9)/'Cavity Volume'!D9</f>
        <v>-0.13523705296071908</v>
      </c>
      <c r="F9" s="60">
        <f>('Cavity Volume'!I9-'Cavity Volume'!D9)/'Cavity Volume'!D9</f>
        <v>-0.24330662497557154</v>
      </c>
      <c r="G9" s="61">
        <f>('Cavity Volume'!J9-'Cavity Volume'!D9)/'Cavity Volume'!D9</f>
        <v>-0.44418506937658775</v>
      </c>
      <c r="H9" s="62">
        <f>('Cavity Volume'!K9-'Cavity Volume'!D9)/'Cavity Volume'!D9</f>
        <v>-0.56038694547586476</v>
      </c>
      <c r="I9" s="63">
        <f>('Cavity Volume'!L9-'Cavity Volume'!D9)/'Cavity Volume'!D9</f>
        <v>-0.26749071721711931</v>
      </c>
    </row>
    <row r="10" spans="1:9">
      <c r="A10" s="3" t="s">
        <v>27</v>
      </c>
      <c r="B10" s="56">
        <f>('Cavity Volume'!E10-'Cavity Volume'!D10)/'Cavity Volume'!D10</f>
        <v>-0.39498441484839891</v>
      </c>
      <c r="C10" s="57">
        <f>('Cavity Volume'!F10-'Cavity Volume'!D10)/'Cavity Volume'!D10</f>
        <v>-0.39498441484839891</v>
      </c>
      <c r="D10" s="58">
        <f>('Cavity Volume'!G10-'Cavity Volume'!D10)/'Cavity Volume'!D10</f>
        <v>-0.31073108529328414</v>
      </c>
      <c r="E10" s="59">
        <f>('Cavity Volume'!H10-'Cavity Volume'!D10)/'Cavity Volume'!D10</f>
        <v>-0.29501735619155556</v>
      </c>
      <c r="F10" s="60">
        <f>('Cavity Volume'!I10-'Cavity Volume'!D10)/'Cavity Volume'!D10</f>
        <v>-0.37971096627939926</v>
      </c>
      <c r="G10" s="61">
        <f>('Cavity Volume'!J10-'Cavity Volume'!D10)/'Cavity Volume'!D10</f>
        <v>-0.52406843298384809</v>
      </c>
      <c r="H10" s="62">
        <f>('Cavity Volume'!K10-'Cavity Volume'!D10)/'Cavity Volume'!D10</f>
        <v>-0.75843015018418813</v>
      </c>
      <c r="I10" s="63">
        <f>('Cavity Volume'!L10-'Cavity Volume'!D10)/'Cavity Volume'!D10</f>
        <v>-0.32477330688580325</v>
      </c>
    </row>
    <row r="11" spans="1:9">
      <c r="A11" s="3" t="s">
        <v>29</v>
      </c>
      <c r="B11" s="56">
        <f>('Cavity Volume'!E11-'Cavity Volume'!D11)/'Cavity Volume'!D11</f>
        <v>-8.3857142857142825E-2</v>
      </c>
      <c r="C11" s="57">
        <f>('Cavity Volume'!F11-'Cavity Volume'!D11)/'Cavity Volume'!D11</f>
        <v>-8.3857142857142825E-2</v>
      </c>
      <c r="D11" s="58">
        <f>('Cavity Volume'!G11-'Cavity Volume'!D11)/'Cavity Volume'!D11</f>
        <v>-0.17668837209302318</v>
      </c>
      <c r="E11" s="59">
        <f>('Cavity Volume'!H11-'Cavity Volume'!D11)/'Cavity Volume'!D11</f>
        <v>-0.17666644518272417</v>
      </c>
      <c r="F11" s="60">
        <f>('Cavity Volume'!I11-'Cavity Volume'!D11)/'Cavity Volume'!D11</f>
        <v>-0.41053156146179398</v>
      </c>
      <c r="G11" s="61">
        <f>('Cavity Volume'!J11-'Cavity Volume'!D11)/'Cavity Volume'!D11</f>
        <v>-0.54450498338870434</v>
      </c>
      <c r="H11" s="62">
        <f>('Cavity Volume'!K11-'Cavity Volume'!D11)/'Cavity Volume'!D11</f>
        <v>-0.65647840531561463</v>
      </c>
      <c r="I11" s="63">
        <f>('Cavity Volume'!L11-'Cavity Volume'!D11)/'Cavity Volume'!D11</f>
        <v>0.2812624584717609</v>
      </c>
    </row>
    <row r="12" spans="1:9">
      <c r="A12" s="3" t="s">
        <v>30</v>
      </c>
      <c r="B12" s="56">
        <f>('Cavity Volume'!E12-'Cavity Volume'!D12)/'Cavity Volume'!D12</f>
        <v>-0.1102139316462301</v>
      </c>
      <c r="C12" s="57">
        <f>('Cavity Volume'!F12-'Cavity Volume'!D12)/'Cavity Volume'!D12</f>
        <v>-0.1102139316462301</v>
      </c>
      <c r="D12" s="58">
        <f>('Cavity Volume'!G12-'Cavity Volume'!D12)/'Cavity Volume'!D12</f>
        <v>-0.22011348812940254</v>
      </c>
      <c r="E12" s="59">
        <f>('Cavity Volume'!H12-'Cavity Volume'!D12)/'Cavity Volume'!D12</f>
        <v>-0.13630054787372811</v>
      </c>
      <c r="F12" s="60">
        <f>('Cavity Volume'!I12-'Cavity Volume'!D12)/'Cavity Volume'!D12</f>
        <v>-0.28093203756848423</v>
      </c>
      <c r="G12" s="61">
        <f>('Cavity Volume'!J12-'Cavity Volume'!D12)/'Cavity Volume'!D12</f>
        <v>-0.52425645708322455</v>
      </c>
      <c r="H12" s="62">
        <f>('Cavity Volume'!K12-'Cavity Volume'!D12)/'Cavity Volume'!D12</f>
        <v>-0.6269240803548134</v>
      </c>
      <c r="I12" s="63">
        <f>('Cavity Volume'!L12-'Cavity Volume'!D12)/'Cavity Volume'!D12</f>
        <v>-0.18084724758674667</v>
      </c>
    </row>
    <row r="13" spans="1:9">
      <c r="A13" s="3" t="s">
        <v>32</v>
      </c>
      <c r="B13" s="56">
        <f>('Cavity Volume'!E13-'Cavity Volume'!D13)/'Cavity Volume'!D13</f>
        <v>-0.22703014471752425</v>
      </c>
      <c r="C13" s="57">
        <f>('Cavity Volume'!F13-'Cavity Volume'!D13)/'Cavity Volume'!D13</f>
        <v>-0.22703014471752425</v>
      </c>
      <c r="D13" s="58">
        <f>('Cavity Volume'!G13-'Cavity Volume'!D13)/'Cavity Volume'!D13</f>
        <v>-0.31841821267184012</v>
      </c>
      <c r="E13" s="59">
        <f>('Cavity Volume'!H13-'Cavity Volume'!D13)/'Cavity Volume'!D13</f>
        <v>-0.34206799244952035</v>
      </c>
      <c r="F13" s="60">
        <f>('Cavity Volume'!I13-'Cavity Volume'!D13)/'Cavity Volume'!D13</f>
        <v>-0.36481590939424552</v>
      </c>
      <c r="G13" s="61">
        <f>('Cavity Volume'!J13-'Cavity Volume'!D13)/'Cavity Volume'!D13</f>
        <v>-0.44236562625126313</v>
      </c>
      <c r="H13" s="62">
        <f>('Cavity Volume'!K13-'Cavity Volume'!D13)/'Cavity Volume'!D13</f>
        <v>-0.66547180963639485</v>
      </c>
      <c r="I13" s="63">
        <f>('Cavity Volume'!L13-'Cavity Volume'!D13)/'Cavity Volume'!D13</f>
        <v>-0.22156653383415637</v>
      </c>
    </row>
    <row r="14" spans="1:9">
      <c r="A14" s="64" t="s">
        <v>33</v>
      </c>
      <c r="B14" s="65">
        <f>('Cavity Volume'!E14-'Cavity Volume'!D14)/'Cavity Volume'!D14</f>
        <v>-0.22304428791190992</v>
      </c>
      <c r="C14" s="66">
        <f>('Cavity Volume'!F14-'Cavity Volume'!D14)/'Cavity Volume'!D14</f>
        <v>-0.22304428791190992</v>
      </c>
      <c r="D14" s="67">
        <f>('Cavity Volume'!G14-'Cavity Volume'!D14)/'Cavity Volume'!D14</f>
        <v>-0.26917464172941463</v>
      </c>
      <c r="E14" s="68">
        <f>('Cavity Volume'!H14-'Cavity Volume'!D14)/'Cavity Volume'!D14</f>
        <v>-0.27736474779370085</v>
      </c>
      <c r="F14" s="69">
        <f>('Cavity Volume'!I14-'Cavity Volume'!D14)/'Cavity Volume'!D14</f>
        <v>-0.33016759776536309</v>
      </c>
      <c r="G14" s="70">
        <f>('Cavity Volume'!J14-'Cavity Volume'!D14)/'Cavity Volume'!D14</f>
        <v>-0.50536960569994327</v>
      </c>
      <c r="H14" s="71">
        <f>('Cavity Volume'!K14-'Cavity Volume'!D14)/'Cavity Volume'!D14</f>
        <v>-0.59922273500121448</v>
      </c>
      <c r="I14" s="72">
        <f>('Cavity Volume'!L14-'Cavity Volume'!D14)/'Cavity Volume'!D14</f>
        <v>-8.141850862278345E-2</v>
      </c>
    </row>
    <row r="15" spans="1:9">
      <c r="A15" s="73" t="s">
        <v>37</v>
      </c>
      <c r="B15" s="74">
        <f>AVERAGE(B2:B14)</f>
        <v>-0.14140050156233425</v>
      </c>
      <c r="C15" s="74">
        <f t="shared" ref="C15:I15" si="0">AVERAGE(C2:C14)</f>
        <v>-0.14140050156233425</v>
      </c>
      <c r="D15" s="74">
        <f t="shared" si="0"/>
        <v>-0.22708285764245148</v>
      </c>
      <c r="E15" s="74">
        <f t="shared" si="0"/>
        <v>-0.15124120480103725</v>
      </c>
      <c r="F15" s="74">
        <f t="shared" si="0"/>
        <v>-0.34956500958685843</v>
      </c>
      <c r="G15" s="74">
        <f t="shared" si="0"/>
        <v>-0.53374238798266282</v>
      </c>
      <c r="H15" s="74">
        <f t="shared" si="0"/>
        <v>-0.66566713931514032</v>
      </c>
      <c r="I15" s="75">
        <f t="shared" si="0"/>
        <v>-4.4009322687499096E-2</v>
      </c>
    </row>
    <row r="17" spans="1:9" ht="12.75" customHeight="1">
      <c r="A17" s="156" t="s">
        <v>51</v>
      </c>
      <c r="B17" s="157"/>
      <c r="C17" s="157"/>
      <c r="D17" s="157"/>
      <c r="E17" s="157"/>
      <c r="F17" s="157"/>
      <c r="G17" s="157"/>
      <c r="H17" s="157"/>
      <c r="I17" s="157"/>
    </row>
    <row r="18" spans="1:9">
      <c r="A18" s="156"/>
      <c r="B18" s="157"/>
      <c r="C18" s="157"/>
      <c r="D18" s="157"/>
      <c r="E18" s="157"/>
      <c r="F18" s="157"/>
      <c r="G18" s="157"/>
      <c r="H18" s="157"/>
      <c r="I18" s="157"/>
    </row>
  </sheetData>
  <mergeCells count="1">
    <mergeCell ref="A17:I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8883-6D6F-4C76-A0E2-94D465E0A1C3}">
  <dimension ref="A1:I18"/>
  <sheetViews>
    <sheetView workbookViewId="0">
      <selection activeCell="A15" sqref="A15"/>
    </sheetView>
  </sheetViews>
  <sheetFormatPr defaultRowHeight="12.75"/>
  <cols>
    <col min="1" max="1" width="5.7109375" bestFit="1" customWidth="1"/>
    <col min="2" max="2" width="12.140625" bestFit="1" customWidth="1"/>
    <col min="3" max="3" width="12.28515625" bestFit="1" customWidth="1"/>
    <col min="4" max="4" width="8.140625" bestFit="1" customWidth="1"/>
    <col min="5" max="5" width="7.7109375" bestFit="1" customWidth="1"/>
    <col min="6" max="6" width="9.5703125" bestFit="1" customWidth="1"/>
    <col min="7" max="7" width="10.140625" bestFit="1" customWidth="1"/>
    <col min="8" max="8" width="7.85546875" bestFit="1" customWidth="1"/>
    <col min="9" max="9" width="7.7109375" bestFit="1" customWidth="1"/>
  </cols>
  <sheetData>
    <row r="1" spans="1:9">
      <c r="A1" s="76" t="s">
        <v>0</v>
      </c>
      <c r="B1" s="77" t="s">
        <v>4</v>
      </c>
      <c r="C1" s="78" t="s">
        <v>5</v>
      </c>
      <c r="D1" s="79" t="s">
        <v>6</v>
      </c>
      <c r="E1" s="80" t="s">
        <v>7</v>
      </c>
      <c r="F1" s="81" t="s">
        <v>8</v>
      </c>
      <c r="G1" s="82" t="s">
        <v>9</v>
      </c>
      <c r="H1" s="83" t="s">
        <v>10</v>
      </c>
      <c r="I1" s="84" t="s">
        <v>11</v>
      </c>
    </row>
    <row r="2" spans="1:9">
      <c r="A2" s="15" t="s">
        <v>12</v>
      </c>
      <c r="B2" s="56">
        <f>ABS('Cavity Volume'!E2-'Cavity Volume'!D2)/'Cavity Volume'!D2</f>
        <v>3.6884646088345019E-2</v>
      </c>
      <c r="C2" s="57">
        <f>ABS('Cavity Volume'!F2-'Cavity Volume'!D2)/'Cavity Volume'!D2</f>
        <v>3.6884646088345019E-2</v>
      </c>
      <c r="D2" s="58">
        <f>ABS('Cavity Volume'!G2-'Cavity Volume'!D2)/'Cavity Volume'!D2</f>
        <v>4.4510377860563922E-2</v>
      </c>
      <c r="E2" s="59">
        <f>ABS('Cavity Volume'!H2-'Cavity Volume'!D2)/'Cavity Volume'!D2</f>
        <v>9.5170968600319136E-2</v>
      </c>
      <c r="F2" s="60">
        <f>ABS('Cavity Volume'!I2-'Cavity Volume'!D2)/'Cavity Volume'!D2</f>
        <v>0.35933342203299617</v>
      </c>
      <c r="G2" s="61">
        <f>ABS('Cavity Volume'!J2-'Cavity Volume'!D2)/'Cavity Volume'!D2</f>
        <v>0.51351782863225104</v>
      </c>
      <c r="H2" s="62">
        <f>ABS('Cavity Volume'!K2-'Cavity Volume'!D2)/'Cavity Volume'!D2</f>
        <v>0.60118414050026603</v>
      </c>
      <c r="I2" s="63">
        <f>ABS('Cavity Volume'!L2-'Cavity Volume'!D2)/'Cavity Volume'!D2</f>
        <v>0.44781133581692412</v>
      </c>
    </row>
    <row r="3" spans="1:9">
      <c r="A3" s="3" t="s">
        <v>14</v>
      </c>
      <c r="B3" s="56">
        <f>ABS('Cavity Volume'!E3-'Cavity Volume'!D3)/'Cavity Volume'!D3</f>
        <v>7.8765128470650366E-3</v>
      </c>
      <c r="C3" s="57">
        <f>ABS('Cavity Volume'!F3-'Cavity Volume'!D3)/'Cavity Volume'!D3</f>
        <v>7.8765128470650366E-3</v>
      </c>
      <c r="D3" s="58">
        <f>ABS('Cavity Volume'!G3-'Cavity Volume'!D3)/'Cavity Volume'!D3</f>
        <v>2.6457834444372753E-2</v>
      </c>
      <c r="E3" s="59">
        <f>ABS('Cavity Volume'!H3-'Cavity Volume'!D3)/'Cavity Volume'!D3</f>
        <v>5.788945699307364E-3</v>
      </c>
      <c r="F3" s="60">
        <f>ABS('Cavity Volume'!I3-'Cavity Volume'!D3)/'Cavity Volume'!D3</f>
        <v>0.31654909067374271</v>
      </c>
      <c r="G3" s="61">
        <f>ABS('Cavity Volume'!J3-'Cavity Volume'!D3)/'Cavity Volume'!D3</f>
        <v>0.68130541712510506</v>
      </c>
      <c r="H3" s="62">
        <f>ABS('Cavity Volume'!K3-'Cavity Volume'!D3)/'Cavity Volume'!D3</f>
        <v>0.61555886350398026</v>
      </c>
      <c r="I3" s="63">
        <f>ABS('Cavity Volume'!L3-'Cavity Volume'!D3)/'Cavity Volume'!D3</f>
        <v>0.20814186784026936</v>
      </c>
    </row>
    <row r="4" spans="1:9">
      <c r="A4" s="3" t="s">
        <v>16</v>
      </c>
      <c r="B4" s="56">
        <f>ABS('Cavity Volume'!E4-'Cavity Volume'!D4)/'Cavity Volume'!D4</f>
        <v>8.1482836858669666E-2</v>
      </c>
      <c r="C4" s="57">
        <f>ABS('Cavity Volume'!F4-'Cavity Volume'!D4)/'Cavity Volume'!D4</f>
        <v>8.1482836858669666E-2</v>
      </c>
      <c r="D4" s="58">
        <f>ABS('Cavity Volume'!G4-'Cavity Volume'!D4)/'Cavity Volume'!D4</f>
        <v>1.6447339530117958E-2</v>
      </c>
      <c r="E4" s="59">
        <f>ABS('Cavity Volume'!H4-'Cavity Volume'!D4)/'Cavity Volume'!D4</f>
        <v>0.11591268389080024</v>
      </c>
      <c r="F4" s="60">
        <f>ABS('Cavity Volume'!I4-'Cavity Volume'!D4)/'Cavity Volume'!D4</f>
        <v>0.23314791773402607</v>
      </c>
      <c r="G4" s="61">
        <f>ABS('Cavity Volume'!J4-'Cavity Volume'!D4)/'Cavity Volume'!D4</f>
        <v>0.54604772012003222</v>
      </c>
      <c r="H4" s="62">
        <f>ABS('Cavity Volume'!K4-'Cavity Volume'!D4)/'Cavity Volume'!D4</f>
        <v>0.60147844543658047</v>
      </c>
      <c r="I4" s="63">
        <f>ABS('Cavity Volume'!L4-'Cavity Volume'!D4)/'Cavity Volume'!D4</f>
        <v>0.34893508014345342</v>
      </c>
    </row>
    <row r="5" spans="1:9">
      <c r="A5" s="3" t="s">
        <v>18</v>
      </c>
      <c r="B5" s="56">
        <f>ABS('Cavity Volume'!E5-'Cavity Volume'!D5)/'Cavity Volume'!D5</f>
        <v>0.22135971013555039</v>
      </c>
      <c r="C5" s="57">
        <f>ABS('Cavity Volume'!F5-'Cavity Volume'!D5)/'Cavity Volume'!D5</f>
        <v>0.22135971013555039</v>
      </c>
      <c r="D5" s="58">
        <f>ABS('Cavity Volume'!G5-'Cavity Volume'!D5)/'Cavity Volume'!D5</f>
        <v>0.26977451392708102</v>
      </c>
      <c r="E5" s="59">
        <f>ABS('Cavity Volume'!H5-'Cavity Volume'!D5)/'Cavity Volume'!D5</f>
        <v>0.22703034518456211</v>
      </c>
      <c r="F5" s="60">
        <f>ABS('Cavity Volume'!I5-'Cavity Volume'!D5)/'Cavity Volume'!D5</f>
        <v>0.38969945973925141</v>
      </c>
      <c r="G5" s="61">
        <f>ABS('Cavity Volume'!J5-'Cavity Volume'!D5)/'Cavity Volume'!D5</f>
        <v>0.55389343599365914</v>
      </c>
      <c r="H5" s="62">
        <f>ABS('Cavity Volume'!K5-'Cavity Volume'!D5)/'Cavity Volume'!D5</f>
        <v>0.60499498560383036</v>
      </c>
      <c r="I5" s="63">
        <f>ABS('Cavity Volume'!L5-'Cavity Volume'!D5)/'Cavity Volume'!D5</f>
        <v>0.15696677558150815</v>
      </c>
    </row>
    <row r="6" spans="1:9">
      <c r="A6" s="3" t="s">
        <v>20</v>
      </c>
      <c r="B6" s="56">
        <f>ABS('Cavity Volume'!E6-'Cavity Volume'!D6)/'Cavity Volume'!D6</f>
        <v>0.13631600161225296</v>
      </c>
      <c r="C6" s="57">
        <f>ABS('Cavity Volume'!F6-'Cavity Volume'!D6)/'Cavity Volume'!D6</f>
        <v>0.13631600161225296</v>
      </c>
      <c r="D6" s="58">
        <f>ABS('Cavity Volume'!G6-'Cavity Volume'!D6)/'Cavity Volume'!D6</f>
        <v>0.51397823458282943</v>
      </c>
      <c r="E6" s="59">
        <f>ABS('Cavity Volume'!H6-'Cavity Volume'!D6)/'Cavity Volume'!D6</f>
        <v>6.5266021765417043E-2</v>
      </c>
      <c r="F6" s="60">
        <f>ABS('Cavity Volume'!I6-'Cavity Volume'!D6)/'Cavity Volume'!D6</f>
        <v>0.67634018540910912</v>
      </c>
      <c r="G6" s="61">
        <f>ABS('Cavity Volume'!J6-'Cavity Volume'!D6)/'Cavity Volume'!D6</f>
        <v>0.59243248690044326</v>
      </c>
      <c r="H6" s="62">
        <f>ABS('Cavity Volume'!K6-'Cavity Volume'!D6)/'Cavity Volume'!D6</f>
        <v>0.88361547762998793</v>
      </c>
      <c r="I6" s="63">
        <f>ABS('Cavity Volume'!L6-'Cavity Volume'!D6)/'Cavity Volume'!D6</f>
        <v>0.27509068923821023</v>
      </c>
    </row>
    <row r="7" spans="1:9">
      <c r="A7" s="3" t="s">
        <v>22</v>
      </c>
      <c r="B7" s="56">
        <f>ABS('Cavity Volume'!E7-'Cavity Volume'!D7)/'Cavity Volume'!D7</f>
        <v>0.15578967350037953</v>
      </c>
      <c r="C7" s="57">
        <f>ABS('Cavity Volume'!F7-'Cavity Volume'!D7)/'Cavity Volume'!D7</f>
        <v>0.15578967350037953</v>
      </c>
      <c r="D7" s="58">
        <f>ABS('Cavity Volume'!G7-'Cavity Volume'!D7)/'Cavity Volume'!D7</f>
        <v>0.42494305239179947</v>
      </c>
      <c r="E7" s="59">
        <f>ABS('Cavity Volume'!H7-'Cavity Volume'!D7)/'Cavity Volume'!D7</f>
        <v>0.14285402429764599</v>
      </c>
      <c r="F7" s="60">
        <f>ABS('Cavity Volume'!I7-'Cavity Volume'!D7)/'Cavity Volume'!D7</f>
        <v>0.33703492786636285</v>
      </c>
      <c r="G7" s="61">
        <f>ABS('Cavity Volume'!J7-'Cavity Volume'!D7)/'Cavity Volume'!D7</f>
        <v>0.58760440394836744</v>
      </c>
      <c r="H7" s="62">
        <f>ABS('Cavity Volume'!K7-'Cavity Volume'!D7)/'Cavity Volume'!D7</f>
        <v>0.88776575550493542</v>
      </c>
      <c r="I7" s="63">
        <f>ABS('Cavity Volume'!L7-'Cavity Volume'!D7)/'Cavity Volume'!D7</f>
        <v>0.17416476841305992</v>
      </c>
    </row>
    <row r="8" spans="1:9">
      <c r="A8" s="3" t="s">
        <v>24</v>
      </c>
      <c r="B8" s="56">
        <f>ABS('Cavity Volume'!E8-'Cavity Volume'!D8)/'Cavity Volume'!D8</f>
        <v>0.19789194915254232</v>
      </c>
      <c r="C8" s="57">
        <f>ABS('Cavity Volume'!F8-'Cavity Volume'!D8)/'Cavity Volume'!D8</f>
        <v>0.19789194915254232</v>
      </c>
      <c r="D8" s="58">
        <f>ABS('Cavity Volume'!G8-'Cavity Volume'!D8)/'Cavity Volume'!D8</f>
        <v>0.24994915254237288</v>
      </c>
      <c r="E8" s="59">
        <f>ABS('Cavity Volume'!H8-'Cavity Volume'!D8)/'Cavity Volume'!D8</f>
        <v>0.18328389830508474</v>
      </c>
      <c r="F8" s="60">
        <f>ABS('Cavity Volume'!I8-'Cavity Volume'!D8)/'Cavity Volume'!D8</f>
        <v>0.22277542372881351</v>
      </c>
      <c r="G8" s="61">
        <f>ABS('Cavity Volume'!J8-'Cavity Volume'!D8)/'Cavity Volume'!D8</f>
        <v>0.47909957627118643</v>
      </c>
      <c r="H8" s="62">
        <f>ABS('Cavity Volume'!K8-'Cavity Volume'!D8)/'Cavity Volume'!D8</f>
        <v>0.59216101694915257</v>
      </c>
      <c r="I8" s="63">
        <f>ABS('Cavity Volume'!L8-'Cavity Volume'!D8)/'Cavity Volume'!D8</f>
        <v>0.17595338983050851</v>
      </c>
    </row>
    <row r="9" spans="1:9">
      <c r="A9" s="3" t="s">
        <v>26</v>
      </c>
      <c r="B9" s="56">
        <f>ABS('Cavity Volume'!E9-'Cavity Volume'!D9)/'Cavity Volume'!D9</f>
        <v>0.21396325972249361</v>
      </c>
      <c r="C9" s="57">
        <f>ABS('Cavity Volume'!F9-'Cavity Volume'!D9)/'Cavity Volume'!D9</f>
        <v>0.21396325972249361</v>
      </c>
      <c r="D9" s="58">
        <f>ABS('Cavity Volume'!G9-'Cavity Volume'!D9)/'Cavity Volume'!D9</f>
        <v>0.19670119210474876</v>
      </c>
      <c r="E9" s="59">
        <f>ABS('Cavity Volume'!H9-'Cavity Volume'!D9)/'Cavity Volume'!D9</f>
        <v>0.13523705296071908</v>
      </c>
      <c r="F9" s="60">
        <f>ABS('Cavity Volume'!I9-'Cavity Volume'!D9)/'Cavity Volume'!D9</f>
        <v>0.24330662497557154</v>
      </c>
      <c r="G9" s="61">
        <f>ABS('Cavity Volume'!J9-'Cavity Volume'!D9)/'Cavity Volume'!D9</f>
        <v>0.44418506937658775</v>
      </c>
      <c r="H9" s="62">
        <f>ABS('Cavity Volume'!K9-'Cavity Volume'!D9)/'Cavity Volume'!D9</f>
        <v>0.56038694547586476</v>
      </c>
      <c r="I9" s="63">
        <f>ABS('Cavity Volume'!L9-'Cavity Volume'!D9)/'Cavity Volume'!D9</f>
        <v>0.26749071721711931</v>
      </c>
    </row>
    <row r="10" spans="1:9">
      <c r="A10" s="3" t="s">
        <v>27</v>
      </c>
      <c r="B10" s="56">
        <f>ABS('Cavity Volume'!E10-'Cavity Volume'!D10)/'Cavity Volume'!D10</f>
        <v>0.39498441484839891</v>
      </c>
      <c r="C10" s="57">
        <f>ABS('Cavity Volume'!F10-'Cavity Volume'!D10)/'Cavity Volume'!D10</f>
        <v>0.39498441484839891</v>
      </c>
      <c r="D10" s="58">
        <f>ABS('Cavity Volume'!G10-'Cavity Volume'!D10)/'Cavity Volume'!D10</f>
        <v>0.31073108529328414</v>
      </c>
      <c r="E10" s="59">
        <f>ABS('Cavity Volume'!H10-'Cavity Volume'!D10)/'Cavity Volume'!D10</f>
        <v>0.29501735619155556</v>
      </c>
      <c r="F10" s="60">
        <f>ABS('Cavity Volume'!I10-'Cavity Volume'!D10)/'Cavity Volume'!D10</f>
        <v>0.37971096627939926</v>
      </c>
      <c r="G10" s="61">
        <f>ABS('Cavity Volume'!J10-'Cavity Volume'!D10)/'Cavity Volume'!D10</f>
        <v>0.52406843298384809</v>
      </c>
      <c r="H10" s="62">
        <f>ABS('Cavity Volume'!K10-'Cavity Volume'!D10)/'Cavity Volume'!D10</f>
        <v>0.75843015018418813</v>
      </c>
      <c r="I10" s="63">
        <f>ABS('Cavity Volume'!L10-'Cavity Volume'!D10)/'Cavity Volume'!D10</f>
        <v>0.32477330688580325</v>
      </c>
    </row>
    <row r="11" spans="1:9">
      <c r="A11" s="3" t="s">
        <v>29</v>
      </c>
      <c r="B11" s="56">
        <f>ABS('Cavity Volume'!E11-'Cavity Volume'!D11)/'Cavity Volume'!D11</f>
        <v>8.3857142857142825E-2</v>
      </c>
      <c r="C11" s="57">
        <f>ABS('Cavity Volume'!F11-'Cavity Volume'!D11)/'Cavity Volume'!D11</f>
        <v>8.3857142857142825E-2</v>
      </c>
      <c r="D11" s="58">
        <f>ABS('Cavity Volume'!G11-'Cavity Volume'!D11)/'Cavity Volume'!D11</f>
        <v>0.17668837209302318</v>
      </c>
      <c r="E11" s="59">
        <f>ABS('Cavity Volume'!H11-'Cavity Volume'!D11)/'Cavity Volume'!D11</f>
        <v>0.17666644518272417</v>
      </c>
      <c r="F11" s="60">
        <f>ABS('Cavity Volume'!I11-'Cavity Volume'!D11)/'Cavity Volume'!D11</f>
        <v>0.41053156146179398</v>
      </c>
      <c r="G11" s="61">
        <f>ABS('Cavity Volume'!J11-'Cavity Volume'!D11)/'Cavity Volume'!D11</f>
        <v>0.54450498338870434</v>
      </c>
      <c r="H11" s="62">
        <f>ABS('Cavity Volume'!K11-'Cavity Volume'!D11)/'Cavity Volume'!D11</f>
        <v>0.65647840531561463</v>
      </c>
      <c r="I11" s="63">
        <f>ABS('Cavity Volume'!L11-'Cavity Volume'!D11)/'Cavity Volume'!D11</f>
        <v>0.2812624584717609</v>
      </c>
    </row>
    <row r="12" spans="1:9">
      <c r="A12" s="3" t="s">
        <v>30</v>
      </c>
      <c r="B12" s="56">
        <f>ABS('Cavity Volume'!E12-'Cavity Volume'!D12)/'Cavity Volume'!D12</f>
        <v>0.1102139316462301</v>
      </c>
      <c r="C12" s="57">
        <f>ABS('Cavity Volume'!F12-'Cavity Volume'!D12)/'Cavity Volume'!D12</f>
        <v>0.1102139316462301</v>
      </c>
      <c r="D12" s="58">
        <f>ABS('Cavity Volume'!G12-'Cavity Volume'!D12)/'Cavity Volume'!D12</f>
        <v>0.22011348812940254</v>
      </c>
      <c r="E12" s="59">
        <f>ABS('Cavity Volume'!H12-'Cavity Volume'!D12)/'Cavity Volume'!D12</f>
        <v>0.13630054787372811</v>
      </c>
      <c r="F12" s="60">
        <f>ABS('Cavity Volume'!I12-'Cavity Volume'!D12)/'Cavity Volume'!D12</f>
        <v>0.28093203756848423</v>
      </c>
      <c r="G12" s="61">
        <f>ABS('Cavity Volume'!J12-'Cavity Volume'!D12)/'Cavity Volume'!D12</f>
        <v>0.52425645708322455</v>
      </c>
      <c r="H12" s="62">
        <f>ABS('Cavity Volume'!K12-'Cavity Volume'!D12)/'Cavity Volume'!D12</f>
        <v>0.6269240803548134</v>
      </c>
      <c r="I12" s="63">
        <f>ABS('Cavity Volume'!L12-'Cavity Volume'!D12)/'Cavity Volume'!D12</f>
        <v>0.18084724758674667</v>
      </c>
    </row>
    <row r="13" spans="1:9">
      <c r="A13" s="3" t="s">
        <v>32</v>
      </c>
      <c r="B13" s="56">
        <f>ABS('Cavity Volume'!E13-'Cavity Volume'!D13)/'Cavity Volume'!D13</f>
        <v>0.22703014471752425</v>
      </c>
      <c r="C13" s="57">
        <f>ABS('Cavity Volume'!F13-'Cavity Volume'!D13)/'Cavity Volume'!D13</f>
        <v>0.22703014471752425</v>
      </c>
      <c r="D13" s="58">
        <f>ABS('Cavity Volume'!G13-'Cavity Volume'!D13)/'Cavity Volume'!D13</f>
        <v>0.31841821267184012</v>
      </c>
      <c r="E13" s="59">
        <f>ABS('Cavity Volume'!H13-'Cavity Volume'!D13)/'Cavity Volume'!D13</f>
        <v>0.34206799244952035</v>
      </c>
      <c r="F13" s="60">
        <f>ABS('Cavity Volume'!I13-'Cavity Volume'!D13)/'Cavity Volume'!D13</f>
        <v>0.36481590939424552</v>
      </c>
      <c r="G13" s="61">
        <f>ABS('Cavity Volume'!J13-'Cavity Volume'!D13)/'Cavity Volume'!D13</f>
        <v>0.44236562625126313</v>
      </c>
      <c r="H13" s="62">
        <f>ABS('Cavity Volume'!K13-'Cavity Volume'!D13)/'Cavity Volume'!D13</f>
        <v>0.66547180963639485</v>
      </c>
      <c r="I13" s="63">
        <f>ABS('Cavity Volume'!L13-'Cavity Volume'!D13)/'Cavity Volume'!D13</f>
        <v>0.22156653383415637</v>
      </c>
    </row>
    <row r="14" spans="1:9">
      <c r="A14" s="64" t="s">
        <v>33</v>
      </c>
      <c r="B14" s="56">
        <f>ABS('Cavity Volume'!E14-'Cavity Volume'!D14)/'Cavity Volume'!D14</f>
        <v>0.22304428791190992</v>
      </c>
      <c r="C14" s="57">
        <f>ABS('Cavity Volume'!F14-'Cavity Volume'!D14)/'Cavity Volume'!D14</f>
        <v>0.22304428791190992</v>
      </c>
      <c r="D14" s="58">
        <f>ABS('Cavity Volume'!G14-'Cavity Volume'!D14)/'Cavity Volume'!D14</f>
        <v>0.26917464172941463</v>
      </c>
      <c r="E14" s="59">
        <f>ABS('Cavity Volume'!H14-'Cavity Volume'!D14)/'Cavity Volume'!D14</f>
        <v>0.27736474779370085</v>
      </c>
      <c r="F14" s="60">
        <f>ABS('Cavity Volume'!I14-'Cavity Volume'!D14)/'Cavity Volume'!D14</f>
        <v>0.33016759776536309</v>
      </c>
      <c r="G14" s="61">
        <f>ABS('Cavity Volume'!J14-'Cavity Volume'!D14)/'Cavity Volume'!D14</f>
        <v>0.50536960569994327</v>
      </c>
      <c r="H14" s="62">
        <f>ABS('Cavity Volume'!K14-'Cavity Volume'!D14)/'Cavity Volume'!D14</f>
        <v>0.59922273500121448</v>
      </c>
      <c r="I14" s="63">
        <f>ABS('Cavity Volume'!L14-'Cavity Volume'!D14)/'Cavity Volume'!D14</f>
        <v>8.141850862278345E-2</v>
      </c>
    </row>
    <row r="15" spans="1:9">
      <c r="A15" s="73" t="s">
        <v>37</v>
      </c>
      <c r="B15" s="74">
        <f>AVERAGE(B2:B14)</f>
        <v>0.16082265476142343</v>
      </c>
      <c r="C15" s="74">
        <f t="shared" ref="C15:I15" si="0">AVERAGE(C2:C14)</f>
        <v>0.16082265476142343</v>
      </c>
      <c r="D15" s="74">
        <f t="shared" si="0"/>
        <v>0.23368365363852697</v>
      </c>
      <c r="E15" s="74">
        <f t="shared" si="0"/>
        <v>0.16907392539962188</v>
      </c>
      <c r="F15" s="74">
        <f t="shared" si="0"/>
        <v>0.34956500958685843</v>
      </c>
      <c r="G15" s="74">
        <f t="shared" si="0"/>
        <v>0.53374238798266282</v>
      </c>
      <c r="H15" s="74">
        <f t="shared" si="0"/>
        <v>0.66566713931514032</v>
      </c>
      <c r="I15" s="75">
        <f t="shared" si="0"/>
        <v>0.24187866765248486</v>
      </c>
    </row>
    <row r="17" spans="1:9" ht="12.75" customHeight="1">
      <c r="A17" s="156" t="s">
        <v>52</v>
      </c>
      <c r="B17" s="157"/>
      <c r="C17" s="157"/>
      <c r="D17" s="157"/>
      <c r="E17" s="157"/>
      <c r="F17" s="157"/>
      <c r="G17" s="157"/>
      <c r="H17" s="157"/>
      <c r="I17" s="157"/>
    </row>
    <row r="18" spans="1:9">
      <c r="A18" s="156"/>
      <c r="B18" s="157"/>
      <c r="C18" s="157"/>
      <c r="D18" s="157"/>
      <c r="E18" s="157"/>
      <c r="F18" s="157"/>
      <c r="G18" s="157"/>
      <c r="H18" s="157"/>
      <c r="I18" s="157"/>
    </row>
  </sheetData>
  <mergeCells count="1">
    <mergeCell ref="A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Gyorgy</dc:creator>
  <cp:keywords/>
  <dc:description/>
  <cp:lastModifiedBy/>
  <cp:revision/>
  <dcterms:created xsi:type="dcterms:W3CDTF">2023-01-10T12:04:16Z</dcterms:created>
  <dcterms:modified xsi:type="dcterms:W3CDTF">2023-02-26T23:35:53Z</dcterms:modified>
  <cp:category/>
  <cp:contentStatus/>
</cp:coreProperties>
</file>