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grahovac/repos/public/QUOP/prioritization/tests/"/>
    </mc:Choice>
  </mc:AlternateContent>
  <xr:revisionPtr revIDLastSave="0" documentId="13_ncr:1_{279E8056-3687-E149-AEB7-638190231F1E}" xr6:coauthVersionLast="47" xr6:coauthVersionMax="47" xr10:uidLastSave="{00000000-0000-0000-0000-000000000000}"/>
  <bookViews>
    <workbookView xWindow="-48580" yWindow="-6080" windowWidth="46520" windowHeight="29600" activeTab="2" xr2:uid="{00000000-000D-0000-FFFF-FFFF00000000}"/>
  </bookViews>
  <sheets>
    <sheet name="info" sheetId="1" r:id="rId1"/>
    <sheet name="config" sheetId="8" r:id="rId2"/>
    <sheet name="metric results &amp; scoring" sheetId="9" r:id="rId3"/>
    <sheet name="priority weights"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9" l="1"/>
  <c r="I12" i="9"/>
  <c r="I13" i="9"/>
  <c r="I10" i="9"/>
  <c r="H11" i="9"/>
  <c r="H12" i="9"/>
  <c r="H13" i="9"/>
  <c r="H10" i="9"/>
  <c r="G11" i="9"/>
  <c r="G12" i="9"/>
  <c r="G13" i="9"/>
  <c r="G10" i="9"/>
  <c r="AA22" i="10"/>
  <c r="N22" i="10"/>
  <c r="C4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User644</author>
  </authors>
  <commentList>
    <comment ref="D3" authorId="0" shapeId="0" xr:uid="{51AF20D9-CE33-2C4E-BF86-5B1018CFE333}">
      <text>
        <r>
          <rPr>
            <sz val="10"/>
            <color rgb="FF000000"/>
            <rFont val="Tahoma"/>
            <family val="2"/>
          </rPr>
          <t>path to where the output folder will be created. Can be a full path, otherwise it will be created relative to current path</t>
        </r>
      </text>
    </comment>
    <comment ref="E3" authorId="0" shapeId="0" xr:uid="{97962AAB-3964-934B-97FA-D1508F9D9E4F}">
      <text>
        <r>
          <rPr>
            <sz val="10"/>
            <color rgb="FF000000"/>
            <rFont val="Tahoma"/>
            <family val="2"/>
          </rPr>
          <t>Version number will ensure, together with a run timestamp, a unique and recognizable name for a folder created under the path provided in the Output field</t>
        </r>
      </text>
    </comment>
  </commentList>
</comments>
</file>

<file path=xl/sharedStrings.xml><?xml version="1.0" encoding="utf-8"?>
<sst xmlns="http://schemas.openxmlformats.org/spreadsheetml/2006/main" count="123" uniqueCount="73">
  <si>
    <t>Sample Size</t>
  </si>
  <si>
    <t>Seed Value</t>
  </si>
  <si>
    <t>Output Path</t>
  </si>
  <si>
    <t>Version</t>
  </si>
  <si>
    <t>output</t>
  </si>
  <si>
    <t>Features and usage</t>
  </si>
  <si>
    <t>s</t>
  </si>
  <si>
    <t>Creates this many samples for a provided analysis class - see config table to the right</t>
  </si>
  <si>
    <t>N/A</t>
  </si>
  <si>
    <t>Use this file to replicate the input table naming conventions when developing an application-specific input file.</t>
  </si>
  <si>
    <t>This is a test input file to perform technology prioritization using cfh_task_4.prioritization code package. The package encapsulates the hybrid 3 layer analytical hierarchy process, optionally also based on fully or partially crowd sourced priority weights.</t>
  </si>
  <si>
    <t>The label_map.py is a convenient place to custom rename appropriate prioritization categories. Please see the cfh_testinput.xslx file as an example implementation of the approach using the code package.</t>
  </si>
  <si>
    <t>Layer 2</t>
  </si>
  <si>
    <t>A Layer 2</t>
  </si>
  <si>
    <t>B Layer 2</t>
  </si>
  <si>
    <t>Layer 1</t>
  </si>
  <si>
    <t>A Layer 1</t>
  </si>
  <si>
    <t>B Layer 1</t>
  </si>
  <si>
    <t>Layer 0</t>
  </si>
  <si>
    <t>A Layer 0</t>
  </si>
  <si>
    <t>B Layer 0</t>
  </si>
  <si>
    <t>Based on Analytical Hierarchy Method, source:  Thomas L. Saaty - The Analytic Hierarchy Process: Decision Making In Complex Environments</t>
  </si>
  <si>
    <t>Example relative importance rating</t>
  </si>
  <si>
    <t>metric A</t>
  </si>
  <si>
    <t>metric B</t>
  </si>
  <si>
    <t>&lt;- matric A is of essential or strong importance compared to metric B</t>
  </si>
  <si>
    <t>matric B</t>
  </si>
  <si>
    <t>leave empty</t>
  </si>
  <si>
    <t>Matrices of relative importance at three layers</t>
  </si>
  <si>
    <t>Usage</t>
  </si>
  <si>
    <t>layer_2, layer_1, layer_0</t>
  </si>
  <si>
    <t>Substring or Label</t>
  </si>
  <si>
    <t>Note</t>
  </si>
  <si>
    <t>Layer 1/A Layer 2</t>
  </si>
  <si>
    <t>Layer 1/B Layer 2</t>
  </si>
  <si>
    <t>Layer 0/A Layer 1/A Layer 2</t>
  </si>
  <si>
    <t>Layer 0/B Layer 1/A Layer 2</t>
  </si>
  <si>
    <t>Layer 0/A Layer 1/B Layer 2</t>
  </si>
  <si>
    <t>Layer 0/B Layer 1/B Layer 2</t>
  </si>
  <si>
    <t>In the layers 0 and 1 the 1st column header must start with the overal category name that is represented by the layer, sequentially followed by entity in any upper layer that it represents.</t>
  </si>
  <si>
    <t>Examples: Layer 1/A Layer 2; Layer 0/A Layer 1/A Layer 2</t>
  </si>
  <si>
    <t>Where A Layer 1 and B Layer 2 are example entities at layer_1 and layer_2, respectively. The code will split on the "/" symbol to determine the calculation steps</t>
  </si>
  <si>
    <t>*statistical constants (Saaty)</t>
  </si>
  <si>
    <t>Priority Matrix Order</t>
  </si>
  <si>
    <t>Average Consistency Index</t>
  </si>
  <si>
    <t>Scenario</t>
  </si>
  <si>
    <t>Min Score</t>
  </si>
  <si>
    <t>Scenario A</t>
  </si>
  <si>
    <t>Scenario B</t>
  </si>
  <si>
    <t>C Layer 0</t>
  </si>
  <si>
    <t>D Layer 0</t>
  </si>
  <si>
    <t>Layer 0 Result</t>
  </si>
  <si>
    <t>Option 1</t>
  </si>
  <si>
    <t>Option 2</t>
  </si>
  <si>
    <t>Option 3</t>
  </si>
  <si>
    <t>Low Filter</t>
  </si>
  <si>
    <t>High Filter</t>
  </si>
  <si>
    <t>min</t>
  </si>
  <si>
    <t>max</t>
  </si>
  <si>
    <t>To score the results one should make a table named scoring. The table must have the following mandatory column labels: Scenario, Low Filter, and High Filter. The table must have a column named the same as the category addressed by layer 0. All other labels the code will interpret as layer 0 results for various option. There may be any number of options. In addition, Low Filter and High Filter can either take a value, or one of the following strings: min, max. Those strings indicate that the scoring will occur linearly between the minimum and/or maximum value for a given layer 0 category accross all scenarios.</t>
  </si>
  <si>
    <t>Condition/Description</t>
  </si>
  <si>
    <t>Max Score</t>
  </si>
  <si>
    <t>Global Weights</t>
  </si>
  <si>
    <t>table_name: score_range, column labels: Min Score, Max Score</t>
  </si>
  <si>
    <t>table name: scoring; column names: Scenario, Low Filter, High Filter, &lt;layer 0 category&gt;, Global Weights; Filter values: number, min, max</t>
  </si>
  <si>
    <t>Layer 0 category is called Layer 0 in this example sheet. See cfh_test_input.xlsx in the same directory for an example of how to populate the scoring table. Global Weights are multipliers on the scores, after the low and high filter are applied</t>
  </si>
  <si>
    <t>Each category of layer 0 will be scored to obtain mutually comparable and numerically robust values, called scores. The table score_range must be created to provide the desired numercial range for the scores.</t>
  </si>
  <si>
    <t>It is convenient to chose small integers for the range, such as from 1 to 10. Use positive numbers.</t>
  </si>
  <si>
    <t>This column label can be customized</t>
  </si>
  <si>
    <t>Options column labels can be customized</t>
  </si>
  <si>
    <t>The priority weights table must have the following substrings in the correcponding table names. Make sure that at each layer there is one table named exactly layer_2, layer_1, and layer_0. Each priority weight table must have ones in the diagonal, and can keep a string 'leave empty' in the lower left triangle. The upper right triangle must be user populated with priority ratings as instructed on the left side of the 'priority weights' tab.</t>
  </si>
  <si>
    <t>The code will know which layer_1 or layer_0 it is looking at based on the 1st column header. As there are more than one layer_0 and layer_1 tables, those further tables can have any additions to the table name string, for example layer_1_second_set_of_priority_weights</t>
  </si>
  <si>
    <t>To avoid division zero: If all Layer 0 results are mutually equal, then the Low and the High filters should be such that all options get the same score, so for example, if all results are 0, then one could use -1 and 1 to have all scores be exactly between the Low and the High Score, as given in the table below. Similarly if one prefers to have the score of 1, then the low limit should be set to 0 and the high to, say,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</si>
</sst>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sz val="18"/>
      <color theme="1"/>
      <name val="Calibri"/>
      <family val="2"/>
      <scheme val="minor"/>
    </font>
    <font>
      <b/>
      <sz val="12"/>
      <color rgb="FF000000"/>
      <name val="Calibri"/>
      <family val="2"/>
      <scheme val="minor"/>
    </font>
    <font>
      <sz val="12"/>
      <color rgb="FF000000"/>
      <name val="Calibri"/>
      <family val="2"/>
      <scheme val="minor"/>
    </font>
    <font>
      <sz val="10"/>
      <color rgb="FF000000"/>
      <name val="Tahoma"/>
      <family val="2"/>
    </font>
  </fonts>
  <fills count="6">
    <fill>
      <patternFill patternType="none"/>
    </fill>
    <fill>
      <patternFill patternType="gray125"/>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7">
    <xf numFmtId="0" fontId="0" fillId="0" borderId="0" xfId="0"/>
    <xf numFmtId="0" fontId="0" fillId="0" borderId="0" xfId="0" quotePrefix="1"/>
    <xf numFmtId="0" fontId="1" fillId="0" borderId="0" xfId="0" applyFont="1"/>
    <xf numFmtId="0" fontId="0" fillId="3" borderId="1" xfId="0" applyFill="1" applyBorder="1"/>
    <xf numFmtId="0" fontId="0" fillId="2" borderId="1" xfId="0" applyFill="1" applyBorder="1"/>
    <xf numFmtId="0" fontId="5" fillId="0" borderId="0" xfId="0" applyFont="1" applyAlignment="1">
      <alignment horizontal="left" wrapText="1"/>
    </xf>
    <xf numFmtId="0" fontId="5" fillId="0" borderId="0" xfId="0" applyFont="1"/>
    <xf numFmtId="12" fontId="6" fillId="4" borderId="0" xfId="0" applyNumberFormat="1" applyFont="1" applyFill="1" applyAlignment="1">
      <alignment horizontal="center" vertical="center"/>
    </xf>
    <xf numFmtId="12" fontId="6" fillId="5" borderId="0" xfId="0" applyNumberFormat="1" applyFont="1" applyFill="1" applyAlignment="1">
      <alignment horizontal="center" vertical="center"/>
    </xf>
    <xf numFmtId="0" fontId="3" fillId="0" borderId="0" xfId="0" applyFont="1"/>
    <xf numFmtId="12" fontId="6" fillId="0" borderId="0" xfId="0" applyNumberFormat="1" applyFont="1" applyAlignment="1">
      <alignment horizontal="center" vertical="center"/>
    </xf>
    <xf numFmtId="12" fontId="0" fillId="3" borderId="1" xfId="0" applyNumberFormat="1" applyFill="1" applyBorder="1"/>
    <xf numFmtId="0" fontId="0" fillId="0" borderId="0" xfId="0" applyAlignment="1">
      <alignment wrapText="1"/>
    </xf>
    <xf numFmtId="0" fontId="7" fillId="0" borderId="0" xfId="0" applyFont="1" applyAlignment="1">
      <alignment wrapText="1"/>
    </xf>
    <xf numFmtId="0" fontId="3" fillId="0" borderId="0" xfId="0" applyFont="1" applyAlignment="1">
      <alignment wrapText="1"/>
    </xf>
    <xf numFmtId="0" fontId="8" fillId="0" borderId="0" xfId="0" applyFont="1"/>
    <xf numFmtId="0" fontId="4" fillId="0" borderId="0" xfId="0" applyFont="1" applyAlignment="1">
      <alignment horizontal="left" wrapText="1"/>
    </xf>
  </cellXfs>
  <cellStyles count="1">
    <cellStyle name="Normal" xfId="0" builtinId="0"/>
  </cellStyles>
  <dxfs count="2">
    <dxf>
      <font>
        <b val="0"/>
        <i val="0"/>
        <strike val="0"/>
        <condense val="0"/>
        <extend val="0"/>
        <outline val="0"/>
        <shadow val="0"/>
        <u val="none"/>
        <vertAlign val="baseline"/>
        <sz val="12"/>
        <color rgb="FF000000"/>
        <name val="Calibri"/>
        <scheme val="minor"/>
      </font>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139700</xdr:colOff>
      <xdr:row>5</xdr:row>
      <xdr:rowOff>127000</xdr:rowOff>
    </xdr:from>
    <xdr:to>
      <xdr:col>9</xdr:col>
      <xdr:colOff>558800</xdr:colOff>
      <xdr:row>40</xdr:row>
      <xdr:rowOff>73558</xdr:rowOff>
    </xdr:to>
    <xdr:pic>
      <xdr:nvPicPr>
        <xdr:cNvPr id="2" name="Picture 1">
          <a:extLst>
            <a:ext uri="{FF2B5EF4-FFF2-40B4-BE49-F238E27FC236}">
              <a16:creationId xmlns:a16="http://schemas.microsoft.com/office/drawing/2014/main" id="{56DAF20E-DC2C-4543-B330-A5A0933F10C0}"/>
            </a:ext>
          </a:extLst>
        </xdr:cNvPr>
        <xdr:cNvPicPr>
          <a:picLocks noChangeAspect="1"/>
        </xdr:cNvPicPr>
      </xdr:nvPicPr>
      <xdr:blipFill>
        <a:blip xmlns:r="http://schemas.openxmlformats.org/officeDocument/2006/relationships" r:embed="rId1"/>
        <a:stretch>
          <a:fillRect/>
        </a:stretch>
      </xdr:blipFill>
      <xdr:spPr>
        <a:xfrm>
          <a:off x="965200" y="1130300"/>
          <a:ext cx="7023100" cy="6614058"/>
        </a:xfrm>
        <a:prstGeom prst="rect">
          <a:avLst/>
        </a:prstGeom>
        <a:solidFill>
          <a:srgbClr val="FFFF00"/>
        </a:solidFill>
        <a:ln w="127000" cap="sq">
          <a:solidFill>
            <a:srgbClr val="FFFF00"/>
          </a:solidFill>
          <a:miter lim="800000"/>
        </a:ln>
        <a:effectLst>
          <a:outerShdw blurRad="57150" dist="50800" dir="2700000" sx="46364" sy="46364" algn="tl" rotWithShape="0">
            <a:srgbClr val="000000">
              <a:alpha val="40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run_parameters" displayName="run_parameters" ref="B3:E4" totalsRowShown="0">
  <autoFilter ref="B3:E4" xr:uid="{00000000-0009-0000-0100-00000A000000}"/>
  <tableColumns count="4">
    <tableColumn id="1" xr3:uid="{00000000-0010-0000-0000-000001000000}" name="Sample Size"/>
    <tableColumn id="2" xr3:uid="{00000000-0010-0000-0000-000002000000}" name="Seed Value"/>
    <tableColumn id="3" xr3:uid="{00000000-0010-0000-0000-000003000000}" name="Output Path"/>
    <tableColumn id="4" xr3:uid="{00000000-0010-0000-0000-000004000000}" name="Version"/>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layer_0_p" displayName="layer_0_p" ref="U21:W23" totalsRowShown="0">
  <autoFilter ref="U21:W23" xr:uid="{00000000-0009-0000-0100-000006000000}"/>
  <tableColumns count="3">
    <tableColumn id="1" xr3:uid="{00000000-0010-0000-0900-000001000000}" name="Layer 0/A Layer 1/B Layer 2"/>
    <tableColumn id="2" xr3:uid="{00000000-0010-0000-0900-000002000000}" name="A Layer 0"/>
    <tableColumn id="3" xr3:uid="{00000000-0010-0000-0900-000003000000}" name="B Layer 0"/>
  </tableColumns>
  <tableStyleInfo name="TableStyleMedium2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layer_0_q" displayName="layer_0_q" ref="Y21:AA23" totalsRowShown="0">
  <autoFilter ref="Y21:AA23" xr:uid="{00000000-0009-0000-0100-000007000000}"/>
  <tableColumns count="3">
    <tableColumn id="1" xr3:uid="{00000000-0010-0000-0A00-000001000000}" name="Layer 0/B Layer 1/B Layer 2"/>
    <tableColumn id="2" xr3:uid="{00000000-0010-0000-0A00-000002000000}" name="C Layer 0"/>
    <tableColumn id="3" xr3:uid="{00000000-0010-0000-0A00-000003000000}" name="D Layer 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random_index" displayName="random_index" ref="J4:K11" totalsRowShown="0" tableBorderDxfId="1">
  <autoFilter ref="J4:K11" xr:uid="{00000000-0009-0000-0100-00000B000000}"/>
  <tableColumns count="2">
    <tableColumn id="1" xr3:uid="{00000000-0010-0000-0100-000001000000}" name="Priority Matrix Order" dataDxfId="0"/>
    <tableColumn id="2" xr3:uid="{00000000-0010-0000-0100-000002000000}" name="Average Consistency Index"/>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scoring" displayName="scoring" ref="C5:J13" totalsRowShown="0">
  <autoFilter ref="C5:J13" xr:uid="{00000000-0009-0000-0100-000008000000}"/>
  <tableColumns count="8">
    <tableColumn id="1" xr3:uid="{00000000-0010-0000-0200-000001000000}" name="Scenario"/>
    <tableColumn id="2" xr3:uid="{00000000-0010-0000-0200-000002000000}" name="Layer 0"/>
    <tableColumn id="3" xr3:uid="{00000000-0010-0000-0200-000003000000}" name="Low Filter"/>
    <tableColumn id="4" xr3:uid="{00000000-0010-0000-0200-000004000000}" name="High Filter"/>
    <tableColumn id="5" xr3:uid="{00000000-0010-0000-0200-000005000000}" name="Option 1">
      <calculatedColumnFormula>E2+2</calculatedColumnFormula>
    </tableColumn>
    <tableColumn id="6" xr3:uid="{00000000-0010-0000-0200-000006000000}" name="Option 2">
      <calculatedColumnFormula>F2+5</calculatedColumnFormula>
    </tableColumn>
    <tableColumn id="7" xr3:uid="{00000000-0010-0000-0200-000007000000}" name="Option 3">
      <calculatedColumnFormula>G2-1</calculatedColumnFormula>
    </tableColumn>
    <tableColumn id="8" xr3:uid="{00000000-0010-0000-0200-000008000000}" name="Global Weights"/>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core_range" displayName="score_range" ref="C17:D18" totalsRowShown="0">
  <autoFilter ref="C17:D18" xr:uid="{00000000-0009-0000-0100-000009000000}"/>
  <tableColumns count="2">
    <tableColumn id="1" xr3:uid="{00000000-0010-0000-0300-000001000000}" name="Min Score"/>
    <tableColumn id="2" xr3:uid="{00000000-0010-0000-0300-000002000000}" name="Max Score"/>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layer_2" displayName="layer_2" ref="R9:T11" totalsRowShown="0">
  <autoFilter ref="R9:T11" xr:uid="{00000000-0009-0000-0100-000001000000}"/>
  <tableColumns count="3">
    <tableColumn id="1" xr3:uid="{00000000-0010-0000-0400-000001000000}" name="Layer 2"/>
    <tableColumn id="2" xr3:uid="{00000000-0010-0000-0400-000002000000}" name="A Layer 2"/>
    <tableColumn id="3" xr3:uid="{00000000-0010-0000-0400-000003000000}" name="B Layer 2"/>
  </tableColumns>
  <tableStyleInfo name="TableStyleMedium2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layer_1" displayName="layer_1" ref="P15:R17" totalsRowShown="0">
  <autoFilter ref="P15:R17" xr:uid="{00000000-0009-0000-0100-000002000000}"/>
  <tableColumns count="3">
    <tableColumn id="1" xr3:uid="{00000000-0010-0000-0500-000001000000}" name="Layer 1/A Layer 2"/>
    <tableColumn id="2" xr3:uid="{00000000-0010-0000-0500-000002000000}" name="A Layer 1"/>
    <tableColumn id="3" xr3:uid="{00000000-0010-0000-0500-000003000000}" name="B Layer 1"/>
  </tableColumns>
  <tableStyleInfo name="TableStyleMedium2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nother_layer_1" displayName="another_layer_1" ref="U15:W17" totalsRowShown="0">
  <autoFilter ref="U15:W17" xr:uid="{00000000-0009-0000-0100-000003000000}"/>
  <tableColumns count="3">
    <tableColumn id="1" xr3:uid="{00000000-0010-0000-0600-000001000000}" name="Layer 1/B Layer 2"/>
    <tableColumn id="2" xr3:uid="{00000000-0010-0000-0600-000002000000}" name="A Layer 1"/>
    <tableColumn id="3" xr3:uid="{00000000-0010-0000-0600-000003000000}" name="B Layer 1"/>
  </tableColumns>
  <tableStyleInfo name="TableStyleMedium2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layer_0" displayName="layer_0" ref="L21:N23" totalsRowShown="0">
  <autoFilter ref="L21:N23" xr:uid="{00000000-0009-0000-0100-000004000000}"/>
  <tableColumns count="3">
    <tableColumn id="1" xr3:uid="{00000000-0010-0000-0700-000001000000}" name="Layer 0/A Layer 1/A Layer 2"/>
    <tableColumn id="2" xr3:uid="{00000000-0010-0000-0700-000002000000}" name="A Layer 0"/>
    <tableColumn id="3" xr3:uid="{00000000-0010-0000-0700-000003000000}" name="B Layer 0"/>
  </tableColumns>
  <tableStyleInfo name="TableStyleMedium2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layer_0_n" displayName="layer_0_n" ref="P21:R23" totalsRowShown="0">
  <autoFilter ref="P21:R23" xr:uid="{00000000-0009-0000-0100-000005000000}"/>
  <tableColumns count="3">
    <tableColumn id="1" xr3:uid="{00000000-0010-0000-0800-000001000000}" name="Layer 0/B Layer 1/A Layer 2"/>
    <tableColumn id="2" xr3:uid="{00000000-0010-0000-0800-000002000000}" name="C Layer 0"/>
    <tableColumn id="3" xr3:uid="{00000000-0010-0000-0800-000003000000}" name="D Layer 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drawing" Target="../drawings/drawing1.xm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82"/>
  <sheetViews>
    <sheetView topLeftCell="A16" zoomScale="120" zoomScaleNormal="120" workbookViewId="0">
      <selection activeCell="D17" sqref="D17"/>
    </sheetView>
  </sheetViews>
  <sheetFormatPr baseColWidth="10" defaultColWidth="8.83203125" defaultRowHeight="15" x14ac:dyDescent="0.2"/>
  <cols>
    <col min="1" max="1" width="16.5" customWidth="1"/>
    <col min="2" max="2" width="31.1640625" customWidth="1"/>
    <col min="3" max="3" width="22.33203125" customWidth="1"/>
    <col min="4" max="4" width="32.6640625" customWidth="1"/>
    <col min="6" max="6" width="23" customWidth="1"/>
    <col min="7" max="7" width="21.83203125" customWidth="1"/>
    <col min="8" max="8" width="51.83203125" customWidth="1"/>
    <col min="9" max="9" width="41.5" customWidth="1"/>
    <col min="10" max="10" width="20.83203125" customWidth="1"/>
  </cols>
  <sheetData>
    <row r="3" spans="2:4" x14ac:dyDescent="0.2">
      <c r="B3" s="2" t="s">
        <v>5</v>
      </c>
    </row>
    <row r="6" spans="2:4" x14ac:dyDescent="0.2">
      <c r="B6" t="s">
        <v>10</v>
      </c>
    </row>
    <row r="8" spans="2:4" x14ac:dyDescent="0.2">
      <c r="B8" t="s">
        <v>9</v>
      </c>
    </row>
    <row r="9" spans="2:4" ht="17" customHeight="1" x14ac:dyDescent="0.2"/>
    <row r="10" spans="2:4" x14ac:dyDescent="0.2">
      <c r="B10" t="s">
        <v>11</v>
      </c>
    </row>
    <row r="13" spans="2:4" x14ac:dyDescent="0.2">
      <c r="B13" t="s">
        <v>29</v>
      </c>
    </row>
    <row r="15" spans="2:4" x14ac:dyDescent="0.2">
      <c r="B15" s="2" t="s">
        <v>60</v>
      </c>
      <c r="C15" s="2" t="s">
        <v>31</v>
      </c>
      <c r="D15" s="2" t="s">
        <v>32</v>
      </c>
    </row>
    <row r="16" spans="2:4" ht="192" x14ac:dyDescent="0.2">
      <c r="B16" s="12" t="s">
        <v>70</v>
      </c>
      <c r="C16" s="12" t="s">
        <v>30</v>
      </c>
      <c r="D16" s="12" t="s">
        <v>71</v>
      </c>
    </row>
    <row r="17" spans="2:18" ht="96" x14ac:dyDescent="0.2">
      <c r="B17" s="12" t="s">
        <v>39</v>
      </c>
      <c r="C17" s="12" t="s">
        <v>40</v>
      </c>
      <c r="D17" s="12" t="s">
        <v>41</v>
      </c>
    </row>
    <row r="18" spans="2:18" ht="273.5" customHeight="1" x14ac:dyDescent="0.2">
      <c r="B18" s="12" t="s">
        <v>59</v>
      </c>
      <c r="C18" s="12" t="s">
        <v>64</v>
      </c>
      <c r="D18" s="12" t="s">
        <v>65</v>
      </c>
    </row>
    <row r="19" spans="2:18" ht="120" customHeight="1" x14ac:dyDescent="0.2">
      <c r="B19" s="12" t="s">
        <v>66</v>
      </c>
      <c r="C19" s="12" t="s">
        <v>63</v>
      </c>
      <c r="D19" s="12" t="s">
        <v>67</v>
      </c>
    </row>
    <row r="23" spans="2:18" ht="103.5" customHeight="1" x14ac:dyDescent="0.2">
      <c r="R23" s="1"/>
    </row>
    <row r="24" spans="2:18" ht="220.5" customHeight="1" x14ac:dyDescent="0.2"/>
    <row r="25" spans="2:18" ht="113.25" customHeight="1" x14ac:dyDescent="0.2"/>
    <row r="26" spans="2:18" ht="113.25" customHeight="1" x14ac:dyDescent="0.2"/>
    <row r="27" spans="2:18" ht="113.25" customHeight="1" x14ac:dyDescent="0.2"/>
    <row r="28" spans="2:18" ht="59.25" customHeight="1" x14ac:dyDescent="0.2"/>
    <row r="29" spans="2:18" ht="30.75" customHeight="1" x14ac:dyDescent="0.2"/>
    <row r="32" spans="2:18" ht="32.25" customHeight="1" x14ac:dyDescent="0.2"/>
    <row r="43" ht="66" customHeight="1" x14ac:dyDescent="0.2"/>
    <row r="49" ht="59.25" customHeight="1" x14ac:dyDescent="0.2"/>
    <row r="53" ht="20" customHeight="1" x14ac:dyDescent="0.2"/>
    <row r="54" ht="19" customHeight="1" x14ac:dyDescent="0.2"/>
    <row r="55" ht="28.5" customHeight="1" x14ac:dyDescent="0.2"/>
    <row r="58" ht="37.5" customHeight="1" x14ac:dyDescent="0.2"/>
    <row r="59" ht="33.75" customHeight="1" x14ac:dyDescent="0.2"/>
    <row r="82" spans="6:6" x14ac:dyDescent="0.2">
      <c r="F82"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6"/>
  <sheetViews>
    <sheetView zoomScale="110" zoomScaleNormal="110" workbookViewId="0">
      <selection activeCell="I9" sqref="I9"/>
    </sheetView>
  </sheetViews>
  <sheetFormatPr baseColWidth="10" defaultColWidth="8.83203125" defaultRowHeight="15" x14ac:dyDescent="0.2"/>
  <cols>
    <col min="5" max="5" width="12.1640625" customWidth="1"/>
    <col min="9" max="9" width="33.33203125" customWidth="1"/>
    <col min="10" max="10" width="32.5" customWidth="1"/>
    <col min="11" max="11" width="28.83203125" customWidth="1"/>
    <col min="12" max="12" width="23.83203125" customWidth="1"/>
    <col min="13" max="13" width="27.83203125" customWidth="1"/>
    <col min="14" max="14" width="13.5" customWidth="1"/>
    <col min="15" max="15" width="18.6640625" customWidth="1"/>
    <col min="16" max="16" width="20.5" customWidth="1"/>
    <col min="17" max="17" width="18.5" customWidth="1"/>
    <col min="18" max="18" width="16.33203125" customWidth="1"/>
    <col min="19" max="19" width="15.5" customWidth="1"/>
    <col min="20" max="20" width="19.83203125" customWidth="1"/>
    <col min="21" max="21" width="14.83203125" customWidth="1"/>
    <col min="24" max="24" width="22.33203125" customWidth="1"/>
  </cols>
  <sheetData>
    <row r="2" spans="2:11" x14ac:dyDescent="0.2">
      <c r="B2" t="s">
        <v>7</v>
      </c>
    </row>
    <row r="3" spans="2:11" x14ac:dyDescent="0.2">
      <c r="B3" t="s">
        <v>0</v>
      </c>
      <c r="C3" t="s">
        <v>1</v>
      </c>
      <c r="D3" t="s">
        <v>2</v>
      </c>
      <c r="E3" t="s">
        <v>3</v>
      </c>
      <c r="K3" t="s">
        <v>42</v>
      </c>
    </row>
    <row r="4" spans="2:11" ht="17" x14ac:dyDescent="0.2">
      <c r="B4" t="s">
        <v>8</v>
      </c>
      <c r="C4" t="s">
        <v>8</v>
      </c>
      <c r="D4" s="1" t="s">
        <v>4</v>
      </c>
      <c r="E4">
        <v>0</v>
      </c>
      <c r="J4" s="13" t="s">
        <v>43</v>
      </c>
      <c r="K4" s="14" t="s">
        <v>44</v>
      </c>
    </row>
    <row r="5" spans="2:11" ht="16" x14ac:dyDescent="0.2">
      <c r="J5" s="15">
        <v>2</v>
      </c>
      <c r="K5">
        <v>0</v>
      </c>
    </row>
    <row r="6" spans="2:11" ht="16" x14ac:dyDescent="0.2">
      <c r="J6" s="15">
        <v>3</v>
      </c>
      <c r="K6">
        <v>0.57999999999999996</v>
      </c>
    </row>
    <row r="7" spans="2:11" ht="16" x14ac:dyDescent="0.2">
      <c r="J7" s="15">
        <v>4</v>
      </c>
      <c r="K7">
        <v>0.9</v>
      </c>
    </row>
    <row r="8" spans="2:11" ht="16" x14ac:dyDescent="0.2">
      <c r="J8" s="15">
        <v>5</v>
      </c>
      <c r="K8">
        <v>1.1200000000000001</v>
      </c>
    </row>
    <row r="9" spans="2:11" ht="16" x14ac:dyDescent="0.2">
      <c r="J9" s="15">
        <v>6</v>
      </c>
      <c r="K9">
        <v>1.24</v>
      </c>
    </row>
    <row r="10" spans="2:11" ht="16" x14ac:dyDescent="0.2">
      <c r="J10" s="15">
        <v>7</v>
      </c>
      <c r="K10">
        <v>1.32</v>
      </c>
    </row>
    <row r="11" spans="2:11" ht="16" x14ac:dyDescent="0.2">
      <c r="J11" s="15">
        <v>8</v>
      </c>
      <c r="K11">
        <v>1.41</v>
      </c>
    </row>
    <row r="23" ht="67.5" customHeight="1" x14ac:dyDescent="0.2"/>
    <row r="24" ht="44.25" customHeight="1" x14ac:dyDescent="0.2"/>
    <row r="25" ht="64" customHeight="1" x14ac:dyDescent="0.2"/>
    <row r="26" ht="15" customHeight="1" x14ac:dyDescent="0.2"/>
  </sheetData>
  <phoneticPr fontId="2" type="noConversion"/>
  <pageMargins left="0.7" right="0.7" top="0.75" bottom="0.75" header="0.3" footer="0.3"/>
  <pageSetup orientation="portrait" horizontalDpi="4294967295" verticalDpi="4294967295"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J18"/>
  <sheetViews>
    <sheetView tabSelected="1" zoomScale="140" zoomScaleNormal="140" workbookViewId="0">
      <selection activeCell="E5" sqref="E5"/>
    </sheetView>
  </sheetViews>
  <sheetFormatPr baseColWidth="10" defaultColWidth="11.5" defaultRowHeight="15" x14ac:dyDescent="0.2"/>
  <cols>
    <col min="3" max="3" width="12.33203125" customWidth="1"/>
    <col min="10" max="10" width="14.6640625" customWidth="1"/>
  </cols>
  <sheetData>
    <row r="3" spans="3:10" x14ac:dyDescent="0.2">
      <c r="G3" t="s">
        <v>69</v>
      </c>
    </row>
    <row r="4" spans="3:10" x14ac:dyDescent="0.2">
      <c r="D4" t="s">
        <v>68</v>
      </c>
      <c r="E4" t="s">
        <v>72</v>
      </c>
      <c r="G4" t="s">
        <v>51</v>
      </c>
    </row>
    <row r="5" spans="3:10" x14ac:dyDescent="0.2">
      <c r="C5" t="s">
        <v>45</v>
      </c>
      <c r="D5" t="s">
        <v>18</v>
      </c>
      <c r="E5" t="s">
        <v>55</v>
      </c>
      <c r="F5" t="s">
        <v>56</v>
      </c>
      <c r="G5" t="s">
        <v>52</v>
      </c>
      <c r="H5" t="s">
        <v>53</v>
      </c>
      <c r="I5" t="s">
        <v>54</v>
      </c>
      <c r="J5" t="s">
        <v>62</v>
      </c>
    </row>
    <row r="6" spans="3:10" x14ac:dyDescent="0.2">
      <c r="C6" t="s">
        <v>47</v>
      </c>
      <c r="D6" t="s">
        <v>19</v>
      </c>
      <c r="E6" t="s">
        <v>57</v>
      </c>
      <c r="F6" t="s">
        <v>58</v>
      </c>
      <c r="G6">
        <v>5</v>
      </c>
      <c r="H6">
        <v>10</v>
      </c>
      <c r="I6">
        <v>15</v>
      </c>
      <c r="J6">
        <v>1</v>
      </c>
    </row>
    <row r="7" spans="3:10" x14ac:dyDescent="0.2">
      <c r="C7" t="s">
        <v>47</v>
      </c>
      <c r="D7" t="s">
        <v>20</v>
      </c>
      <c r="E7" t="s">
        <v>57</v>
      </c>
      <c r="F7">
        <v>10</v>
      </c>
      <c r="G7">
        <v>6</v>
      </c>
      <c r="H7">
        <v>11</v>
      </c>
      <c r="I7">
        <v>8</v>
      </c>
      <c r="J7">
        <v>0.5</v>
      </c>
    </row>
    <row r="8" spans="3:10" x14ac:dyDescent="0.2">
      <c r="C8" t="s">
        <v>47</v>
      </c>
      <c r="D8" t="s">
        <v>49</v>
      </c>
      <c r="E8">
        <v>5</v>
      </c>
      <c r="F8">
        <v>15</v>
      </c>
      <c r="G8">
        <v>11.3</v>
      </c>
      <c r="H8">
        <v>3</v>
      </c>
      <c r="I8">
        <v>17</v>
      </c>
      <c r="J8">
        <v>1</v>
      </c>
    </row>
    <row r="9" spans="3:10" x14ac:dyDescent="0.2">
      <c r="C9" t="s">
        <v>47</v>
      </c>
      <c r="D9" t="s">
        <v>50</v>
      </c>
      <c r="E9">
        <v>0</v>
      </c>
      <c r="F9" t="s">
        <v>58</v>
      </c>
      <c r="G9">
        <v>-2</v>
      </c>
      <c r="H9">
        <v>1</v>
      </c>
      <c r="I9">
        <v>5</v>
      </c>
      <c r="J9">
        <v>1</v>
      </c>
    </row>
    <row r="10" spans="3:10" x14ac:dyDescent="0.2">
      <c r="C10" t="s">
        <v>48</v>
      </c>
      <c r="D10" t="s">
        <v>19</v>
      </c>
      <c r="E10" t="s">
        <v>57</v>
      </c>
      <c r="F10" t="s">
        <v>58</v>
      </c>
      <c r="G10">
        <f>G6+2</f>
        <v>7</v>
      </c>
      <c r="H10">
        <f>H6+5</f>
        <v>15</v>
      </c>
      <c r="I10">
        <f>I6-1</f>
        <v>14</v>
      </c>
      <c r="J10">
        <v>1</v>
      </c>
    </row>
    <row r="11" spans="3:10" x14ac:dyDescent="0.2">
      <c r="C11" t="s">
        <v>48</v>
      </c>
      <c r="D11" t="s">
        <v>20</v>
      </c>
      <c r="E11" t="s">
        <v>57</v>
      </c>
      <c r="F11">
        <v>10</v>
      </c>
      <c r="G11">
        <f t="shared" ref="G11:G13" si="0">G7+2</f>
        <v>8</v>
      </c>
      <c r="H11">
        <f t="shared" ref="H11:H13" si="1">H7+5</f>
        <v>16</v>
      </c>
      <c r="I11">
        <f t="shared" ref="I11:I13" si="2">I7-1</f>
        <v>7</v>
      </c>
      <c r="J11">
        <v>0.5</v>
      </c>
    </row>
    <row r="12" spans="3:10" x14ac:dyDescent="0.2">
      <c r="C12" t="s">
        <v>48</v>
      </c>
      <c r="D12" t="s">
        <v>49</v>
      </c>
      <c r="E12">
        <v>5</v>
      </c>
      <c r="F12">
        <v>15</v>
      </c>
      <c r="G12">
        <f t="shared" si="0"/>
        <v>13.3</v>
      </c>
      <c r="H12">
        <f t="shared" si="1"/>
        <v>8</v>
      </c>
      <c r="I12">
        <f t="shared" si="2"/>
        <v>16</v>
      </c>
      <c r="J12">
        <v>1</v>
      </c>
    </row>
    <row r="13" spans="3:10" x14ac:dyDescent="0.2">
      <c r="C13" t="s">
        <v>48</v>
      </c>
      <c r="D13" t="s">
        <v>50</v>
      </c>
      <c r="E13">
        <v>0</v>
      </c>
      <c r="F13" t="s">
        <v>58</v>
      </c>
      <c r="G13">
        <f t="shared" si="0"/>
        <v>0</v>
      </c>
      <c r="H13">
        <f t="shared" si="1"/>
        <v>6</v>
      </c>
      <c r="I13">
        <f t="shared" si="2"/>
        <v>4</v>
      </c>
      <c r="J13">
        <v>1</v>
      </c>
    </row>
    <row r="17" spans="3:4" x14ac:dyDescent="0.2">
      <c r="C17" t="s">
        <v>46</v>
      </c>
      <c r="D17" t="s">
        <v>61</v>
      </c>
    </row>
    <row r="18" spans="3:4" x14ac:dyDescent="0.2">
      <c r="C18">
        <v>1</v>
      </c>
      <c r="D18">
        <v>10</v>
      </c>
    </row>
  </sheetData>
  <phoneticPr fontId="2"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A44"/>
  <sheetViews>
    <sheetView zoomScale="120" zoomScaleNormal="120" workbookViewId="0">
      <selection activeCell="Y21" sqref="Y21"/>
    </sheetView>
  </sheetViews>
  <sheetFormatPr baseColWidth="10" defaultColWidth="11.5" defaultRowHeight="15" x14ac:dyDescent="0.2"/>
  <cols>
    <col min="10" max="10" width="18.5" customWidth="1"/>
    <col min="12" max="12" width="17.5" customWidth="1"/>
    <col min="16" max="16" width="17.5" customWidth="1"/>
    <col min="21" max="21" width="17.5" customWidth="1"/>
    <col min="25" max="25" width="17.5" customWidth="1"/>
  </cols>
  <sheetData>
    <row r="2" spans="2:23" x14ac:dyDescent="0.2">
      <c r="K2" s="2" t="s">
        <v>28</v>
      </c>
      <c r="Q2" s="2"/>
    </row>
    <row r="3" spans="2:23" ht="19" customHeight="1" x14ac:dyDescent="0.2">
      <c r="B3" s="16" t="s">
        <v>21</v>
      </c>
      <c r="C3" s="16"/>
      <c r="D3" s="16"/>
      <c r="E3" s="16"/>
      <c r="F3" s="16"/>
      <c r="G3" s="16"/>
      <c r="H3" s="16"/>
      <c r="K3" s="2"/>
    </row>
    <row r="4" spans="2:23" x14ac:dyDescent="0.2">
      <c r="B4" s="16"/>
      <c r="C4" s="16"/>
      <c r="D4" s="16"/>
      <c r="E4" s="16"/>
      <c r="F4" s="16"/>
      <c r="G4" s="16"/>
      <c r="H4" s="16"/>
      <c r="K4" s="2"/>
    </row>
    <row r="8" spans="2:23" x14ac:dyDescent="0.2">
      <c r="K8" s="2" t="s">
        <v>12</v>
      </c>
    </row>
    <row r="9" spans="2:23" x14ac:dyDescent="0.2">
      <c r="K9" s="2"/>
      <c r="R9" t="s">
        <v>12</v>
      </c>
      <c r="S9" t="s">
        <v>13</v>
      </c>
      <c r="T9" t="s">
        <v>14</v>
      </c>
    </row>
    <row r="10" spans="2:23" x14ac:dyDescent="0.2">
      <c r="K10" s="2"/>
      <c r="R10" t="s">
        <v>13</v>
      </c>
      <c r="S10">
        <v>1</v>
      </c>
      <c r="T10">
        <v>1</v>
      </c>
    </row>
    <row r="11" spans="2:23" x14ac:dyDescent="0.2">
      <c r="K11" s="2"/>
      <c r="R11" t="s">
        <v>14</v>
      </c>
      <c r="S11" t="s">
        <v>27</v>
      </c>
      <c r="T11">
        <v>1</v>
      </c>
    </row>
    <row r="12" spans="2:23" x14ac:dyDescent="0.2">
      <c r="K12" s="2"/>
    </row>
    <row r="13" spans="2:23" x14ac:dyDescent="0.2">
      <c r="K13" s="2"/>
    </row>
    <row r="14" spans="2:23" x14ac:dyDescent="0.2">
      <c r="K14" s="2" t="s">
        <v>15</v>
      </c>
    </row>
    <row r="15" spans="2:23" x14ac:dyDescent="0.2">
      <c r="K15" s="2"/>
      <c r="P15" t="s">
        <v>33</v>
      </c>
      <c r="Q15" t="s">
        <v>16</v>
      </c>
      <c r="R15" t="s">
        <v>17</v>
      </c>
      <c r="U15" t="s">
        <v>34</v>
      </c>
      <c r="V15" t="s">
        <v>16</v>
      </c>
      <c r="W15" t="s">
        <v>17</v>
      </c>
    </row>
    <row r="16" spans="2:23" x14ac:dyDescent="0.2">
      <c r="K16" s="2"/>
      <c r="P16" t="s">
        <v>16</v>
      </c>
      <c r="Q16" s="3">
        <v>1</v>
      </c>
      <c r="R16" s="3">
        <v>3</v>
      </c>
      <c r="U16" t="s">
        <v>16</v>
      </c>
      <c r="V16" s="3">
        <v>1</v>
      </c>
      <c r="W16" s="3">
        <v>5</v>
      </c>
    </row>
    <row r="17" spans="11:27" x14ac:dyDescent="0.2">
      <c r="K17" s="2"/>
      <c r="P17" t="s">
        <v>17</v>
      </c>
      <c r="Q17" s="4" t="s">
        <v>27</v>
      </c>
      <c r="R17" s="4">
        <v>1</v>
      </c>
      <c r="U17" t="s">
        <v>17</v>
      </c>
      <c r="V17" s="4" t="s">
        <v>27</v>
      </c>
      <c r="W17" s="4">
        <v>1</v>
      </c>
    </row>
    <row r="18" spans="11:27" x14ac:dyDescent="0.2">
      <c r="K18" s="2"/>
    </row>
    <row r="19" spans="11:27" x14ac:dyDescent="0.2">
      <c r="K19" s="2"/>
    </row>
    <row r="20" spans="11:27" x14ac:dyDescent="0.2">
      <c r="K20" s="2" t="s">
        <v>18</v>
      </c>
    </row>
    <row r="21" spans="11:27" x14ac:dyDescent="0.2">
      <c r="K21" s="2"/>
      <c r="L21" t="s">
        <v>35</v>
      </c>
      <c r="M21" t="s">
        <v>19</v>
      </c>
      <c r="N21" t="s">
        <v>20</v>
      </c>
      <c r="P21" t="s">
        <v>36</v>
      </c>
      <c r="Q21" t="s">
        <v>49</v>
      </c>
      <c r="R21" t="s">
        <v>50</v>
      </c>
      <c r="U21" t="s">
        <v>37</v>
      </c>
      <c r="V21" t="s">
        <v>19</v>
      </c>
      <c r="W21" t="s">
        <v>20</v>
      </c>
      <c r="Y21" t="s">
        <v>38</v>
      </c>
      <c r="Z21" t="s">
        <v>49</v>
      </c>
      <c r="AA21" t="s">
        <v>50</v>
      </c>
    </row>
    <row r="22" spans="11:27" x14ac:dyDescent="0.2">
      <c r="K22" s="2"/>
      <c r="L22" t="s">
        <v>19</v>
      </c>
      <c r="M22" s="3">
        <v>1</v>
      </c>
      <c r="N22" s="11">
        <f>1/3</f>
        <v>0.33333333333333331</v>
      </c>
      <c r="P22" t="s">
        <v>49</v>
      </c>
      <c r="Q22" s="3">
        <v>1</v>
      </c>
      <c r="R22" s="3">
        <v>7</v>
      </c>
      <c r="U22" t="s">
        <v>19</v>
      </c>
      <c r="V22" s="3">
        <v>1</v>
      </c>
      <c r="W22" s="3">
        <v>9</v>
      </c>
      <c r="Y22" t="s">
        <v>49</v>
      </c>
      <c r="Z22" s="3">
        <v>1</v>
      </c>
      <c r="AA22" s="11">
        <f>1/9</f>
        <v>0.1111111111111111</v>
      </c>
    </row>
    <row r="23" spans="11:27" x14ac:dyDescent="0.2">
      <c r="K23" s="2"/>
      <c r="L23" t="s">
        <v>20</v>
      </c>
      <c r="M23" s="4" t="s">
        <v>27</v>
      </c>
      <c r="N23" s="4">
        <v>1</v>
      </c>
      <c r="P23" t="s">
        <v>50</v>
      </c>
      <c r="Q23" s="4" t="s">
        <v>27</v>
      </c>
      <c r="R23" s="4">
        <v>1</v>
      </c>
      <c r="U23" t="s">
        <v>20</v>
      </c>
      <c r="V23" s="4" t="s">
        <v>27</v>
      </c>
      <c r="W23" s="4">
        <v>1</v>
      </c>
      <c r="Y23" t="s">
        <v>50</v>
      </c>
      <c r="Z23" s="4" t="s">
        <v>27</v>
      </c>
      <c r="AA23" s="4">
        <v>1</v>
      </c>
    </row>
    <row r="24" spans="11:27" x14ac:dyDescent="0.2">
      <c r="K24" s="2"/>
    </row>
    <row r="25" spans="11:27" x14ac:dyDescent="0.2">
      <c r="K25" s="2"/>
    </row>
    <row r="26" spans="11:27" x14ac:dyDescent="0.2">
      <c r="K26" s="2"/>
    </row>
    <row r="27" spans="11:27" x14ac:dyDescent="0.2">
      <c r="K27" s="2"/>
    </row>
    <row r="42" spans="2:5" ht="80" x14ac:dyDescent="0.25">
      <c r="B42" s="5" t="s">
        <v>22</v>
      </c>
      <c r="C42" s="6" t="s">
        <v>23</v>
      </c>
      <c r="D42" s="6" t="s">
        <v>24</v>
      </c>
    </row>
    <row r="43" spans="2:5" ht="24" x14ac:dyDescent="0.25">
      <c r="B43" s="6" t="s">
        <v>23</v>
      </c>
      <c r="C43" s="7">
        <v>1</v>
      </c>
      <c r="D43" s="8">
        <v>5</v>
      </c>
      <c r="E43" s="9" t="s">
        <v>25</v>
      </c>
    </row>
    <row r="44" spans="2:5" ht="24" x14ac:dyDescent="0.25">
      <c r="B44" s="6" t="s">
        <v>26</v>
      </c>
      <c r="C44" s="10">
        <f>1/D43</f>
        <v>0.2</v>
      </c>
      <c r="D44" s="7">
        <v>1</v>
      </c>
    </row>
  </sheetData>
  <mergeCells count="1">
    <mergeCell ref="B3:H4"/>
  </mergeCells>
  <pageMargins left="0.7" right="0.7" top="0.75" bottom="0.75" header="0.3" footer="0.3"/>
  <drawing r:id="rId1"/>
  <tableParts count="7">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vt:lpstr>
      <vt:lpstr>config</vt:lpstr>
      <vt:lpstr>metric results &amp; scoring</vt:lpstr>
      <vt:lpstr>priority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mgrahovac</dc:creator>
  <cp:lastModifiedBy>User644</cp:lastModifiedBy>
  <dcterms:created xsi:type="dcterms:W3CDTF">2018-02-23T20:42:54Z</dcterms:created>
  <dcterms:modified xsi:type="dcterms:W3CDTF">2023-11-02T23:58:04Z</dcterms:modified>
</cp:coreProperties>
</file>