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grahovac/repos/cfh_task_4/prioritization/prioritization/tests/"/>
    </mc:Choice>
  </mc:AlternateContent>
  <xr:revisionPtr revIDLastSave="0" documentId="13_ncr:1_{BED1949E-F6A4-0348-9662-D0FE99799CDD}" xr6:coauthVersionLast="47" xr6:coauthVersionMax="47" xr10:uidLastSave="{00000000-0000-0000-0000-000000000000}"/>
  <bookViews>
    <workbookView xWindow="2940" yWindow="3020" windowWidth="40320" windowHeight="21300" activeTab="2" xr2:uid="{00000000-000D-0000-FFFF-FFFF00000000}"/>
  </bookViews>
  <sheets>
    <sheet name="info" sheetId="1" r:id="rId1"/>
    <sheet name="config" sheetId="8" r:id="rId2"/>
    <sheet name="metric results &amp; scoring" sheetId="9" r:id="rId3"/>
    <sheet name="priority weight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9" l="1"/>
  <c r="J12" i="9"/>
  <c r="J11" i="9"/>
  <c r="J10" i="9"/>
  <c r="I11" i="9"/>
  <c r="I12" i="9"/>
  <c r="I13" i="9"/>
  <c r="I10" i="9"/>
  <c r="H11" i="9"/>
  <c r="H12" i="9"/>
  <c r="H13" i="9"/>
  <c r="H10" i="9"/>
  <c r="G11" i="9"/>
  <c r="G12" i="9"/>
  <c r="G13" i="9"/>
  <c r="G10" i="9"/>
  <c r="AA22" i="10"/>
  <c r="N22" i="10"/>
  <c r="C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mgrahovac</author>
  </authors>
  <commentList>
    <comment ref="C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mgrahovac: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value ensures that each run with identical inputs produces identical outputs</t>
        </r>
      </text>
    </comment>
  </commentList>
</comments>
</file>

<file path=xl/sharedStrings.xml><?xml version="1.0" encoding="utf-8"?>
<sst xmlns="http://schemas.openxmlformats.org/spreadsheetml/2006/main" count="131" uniqueCount="70">
  <si>
    <t>Sample Size</t>
  </si>
  <si>
    <t>Seed Value</t>
  </si>
  <si>
    <t>Output Path</t>
  </si>
  <si>
    <t>Version</t>
  </si>
  <si>
    <t>output</t>
  </si>
  <si>
    <t>Features and usage</t>
  </si>
  <si>
    <t>s</t>
  </si>
  <si>
    <t>Creates this many samples for a provided analysis class - see config table to the right</t>
  </si>
  <si>
    <t>N/A</t>
  </si>
  <si>
    <t>Use this file to replicate the input table naming conventions when developing an application-specific input file.</t>
  </si>
  <si>
    <t>This is a test input file to perform technology prioritization using cfh_task_4.prioritization code package. The package encapsulates the hybrid 3 layer analytical hierarchy process, optionally also based on fully or partially crowd sourced priority weights.</t>
  </si>
  <si>
    <t>The label_map.py is a convenient place to custom rename appropriate prioritization categories. Please see the cfh_testinput.xslx file as an example implementation of the approach using the code package.</t>
  </si>
  <si>
    <t>Layer 2</t>
  </si>
  <si>
    <t>A Layer 2</t>
  </si>
  <si>
    <t>B Layer 2</t>
  </si>
  <si>
    <t>Layer 1</t>
  </si>
  <si>
    <t>A Layer 1</t>
  </si>
  <si>
    <t>B Layer 1</t>
  </si>
  <si>
    <t>Layer 0</t>
  </si>
  <si>
    <t>A Layer 0</t>
  </si>
  <si>
    <t>B Layer 0</t>
  </si>
  <si>
    <t>Based on Analytical Hierarchy Method, source:  Thomas L. Saaty - The Analytic Hierarchy Process: Decision Making In Complex Environments</t>
  </si>
  <si>
    <t>Example relative importance rating</t>
  </si>
  <si>
    <t>metric A</t>
  </si>
  <si>
    <t>metric B</t>
  </si>
  <si>
    <t>&lt;- matric A is of essential or strong importance compared to metric B</t>
  </si>
  <si>
    <t>matric B</t>
  </si>
  <si>
    <t>leave empty</t>
  </si>
  <si>
    <t>Matrices of relative importance at three layers</t>
  </si>
  <si>
    <t>Usage</t>
  </si>
  <si>
    <t>layer_2, layer_1, layer_0</t>
  </si>
  <si>
    <t>Substring or Label</t>
  </si>
  <si>
    <t>Note</t>
  </si>
  <si>
    <t>The code will know which layer_1 or layer_0 it is looking at based on the 1st column header</t>
  </si>
  <si>
    <t>Layer 1/A Layer 2</t>
  </si>
  <si>
    <t>Layer 1/B Layer 2</t>
  </si>
  <si>
    <t>Layer 0/A Layer 1/A Layer 2</t>
  </si>
  <si>
    <t>Layer 0/B Layer 1/A Layer 2</t>
  </si>
  <si>
    <t>Layer 0/A Layer 1/B Layer 2</t>
  </si>
  <si>
    <t>Layer 0/B Layer 1/B Layer 2</t>
  </si>
  <si>
    <t>In the layers 0 and 1 the 1st column header must start with the overal category name that is represented by the layer, sequentially followed by entity in any upper layer that it represents.</t>
  </si>
  <si>
    <t>Examples: Layer 1/A Layer 2; Layer 0/A Layer 1/A Layer 2</t>
  </si>
  <si>
    <t>Where A Layer 1 and B Layer 2 are example entities at layer_1 and layer_2, respectively. The code will split on the "/" symbol to determine the calculation steps</t>
  </si>
  <si>
    <t>The priority weights table must have the following substrings in the correcponding table names. Make sure that at each layer there is one table named exactly layer_2, layer_1, and layer_0.</t>
  </si>
  <si>
    <t>*statistical constants (Saaty)</t>
  </si>
  <si>
    <t>Priority Matrix Order</t>
  </si>
  <si>
    <t>Average Consistency Index</t>
  </si>
  <si>
    <t>Scenario</t>
  </si>
  <si>
    <t>Min Score</t>
  </si>
  <si>
    <t>Scenario A</t>
  </si>
  <si>
    <t>Scenario B</t>
  </si>
  <si>
    <t>C Layer 0</t>
  </si>
  <si>
    <t>D Layer 0</t>
  </si>
  <si>
    <t>Layer 0 Result</t>
  </si>
  <si>
    <t>Option 1</t>
  </si>
  <si>
    <t>Option 2</t>
  </si>
  <si>
    <t>Option 3</t>
  </si>
  <si>
    <t>Low Filter</t>
  </si>
  <si>
    <t>High Filter</t>
  </si>
  <si>
    <t>min</t>
  </si>
  <si>
    <t>max</t>
  </si>
  <si>
    <t>To score the results one should make a table named scoring. The table must have the following mandatory column labels: Scenario, Low Filter, and High Filter. The table must have a column named the same as the category addressed by layer 0. All other labels the code will interpret as layer 0 results for various option. There may be any number of options. In addition, Low Filter and High Filter can either take a value, or one of the following strings: min, max. Those strings indicate that the scoring will occur linearly between the minimum and/or maximum value for a given layer 0 category accross all scenarios.</t>
  </si>
  <si>
    <t>Condition/Description</t>
  </si>
  <si>
    <t>Max Score</t>
  </si>
  <si>
    <t>Global Weights</t>
  </si>
  <si>
    <t>table_name: score_range, column labels: Min Score, Max Score</t>
  </si>
  <si>
    <t>table name: scoring; column names: Scenario, Low Filter, High Filter, &lt;layer 0 category&gt;, Global Weights; Filter values: number, min, max</t>
  </si>
  <si>
    <t>Layer 0 category is called Layer 0 in this example sheet. See cfh_test_input.xlsx in the same directory for an example of how to populate the scoring table. Global Weights are multipliers on the scores, after the low and high filter are applied</t>
  </si>
  <si>
    <t>Option 4</t>
  </si>
  <si>
    <t>Scenario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</si>
</sst>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0" fillId="3" borderId="1" xfId="0" applyFill="1" applyBorder="1"/>
    <xf numFmtId="0" fontId="0" fillId="2" borderId="1" xfId="0" applyFill="1" applyBorder="1"/>
    <xf numFmtId="0" fontId="7" fillId="0" borderId="0" xfId="0" applyFont="1" applyAlignment="1">
      <alignment horizontal="left" wrapText="1"/>
    </xf>
    <xf numFmtId="0" fontId="7" fillId="0" borderId="0" xfId="0" applyFont="1"/>
    <xf numFmtId="12" fontId="8" fillId="4" borderId="0" xfId="0" applyNumberFormat="1" applyFont="1" applyFill="1" applyAlignment="1">
      <alignment horizontal="center" vertical="center"/>
    </xf>
    <xf numFmtId="12" fontId="8" fillId="5" borderId="0" xfId="0" applyNumberFormat="1" applyFont="1" applyFill="1" applyAlignment="1">
      <alignment horizontal="center" vertical="center"/>
    </xf>
    <xf numFmtId="0" fontId="5" fillId="0" borderId="0" xfId="0" applyFont="1"/>
    <xf numFmtId="12" fontId="8" fillId="0" borderId="0" xfId="0" applyNumberFormat="1" applyFont="1" applyAlignment="1">
      <alignment horizontal="center" vertical="center"/>
    </xf>
    <xf numFmtId="12" fontId="0" fillId="3" borderId="1" xfId="0" applyNumberFormat="1" applyFill="1" applyBorder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/>
    <xf numFmtId="0" fontId="6" fillId="0" borderId="0" xfId="0" applyFont="1" applyAlignment="1">
      <alignment horizontal="left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5</xdr:row>
      <xdr:rowOff>127000</xdr:rowOff>
    </xdr:from>
    <xdr:to>
      <xdr:col>9</xdr:col>
      <xdr:colOff>558800</xdr:colOff>
      <xdr:row>40</xdr:row>
      <xdr:rowOff>73558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DAF20E-DC2C-4543-B330-A5A0933F1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1130300"/>
          <a:ext cx="7023100" cy="6614058"/>
        </a:xfrm>
        <a:prstGeom prst="rect">
          <a:avLst/>
        </a:prstGeom>
        <a:solidFill>
          <a:srgbClr val="FFFF00"/>
        </a:solidFill>
        <a:ln w="127000" cap="sq">
          <a:solidFill>
            <a:srgbClr val="FFFF00"/>
          </a:solidFill>
          <a:miter lim="800000"/>
        </a:ln>
        <a:effectLst>
          <a:outerShdw blurRad="57150" dist="50800" dir="2700000" sx="46364" sy="46364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run_parameters" displayName="run_parameters" ref="B3:E4" totalsRowShown="0">
  <autoFilter ref="B3:E4" xr:uid="{00000000-0009-0000-0100-00000A000000}"/>
  <tableColumns count="4">
    <tableColumn id="1" xr3:uid="{00000000-0010-0000-0100-000001000000}" name="Sample Size"/>
    <tableColumn id="2" xr3:uid="{00000000-0010-0000-0100-000002000000}" name="Seed Value"/>
    <tableColumn id="3" xr3:uid="{00000000-0010-0000-0100-000003000000}" name="Output Path"/>
    <tableColumn id="4" xr3:uid="{00000000-0010-0000-0100-000004000000}" name="Version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391161-4F8E-BE4A-B085-BC4572998675}" name="layer_0_p" displayName="layer_0_p" ref="U21:W23" totalsRowShown="0">
  <autoFilter ref="U21:W23" xr:uid="{9F391161-4F8E-BE4A-B085-BC4572998675}"/>
  <tableColumns count="3">
    <tableColumn id="1" xr3:uid="{BB48C73A-1701-6044-B9F9-452AC5001728}" name="Layer 0/A Layer 1/B Layer 2"/>
    <tableColumn id="2" xr3:uid="{C7912949-BE4D-1744-838F-26220E8746AA}" name="A Layer 0"/>
    <tableColumn id="3" xr3:uid="{264A8E77-88CC-9A44-BE99-D5F30B3EE0C6}" name="B Layer 0"/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A372B0-F8A7-084C-907B-6AFAB042A091}" name="layer_0_q" displayName="layer_0_q" ref="Y21:AA23" totalsRowShown="0">
  <autoFilter ref="Y21:AA23" xr:uid="{F4A372B0-F8A7-084C-907B-6AFAB042A091}"/>
  <tableColumns count="3">
    <tableColumn id="1" xr3:uid="{F58813CF-9603-0F41-AD64-167D701E40CE}" name="Layer 0/B Layer 1/B Layer 2"/>
    <tableColumn id="2" xr3:uid="{1058EDC2-A447-3740-9EFA-D3F570D65379}" name="C Layer 0"/>
    <tableColumn id="3" xr3:uid="{04E6E97A-F67A-EE4B-A36B-25B7ACCFCBEB}" name="D Layer 0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6C68A8-26D9-964D-8A93-C0A58BFAD5D0}" name="random_index" displayName="random_index" ref="J4:K11" totalsRowShown="0" tableBorderDxfId="1">
  <autoFilter ref="J4:K11" xr:uid="{CF6C68A8-26D9-964D-8A93-C0A58BFAD5D0}"/>
  <tableColumns count="2">
    <tableColumn id="1" xr3:uid="{F5DF5F04-12E9-1140-9532-EC403090128F}" name="Priority Matrix Order" dataDxfId="0"/>
    <tableColumn id="2" xr3:uid="{BC543A74-813D-2147-961A-1898AB2841E6}" name="Average Consistency Index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6F49EB-294B-6E4D-BABB-6BCC202D316D}" name="scoring" displayName="scoring" ref="C5:K17" totalsRowShown="0">
  <autoFilter ref="C5:K17" xr:uid="{BB6F49EB-294B-6E4D-BABB-6BCC202D316D}"/>
  <tableColumns count="9">
    <tableColumn id="1" xr3:uid="{EDFF562A-4461-0349-844A-FD963752DC81}" name="Scenario"/>
    <tableColumn id="2" xr3:uid="{132DF111-DD7B-544A-A89C-03E28F98DA9B}" name="Layer 0"/>
    <tableColumn id="3" xr3:uid="{5FC68F9D-BF1E-3942-A056-AF83DB8FEEF7}" name="Low Filter"/>
    <tableColumn id="4" xr3:uid="{F2FC664F-6B3F-C04A-8CC3-9A821ECDE13B}" name="High Filter"/>
    <tableColumn id="5" xr3:uid="{1668D650-4854-914B-8091-953FFFEBD79D}" name="Option 1">
      <calculatedColumnFormula>E2+2</calculatedColumnFormula>
    </tableColumn>
    <tableColumn id="6" xr3:uid="{F6C3ED96-68EE-BD48-AB93-EC3345A974B2}" name="Option 2">
      <calculatedColumnFormula>F2+5</calculatedColumnFormula>
    </tableColumn>
    <tableColumn id="7" xr3:uid="{3EC9CC51-FC95-5649-903E-791B35F94E1F}" name="Option 3">
      <calculatedColumnFormula>G2-1</calculatedColumnFormula>
    </tableColumn>
    <tableColumn id="10" xr3:uid="{A20492C1-B6D4-3140-8214-55BCA10C4489}" name="Option 4"/>
    <tableColumn id="8" xr3:uid="{7E7B294E-F530-6D4D-A777-24F65162716F}" name="Global Weights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F28BE4-5573-464A-BC05-B7B1A59E6D06}" name="score_range" displayName="score_range" ref="C31:D32" totalsRowShown="0">
  <autoFilter ref="C31:D32" xr:uid="{C2F28BE4-5573-464A-BC05-B7B1A59E6D06}"/>
  <tableColumns count="2">
    <tableColumn id="1" xr3:uid="{E2D3CE11-72B9-4E48-A111-5335CD6F7669}" name="Min Score"/>
    <tableColumn id="2" xr3:uid="{85BB988B-4452-DB4D-AA2A-B0ACBA284F4C}" name="Max Sco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6BA1A-B95E-2343-9523-A45BCAFF76F7}" name="layer_2" displayName="layer_2" ref="R9:T11" totalsRowShown="0">
  <autoFilter ref="R9:T11" xr:uid="{0666BA1A-B95E-2343-9523-A45BCAFF76F7}"/>
  <tableColumns count="3">
    <tableColumn id="1" xr3:uid="{223F8436-5F10-C144-9E0D-82A5795B0CAB}" name="Layer 2"/>
    <tableColumn id="2" xr3:uid="{E99016FA-F6C0-764E-8881-31D860128818}" name="A Layer 2"/>
    <tableColumn id="3" xr3:uid="{0D64BBB0-99D4-2B49-A69D-52243B48B668}" name="B Layer 2"/>
  </tableColumns>
  <tableStyleInfo name="TableStyleMedium2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F9103-F3B4-3E47-AC79-EECACB9943AB}" name="layer_1" displayName="layer_1" ref="P15:R17" totalsRowShown="0">
  <autoFilter ref="P15:R17" xr:uid="{DD3F9103-F3B4-3E47-AC79-EECACB9943AB}"/>
  <tableColumns count="3">
    <tableColumn id="1" xr3:uid="{5CAEF69A-3A71-AD45-A36F-1365F7045567}" name="Layer 1/A Layer 2"/>
    <tableColumn id="2" xr3:uid="{AE98329C-AF39-B04B-BC51-C35606D4D533}" name="A Layer 1"/>
    <tableColumn id="3" xr3:uid="{8E5F0133-64EB-DF4E-91B5-9C52436E644E}" name="B Layer 1"/>
  </tableColumns>
  <tableStyleInfo name="TableStyleMedium2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573C9-E290-FF4E-869E-C4CBE74C26A5}" name="another_layer_1" displayName="another_layer_1" ref="U15:W17" totalsRowShown="0">
  <autoFilter ref="U15:W17" xr:uid="{B11573C9-E290-FF4E-869E-C4CBE74C26A5}"/>
  <tableColumns count="3">
    <tableColumn id="1" xr3:uid="{46793936-FF88-6845-BF88-BFDF1C7BA5E3}" name="Layer 1/B Layer 2"/>
    <tableColumn id="2" xr3:uid="{4A37D730-162B-9C49-8B43-2EF39061B907}" name="A Layer 1"/>
    <tableColumn id="3" xr3:uid="{3931137F-DE38-FB4C-8F5D-F1976A683485}" name="B Layer 1"/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46FF6B-794F-7145-9517-38E96389A5DB}" name="layer_0" displayName="layer_0" ref="L21:N23" totalsRowShown="0">
  <autoFilter ref="L21:N23" xr:uid="{AA46FF6B-794F-7145-9517-38E96389A5DB}"/>
  <tableColumns count="3">
    <tableColumn id="1" xr3:uid="{6F3C2433-8409-EF4E-A831-4ACAA0D4FDFD}" name="Layer 0/A Layer 1/A Layer 2"/>
    <tableColumn id="2" xr3:uid="{67043297-2059-A343-AC46-1E8A08F7CEA5}" name="A Layer 0"/>
    <tableColumn id="3" xr3:uid="{BF4A5E92-10A9-7A4D-85EF-0B6CFA8CC156}" name="B Layer 0"/>
  </tableColumns>
  <tableStyleInfo name="TableStyleMedium2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914357-C8EF-0E4D-83E3-BF46A05B1F18}" name="layer_0_n" displayName="layer_0_n" ref="P21:R23" totalsRowShown="0">
  <autoFilter ref="P21:R23" xr:uid="{75914357-C8EF-0E4D-83E3-BF46A05B1F18}"/>
  <tableColumns count="3">
    <tableColumn id="1" xr3:uid="{F0593328-276D-1347-8D8D-0655CB94DB7F}" name="Layer 0/B Layer 1/A Layer 2"/>
    <tableColumn id="2" xr3:uid="{97BF8941-FCD4-9E45-8B40-DF4C02BA8B44}" name="C Layer 0"/>
    <tableColumn id="3" xr3:uid="{6F02D602-124D-034C-AE85-2AE5613DF0AA}" name="D Layer 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82"/>
  <sheetViews>
    <sheetView zoomScale="120" zoomScaleNormal="120" workbookViewId="0">
      <selection activeCell="D18" sqref="D18"/>
    </sheetView>
  </sheetViews>
  <sheetFormatPr baseColWidth="10" defaultColWidth="8.83203125" defaultRowHeight="15" x14ac:dyDescent="0.2"/>
  <cols>
    <col min="1" max="1" width="16.5" customWidth="1"/>
    <col min="2" max="2" width="31.1640625" customWidth="1"/>
    <col min="3" max="3" width="22.33203125" customWidth="1"/>
    <col min="4" max="4" width="32.6640625" customWidth="1"/>
    <col min="6" max="6" width="23" customWidth="1"/>
    <col min="7" max="7" width="21.83203125" customWidth="1"/>
    <col min="8" max="8" width="51.83203125" customWidth="1"/>
    <col min="9" max="9" width="41.5" customWidth="1"/>
    <col min="10" max="10" width="20.83203125" customWidth="1"/>
  </cols>
  <sheetData>
    <row r="3" spans="2:4" x14ac:dyDescent="0.2">
      <c r="B3" s="2" t="s">
        <v>5</v>
      </c>
    </row>
    <row r="6" spans="2:4" x14ac:dyDescent="0.2">
      <c r="B6" t="s">
        <v>10</v>
      </c>
    </row>
    <row r="8" spans="2:4" x14ac:dyDescent="0.2">
      <c r="B8" t="s">
        <v>9</v>
      </c>
    </row>
    <row r="9" spans="2:4" ht="17" customHeight="1" x14ac:dyDescent="0.2"/>
    <row r="10" spans="2:4" x14ac:dyDescent="0.2">
      <c r="B10" t="s">
        <v>11</v>
      </c>
    </row>
    <row r="13" spans="2:4" x14ac:dyDescent="0.2">
      <c r="B13" t="s">
        <v>29</v>
      </c>
    </row>
    <row r="15" spans="2:4" x14ac:dyDescent="0.2">
      <c r="B15" s="2" t="s">
        <v>62</v>
      </c>
      <c r="C15" s="2" t="s">
        <v>31</v>
      </c>
      <c r="D15" s="2" t="s">
        <v>32</v>
      </c>
    </row>
    <row r="16" spans="2:4" ht="96" x14ac:dyDescent="0.2">
      <c r="B16" s="12" t="s">
        <v>43</v>
      </c>
      <c r="C16" s="12" t="s">
        <v>30</v>
      </c>
      <c r="D16" s="12" t="s">
        <v>33</v>
      </c>
    </row>
    <row r="17" spans="2:18" ht="96" x14ac:dyDescent="0.2">
      <c r="B17" s="12" t="s">
        <v>40</v>
      </c>
      <c r="C17" s="12" t="s">
        <v>41</v>
      </c>
      <c r="D17" s="12" t="s">
        <v>42</v>
      </c>
    </row>
    <row r="18" spans="2:18" ht="248" customHeight="1" x14ac:dyDescent="0.2">
      <c r="B18" s="12" t="s">
        <v>61</v>
      </c>
      <c r="C18" s="12" t="s">
        <v>66</v>
      </c>
      <c r="D18" s="12" t="s">
        <v>67</v>
      </c>
    </row>
    <row r="19" spans="2:18" ht="48" x14ac:dyDescent="0.2">
      <c r="C19" s="12" t="s">
        <v>65</v>
      </c>
    </row>
    <row r="23" spans="2:18" ht="103.5" customHeight="1" x14ac:dyDescent="0.2">
      <c r="R23" s="1"/>
    </row>
    <row r="24" spans="2:18" ht="220.5" customHeight="1" x14ac:dyDescent="0.2"/>
    <row r="25" spans="2:18" ht="113.25" customHeight="1" x14ac:dyDescent="0.2"/>
    <row r="26" spans="2:18" ht="113.25" customHeight="1" x14ac:dyDescent="0.2"/>
    <row r="27" spans="2:18" ht="113.25" customHeight="1" x14ac:dyDescent="0.2"/>
    <row r="28" spans="2:18" ht="59.25" customHeight="1" x14ac:dyDescent="0.2"/>
    <row r="29" spans="2:18" ht="30.75" customHeight="1" x14ac:dyDescent="0.2"/>
    <row r="32" spans="2:18" ht="32.25" customHeight="1" x14ac:dyDescent="0.2"/>
    <row r="43" ht="66" customHeight="1" x14ac:dyDescent="0.2"/>
    <row r="49" ht="59.25" customHeight="1" x14ac:dyDescent="0.2"/>
    <row r="53" ht="20" customHeight="1" x14ac:dyDescent="0.2"/>
    <row r="54" ht="19" customHeight="1" x14ac:dyDescent="0.2"/>
    <row r="55" ht="28.5" customHeight="1" x14ac:dyDescent="0.2"/>
    <row r="58" ht="37.5" customHeight="1" x14ac:dyDescent="0.2"/>
    <row r="59" ht="33.75" customHeight="1" x14ac:dyDescent="0.2"/>
    <row r="82" spans="6:6" x14ac:dyDescent="0.2">
      <c r="F8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6"/>
  <sheetViews>
    <sheetView zoomScale="110" zoomScaleNormal="110" workbookViewId="0">
      <selection activeCell="J7" sqref="J7"/>
    </sheetView>
  </sheetViews>
  <sheetFormatPr baseColWidth="10" defaultColWidth="8.83203125" defaultRowHeight="15" x14ac:dyDescent="0.2"/>
  <cols>
    <col min="5" max="5" width="12.1640625" customWidth="1"/>
    <col min="9" max="9" width="33.33203125" customWidth="1"/>
    <col min="10" max="10" width="32.5" customWidth="1"/>
    <col min="11" max="11" width="28.83203125" customWidth="1"/>
    <col min="12" max="12" width="23.83203125" customWidth="1"/>
    <col min="13" max="13" width="27.83203125" customWidth="1"/>
    <col min="14" max="14" width="13.5" customWidth="1"/>
    <col min="15" max="15" width="18.6640625" customWidth="1"/>
    <col min="16" max="16" width="20.5" customWidth="1"/>
    <col min="17" max="17" width="18.5" customWidth="1"/>
    <col min="18" max="18" width="16.33203125" customWidth="1"/>
    <col min="19" max="19" width="15.5" customWidth="1"/>
    <col min="20" max="20" width="19.83203125" customWidth="1"/>
    <col min="21" max="21" width="14.83203125" customWidth="1"/>
    <col min="24" max="24" width="22.33203125" customWidth="1"/>
  </cols>
  <sheetData>
    <row r="2" spans="2:11" x14ac:dyDescent="0.2">
      <c r="B2" t="s">
        <v>7</v>
      </c>
    </row>
    <row r="3" spans="2:11" x14ac:dyDescent="0.2">
      <c r="B3" t="s">
        <v>0</v>
      </c>
      <c r="C3" t="s">
        <v>1</v>
      </c>
      <c r="D3" t="s">
        <v>2</v>
      </c>
      <c r="E3" t="s">
        <v>3</v>
      </c>
      <c r="K3" t="s">
        <v>44</v>
      </c>
    </row>
    <row r="4" spans="2:11" ht="17" x14ac:dyDescent="0.2">
      <c r="B4" t="s">
        <v>8</v>
      </c>
      <c r="C4" t="s">
        <v>8</v>
      </c>
      <c r="D4" s="1" t="s">
        <v>4</v>
      </c>
      <c r="E4">
        <v>0</v>
      </c>
      <c r="J4" s="13" t="s">
        <v>45</v>
      </c>
      <c r="K4" s="14" t="s">
        <v>46</v>
      </c>
    </row>
    <row r="5" spans="2:11" ht="16" x14ac:dyDescent="0.2">
      <c r="J5" s="15">
        <v>2</v>
      </c>
      <c r="K5">
        <v>0</v>
      </c>
    </row>
    <row r="6" spans="2:11" ht="16" x14ac:dyDescent="0.2">
      <c r="J6" s="15">
        <v>3</v>
      </c>
      <c r="K6">
        <v>0.57999999999999996</v>
      </c>
    </row>
    <row r="7" spans="2:11" ht="16" x14ac:dyDescent="0.2">
      <c r="J7" s="15">
        <v>4</v>
      </c>
      <c r="K7">
        <v>0.9</v>
      </c>
    </row>
    <row r="8" spans="2:11" ht="16" x14ac:dyDescent="0.2">
      <c r="J8" s="15">
        <v>5</v>
      </c>
      <c r="K8">
        <v>1.1200000000000001</v>
      </c>
    </row>
    <row r="9" spans="2:11" ht="16" x14ac:dyDescent="0.2">
      <c r="J9" s="15">
        <v>6</v>
      </c>
      <c r="K9">
        <v>1.24</v>
      </c>
    </row>
    <row r="10" spans="2:11" ht="16" x14ac:dyDescent="0.2">
      <c r="J10" s="15">
        <v>7</v>
      </c>
      <c r="K10">
        <v>1.32</v>
      </c>
    </row>
    <row r="11" spans="2:11" ht="16" x14ac:dyDescent="0.2">
      <c r="J11" s="15">
        <v>8</v>
      </c>
      <c r="K11">
        <v>1.41</v>
      </c>
    </row>
    <row r="23" ht="67.5" customHeight="1" x14ac:dyDescent="0.2"/>
    <row r="24" ht="44.25" customHeight="1" x14ac:dyDescent="0.2"/>
    <row r="25" ht="64" customHeight="1" x14ac:dyDescent="0.2"/>
    <row r="26" ht="15" customHeight="1" x14ac:dyDescent="0.2"/>
  </sheetData>
  <phoneticPr fontId="4" type="noConversion"/>
  <pageMargins left="0.7" right="0.7" top="0.75" bottom="0.75" header="0.3" footer="0.3"/>
  <pageSetup orientation="portrait" horizontalDpi="4294967295" verticalDpi="4294967295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8F0F-8EBC-F046-AB61-D3F554BE9FC7}">
  <dimension ref="C4:K32"/>
  <sheetViews>
    <sheetView tabSelected="1" zoomScale="140" zoomScaleNormal="140" workbookViewId="0">
      <selection activeCell="J21" sqref="J21"/>
    </sheetView>
  </sheetViews>
  <sheetFormatPr baseColWidth="10" defaultRowHeight="15" x14ac:dyDescent="0.2"/>
  <cols>
    <col min="3" max="3" width="12.33203125" customWidth="1"/>
    <col min="10" max="10" width="14.6640625" customWidth="1"/>
  </cols>
  <sheetData>
    <row r="4" spans="3:11" x14ac:dyDescent="0.2">
      <c r="G4" t="s">
        <v>53</v>
      </c>
    </row>
    <row r="5" spans="3:11" x14ac:dyDescent="0.2">
      <c r="C5" t="s">
        <v>47</v>
      </c>
      <c r="D5" t="s">
        <v>18</v>
      </c>
      <c r="E5" t="s">
        <v>57</v>
      </c>
      <c r="F5" t="s">
        <v>58</v>
      </c>
      <c r="G5" t="s">
        <v>54</v>
      </c>
      <c r="H5" t="s">
        <v>55</v>
      </c>
      <c r="I5" t="s">
        <v>56</v>
      </c>
      <c r="J5" t="s">
        <v>68</v>
      </c>
      <c r="K5" t="s">
        <v>64</v>
      </c>
    </row>
    <row r="6" spans="3:11" x14ac:dyDescent="0.2">
      <c r="C6" t="s">
        <v>49</v>
      </c>
      <c r="D6" t="s">
        <v>19</v>
      </c>
      <c r="E6" t="s">
        <v>59</v>
      </c>
      <c r="F6" t="s">
        <v>60</v>
      </c>
      <c r="G6">
        <v>5</v>
      </c>
      <c r="H6">
        <v>10</v>
      </c>
      <c r="I6">
        <v>15</v>
      </c>
      <c r="J6">
        <v>15</v>
      </c>
      <c r="K6">
        <v>1</v>
      </c>
    </row>
    <row r="7" spans="3:11" x14ac:dyDescent="0.2">
      <c r="C7" t="s">
        <v>49</v>
      </c>
      <c r="D7" t="s">
        <v>20</v>
      </c>
      <c r="E7" t="s">
        <v>59</v>
      </c>
      <c r="F7">
        <v>10</v>
      </c>
      <c r="G7">
        <v>6</v>
      </c>
      <c r="H7">
        <v>11</v>
      </c>
      <c r="I7">
        <v>8</v>
      </c>
      <c r="J7">
        <v>8</v>
      </c>
      <c r="K7">
        <v>0.5</v>
      </c>
    </row>
    <row r="8" spans="3:11" x14ac:dyDescent="0.2">
      <c r="C8" t="s">
        <v>49</v>
      </c>
      <c r="D8" t="s">
        <v>51</v>
      </c>
      <c r="E8">
        <v>5</v>
      </c>
      <c r="F8">
        <v>15</v>
      </c>
      <c r="G8">
        <v>11.3</v>
      </c>
      <c r="H8">
        <v>3</v>
      </c>
      <c r="I8">
        <v>17</v>
      </c>
      <c r="J8">
        <v>17</v>
      </c>
      <c r="K8">
        <v>1</v>
      </c>
    </row>
    <row r="9" spans="3:11" x14ac:dyDescent="0.2">
      <c r="C9" t="s">
        <v>49</v>
      </c>
      <c r="D9" t="s">
        <v>52</v>
      </c>
      <c r="E9">
        <v>0</v>
      </c>
      <c r="F9" t="s">
        <v>60</v>
      </c>
      <c r="G9">
        <v>-2</v>
      </c>
      <c r="H9">
        <v>1</v>
      </c>
      <c r="I9">
        <v>5</v>
      </c>
      <c r="J9">
        <v>5</v>
      </c>
      <c r="K9">
        <v>1</v>
      </c>
    </row>
    <row r="10" spans="3:11" x14ac:dyDescent="0.2">
      <c r="C10" t="s">
        <v>50</v>
      </c>
      <c r="D10" t="s">
        <v>19</v>
      </c>
      <c r="E10" t="s">
        <v>59</v>
      </c>
      <c r="F10" t="s">
        <v>60</v>
      </c>
      <c r="G10">
        <f>G6+2</f>
        <v>7</v>
      </c>
      <c r="H10">
        <f>H6+5</f>
        <v>15</v>
      </c>
      <c r="I10">
        <f>I6-1</f>
        <v>14</v>
      </c>
      <c r="J10">
        <f>J6-1</f>
        <v>14</v>
      </c>
      <c r="K10">
        <v>1</v>
      </c>
    </row>
    <row r="11" spans="3:11" x14ac:dyDescent="0.2">
      <c r="C11" t="s">
        <v>50</v>
      </c>
      <c r="D11" t="s">
        <v>20</v>
      </c>
      <c r="E11" t="s">
        <v>59</v>
      </c>
      <c r="F11">
        <v>10</v>
      </c>
      <c r="G11">
        <f t="shared" ref="G11:G17" si="0">G7+2</f>
        <v>8</v>
      </c>
      <c r="H11">
        <f t="shared" ref="H11:H17" si="1">H7+5</f>
        <v>16</v>
      </c>
      <c r="I11">
        <f t="shared" ref="I11:J13" si="2">I7-1</f>
        <v>7</v>
      </c>
      <c r="J11">
        <f t="shared" si="2"/>
        <v>7</v>
      </c>
      <c r="K11">
        <v>0.5</v>
      </c>
    </row>
    <row r="12" spans="3:11" x14ac:dyDescent="0.2">
      <c r="C12" t="s">
        <v>50</v>
      </c>
      <c r="D12" t="s">
        <v>51</v>
      </c>
      <c r="E12">
        <v>5</v>
      </c>
      <c r="F12">
        <v>15</v>
      </c>
      <c r="G12">
        <f t="shared" si="0"/>
        <v>13.3</v>
      </c>
      <c r="H12">
        <f t="shared" si="1"/>
        <v>8</v>
      </c>
      <c r="I12">
        <f t="shared" si="2"/>
        <v>16</v>
      </c>
      <c r="J12">
        <f t="shared" si="2"/>
        <v>16</v>
      </c>
      <c r="K12">
        <v>1</v>
      </c>
    </row>
    <row r="13" spans="3:11" x14ac:dyDescent="0.2">
      <c r="C13" t="s">
        <v>50</v>
      </c>
      <c r="D13" t="s">
        <v>52</v>
      </c>
      <c r="E13">
        <v>0</v>
      </c>
      <c r="F13" t="s">
        <v>60</v>
      </c>
      <c r="G13">
        <f t="shared" si="0"/>
        <v>0</v>
      </c>
      <c r="H13">
        <f t="shared" si="1"/>
        <v>6</v>
      </c>
      <c r="I13">
        <f t="shared" si="2"/>
        <v>4</v>
      </c>
      <c r="J13">
        <f t="shared" si="2"/>
        <v>4</v>
      </c>
      <c r="K13">
        <v>1</v>
      </c>
    </row>
    <row r="14" spans="3:11" x14ac:dyDescent="0.2">
      <c r="C14" t="s">
        <v>69</v>
      </c>
      <c r="D14" t="s">
        <v>19</v>
      </c>
      <c r="E14" t="s">
        <v>59</v>
      </c>
      <c r="F14" t="s">
        <v>60</v>
      </c>
      <c r="G14">
        <v>7</v>
      </c>
      <c r="H14">
        <v>15</v>
      </c>
      <c r="I14">
        <v>14</v>
      </c>
      <c r="J14">
        <v>14</v>
      </c>
      <c r="K14">
        <v>1</v>
      </c>
    </row>
    <row r="15" spans="3:11" x14ac:dyDescent="0.2">
      <c r="C15" t="s">
        <v>69</v>
      </c>
      <c r="D15" t="s">
        <v>20</v>
      </c>
      <c r="E15" t="s">
        <v>59</v>
      </c>
      <c r="F15">
        <v>10</v>
      </c>
      <c r="G15">
        <v>8</v>
      </c>
      <c r="H15">
        <v>16</v>
      </c>
      <c r="I15">
        <v>7</v>
      </c>
      <c r="J15">
        <v>7</v>
      </c>
      <c r="K15">
        <v>0.5</v>
      </c>
    </row>
    <row r="16" spans="3:11" x14ac:dyDescent="0.2">
      <c r="C16" t="s">
        <v>69</v>
      </c>
      <c r="D16" t="s">
        <v>51</v>
      </c>
      <c r="E16">
        <v>5</v>
      </c>
      <c r="F16">
        <v>15</v>
      </c>
      <c r="G16">
        <v>13.3</v>
      </c>
      <c r="H16">
        <v>8</v>
      </c>
      <c r="I16">
        <v>16</v>
      </c>
      <c r="J16">
        <v>16</v>
      </c>
      <c r="K16">
        <v>1</v>
      </c>
    </row>
    <row r="17" spans="3:11" x14ac:dyDescent="0.2">
      <c r="C17" t="s">
        <v>69</v>
      </c>
      <c r="D17" t="s">
        <v>52</v>
      </c>
      <c r="E17">
        <v>0</v>
      </c>
      <c r="F17" t="s">
        <v>60</v>
      </c>
      <c r="G17">
        <v>0</v>
      </c>
      <c r="H17">
        <v>6</v>
      </c>
      <c r="I17">
        <v>4</v>
      </c>
      <c r="J17">
        <v>4</v>
      </c>
      <c r="K17">
        <v>1</v>
      </c>
    </row>
    <row r="31" spans="3:11" x14ac:dyDescent="0.2">
      <c r="C31" t="s">
        <v>48</v>
      </c>
      <c r="D31" t="s">
        <v>63</v>
      </c>
    </row>
    <row r="32" spans="3:11" x14ac:dyDescent="0.2">
      <c r="C32">
        <v>1</v>
      </c>
      <c r="D32">
        <v>10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7C70-3E9D-7C43-B343-3D96E261DA88}">
  <dimension ref="B2:AA44"/>
  <sheetViews>
    <sheetView topLeftCell="K1" zoomScale="120" zoomScaleNormal="120" workbookViewId="0">
      <selection activeCell="Z23" sqref="Z23"/>
    </sheetView>
  </sheetViews>
  <sheetFormatPr baseColWidth="10" defaultRowHeight="15" x14ac:dyDescent="0.2"/>
  <cols>
    <col min="10" max="10" width="18.5" customWidth="1"/>
    <col min="12" max="12" width="17.5" customWidth="1"/>
    <col min="16" max="16" width="17.5" customWidth="1"/>
    <col min="21" max="21" width="17.5" customWidth="1"/>
    <col min="25" max="25" width="17.5" customWidth="1"/>
  </cols>
  <sheetData>
    <row r="2" spans="2:23" x14ac:dyDescent="0.2">
      <c r="K2" s="2" t="s">
        <v>28</v>
      </c>
      <c r="Q2" s="2"/>
    </row>
    <row r="3" spans="2:23" ht="19" customHeight="1" x14ac:dyDescent="0.2">
      <c r="B3" s="16" t="s">
        <v>21</v>
      </c>
      <c r="C3" s="16"/>
      <c r="D3" s="16"/>
      <c r="E3" s="16"/>
      <c r="F3" s="16"/>
      <c r="G3" s="16"/>
      <c r="H3" s="16"/>
      <c r="K3" s="2"/>
    </row>
    <row r="4" spans="2:23" x14ac:dyDescent="0.2">
      <c r="B4" s="16"/>
      <c r="C4" s="16"/>
      <c r="D4" s="16"/>
      <c r="E4" s="16"/>
      <c r="F4" s="16"/>
      <c r="G4" s="16"/>
      <c r="H4" s="16"/>
      <c r="K4" s="2"/>
    </row>
    <row r="8" spans="2:23" x14ac:dyDescent="0.2">
      <c r="K8" s="2" t="s">
        <v>12</v>
      </c>
    </row>
    <row r="9" spans="2:23" x14ac:dyDescent="0.2">
      <c r="K9" s="2"/>
      <c r="R9" t="s">
        <v>12</v>
      </c>
      <c r="S9" t="s">
        <v>13</v>
      </c>
      <c r="T9" t="s">
        <v>14</v>
      </c>
    </row>
    <row r="10" spans="2:23" x14ac:dyDescent="0.2">
      <c r="K10" s="2"/>
      <c r="R10" t="s">
        <v>13</v>
      </c>
      <c r="S10">
        <v>1</v>
      </c>
      <c r="T10">
        <v>1</v>
      </c>
    </row>
    <row r="11" spans="2:23" x14ac:dyDescent="0.2">
      <c r="K11" s="2"/>
      <c r="R11" t="s">
        <v>14</v>
      </c>
      <c r="S11" t="s">
        <v>27</v>
      </c>
      <c r="T11">
        <v>1</v>
      </c>
    </row>
    <row r="12" spans="2:23" x14ac:dyDescent="0.2">
      <c r="K12" s="2"/>
    </row>
    <row r="13" spans="2:23" x14ac:dyDescent="0.2">
      <c r="K13" s="2"/>
    </row>
    <row r="14" spans="2:23" x14ac:dyDescent="0.2">
      <c r="K14" s="2" t="s">
        <v>15</v>
      </c>
    </row>
    <row r="15" spans="2:23" x14ac:dyDescent="0.2">
      <c r="K15" s="2"/>
      <c r="P15" t="s">
        <v>34</v>
      </c>
      <c r="Q15" t="s">
        <v>16</v>
      </c>
      <c r="R15" t="s">
        <v>17</v>
      </c>
      <c r="U15" t="s">
        <v>35</v>
      </c>
      <c r="V15" t="s">
        <v>16</v>
      </c>
      <c r="W15" t="s">
        <v>17</v>
      </c>
    </row>
    <row r="16" spans="2:23" x14ac:dyDescent="0.2">
      <c r="K16" s="2"/>
      <c r="P16" t="s">
        <v>16</v>
      </c>
      <c r="Q16" s="3">
        <v>1</v>
      </c>
      <c r="R16" s="3">
        <v>3</v>
      </c>
      <c r="U16" t="s">
        <v>16</v>
      </c>
      <c r="V16" s="3">
        <v>1</v>
      </c>
      <c r="W16" s="3">
        <v>5</v>
      </c>
    </row>
    <row r="17" spans="11:27" x14ac:dyDescent="0.2">
      <c r="K17" s="2"/>
      <c r="P17" t="s">
        <v>17</v>
      </c>
      <c r="Q17" s="4" t="s">
        <v>27</v>
      </c>
      <c r="R17" s="4">
        <v>1</v>
      </c>
      <c r="U17" t="s">
        <v>17</v>
      </c>
      <c r="V17" s="4" t="s">
        <v>27</v>
      </c>
      <c r="W17" s="4">
        <v>1</v>
      </c>
    </row>
    <row r="18" spans="11:27" x14ac:dyDescent="0.2">
      <c r="K18" s="2"/>
    </row>
    <row r="19" spans="11:27" x14ac:dyDescent="0.2">
      <c r="K19" s="2"/>
    </row>
    <row r="20" spans="11:27" x14ac:dyDescent="0.2">
      <c r="K20" s="2" t="s">
        <v>18</v>
      </c>
    </row>
    <row r="21" spans="11:27" x14ac:dyDescent="0.2">
      <c r="K21" s="2"/>
      <c r="L21" t="s">
        <v>36</v>
      </c>
      <c r="M21" t="s">
        <v>19</v>
      </c>
      <c r="N21" t="s">
        <v>20</v>
      </c>
      <c r="P21" t="s">
        <v>37</v>
      </c>
      <c r="Q21" t="s">
        <v>51</v>
      </c>
      <c r="R21" t="s">
        <v>52</v>
      </c>
      <c r="U21" t="s">
        <v>38</v>
      </c>
      <c r="V21" t="s">
        <v>19</v>
      </c>
      <c r="W21" t="s">
        <v>20</v>
      </c>
      <c r="Y21" t="s">
        <v>39</v>
      </c>
      <c r="Z21" t="s">
        <v>51</v>
      </c>
      <c r="AA21" t="s">
        <v>52</v>
      </c>
    </row>
    <row r="22" spans="11:27" x14ac:dyDescent="0.2">
      <c r="K22" s="2"/>
      <c r="L22" t="s">
        <v>19</v>
      </c>
      <c r="M22" s="3">
        <v>1</v>
      </c>
      <c r="N22" s="11">
        <f>1/3</f>
        <v>0.33333333333333331</v>
      </c>
      <c r="P22" t="s">
        <v>51</v>
      </c>
      <c r="Q22" s="3">
        <v>1</v>
      </c>
      <c r="R22" s="3">
        <v>7</v>
      </c>
      <c r="U22" t="s">
        <v>19</v>
      </c>
      <c r="V22" s="3">
        <v>1</v>
      </c>
      <c r="W22" s="3">
        <v>9</v>
      </c>
      <c r="Y22" t="s">
        <v>51</v>
      </c>
      <c r="Z22" s="3">
        <v>1</v>
      </c>
      <c r="AA22" s="11">
        <f>1/9</f>
        <v>0.1111111111111111</v>
      </c>
    </row>
    <row r="23" spans="11:27" x14ac:dyDescent="0.2">
      <c r="K23" s="2"/>
      <c r="L23" t="s">
        <v>20</v>
      </c>
      <c r="M23" s="4" t="s">
        <v>27</v>
      </c>
      <c r="N23" s="4">
        <v>1</v>
      </c>
      <c r="P23" t="s">
        <v>52</v>
      </c>
      <c r="Q23" s="4" t="s">
        <v>27</v>
      </c>
      <c r="R23" s="4">
        <v>1</v>
      </c>
      <c r="U23" t="s">
        <v>20</v>
      </c>
      <c r="V23" s="4" t="s">
        <v>27</v>
      </c>
      <c r="W23" s="4">
        <v>1</v>
      </c>
      <c r="Y23" t="s">
        <v>52</v>
      </c>
      <c r="Z23" s="4" t="s">
        <v>27</v>
      </c>
      <c r="AA23" s="4">
        <v>1</v>
      </c>
    </row>
    <row r="24" spans="11:27" x14ac:dyDescent="0.2">
      <c r="K24" s="2"/>
    </row>
    <row r="25" spans="11:27" x14ac:dyDescent="0.2">
      <c r="K25" s="2"/>
    </row>
    <row r="26" spans="11:27" x14ac:dyDescent="0.2">
      <c r="K26" s="2"/>
    </row>
    <row r="27" spans="11:27" x14ac:dyDescent="0.2">
      <c r="K27" s="2"/>
    </row>
    <row r="42" spans="2:5" ht="80" x14ac:dyDescent="0.25">
      <c r="B42" s="5" t="s">
        <v>22</v>
      </c>
      <c r="C42" s="6" t="s">
        <v>23</v>
      </c>
      <c r="D42" s="6" t="s">
        <v>24</v>
      </c>
    </row>
    <row r="43" spans="2:5" ht="24" x14ac:dyDescent="0.25">
      <c r="B43" s="6" t="s">
        <v>23</v>
      </c>
      <c r="C43" s="7">
        <v>1</v>
      </c>
      <c r="D43" s="8">
        <v>5</v>
      </c>
      <c r="E43" s="9" t="s">
        <v>25</v>
      </c>
    </row>
    <row r="44" spans="2:5" ht="24" x14ac:dyDescent="0.25">
      <c r="B44" s="6" t="s">
        <v>26</v>
      </c>
      <c r="C44" s="10">
        <f>1/D43</f>
        <v>0.2</v>
      </c>
      <c r="D44" s="7">
        <v>1</v>
      </c>
    </row>
  </sheetData>
  <mergeCells count="1">
    <mergeCell ref="B3:H4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config</vt:lpstr>
      <vt:lpstr>metric results &amp; scoring</vt:lpstr>
      <vt:lpstr>priority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mgrahovac</dc:creator>
  <cp:lastModifiedBy>User644</cp:lastModifiedBy>
  <dcterms:created xsi:type="dcterms:W3CDTF">2018-02-23T20:42:54Z</dcterms:created>
  <dcterms:modified xsi:type="dcterms:W3CDTF">2022-11-16T19:08:37Z</dcterms:modified>
</cp:coreProperties>
</file>