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Resultados\"/>
    </mc:Choice>
  </mc:AlternateContent>
  <xr:revisionPtr revIDLastSave="0" documentId="13_ncr:1_{65956899-A4BD-469C-B696-1F183EDFA669}" xr6:coauthVersionLast="47" xr6:coauthVersionMax="47" xr10:uidLastSave="{00000000-0000-0000-0000-000000000000}"/>
  <bookViews>
    <workbookView xWindow="-108" yWindow="-108" windowWidth="23256" windowHeight="12456" xr2:uid="{07FE9552-7B95-4604-B737-4225999B9C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B24" i="1"/>
  <c r="B20" i="1"/>
  <c r="C9" i="1"/>
  <c r="C20" i="1"/>
  <c r="B9" i="1"/>
</calcChain>
</file>

<file path=xl/sharedStrings.xml><?xml version="1.0" encoding="utf-8"?>
<sst xmlns="http://schemas.openxmlformats.org/spreadsheetml/2006/main" count="44" uniqueCount="27">
  <si>
    <t>Coluna1</t>
  </si>
  <si>
    <t>Theta</t>
  </si>
  <si>
    <t>Iota</t>
  </si>
  <si>
    <t>Kappa</t>
  </si>
  <si>
    <t>Gamma</t>
  </si>
  <si>
    <t>Recall</t>
  </si>
  <si>
    <t>Variant</t>
  </si>
  <si>
    <t>Mu</t>
  </si>
  <si>
    <t>Y505F</t>
  </si>
  <si>
    <t>N439R</t>
  </si>
  <si>
    <t>Q498I</t>
  </si>
  <si>
    <t>Y489F</t>
  </si>
  <si>
    <t>μ</t>
  </si>
  <si>
    <t>σ</t>
  </si>
  <si>
    <t>Tipo</t>
  </si>
  <si>
    <t>– –</t>
  </si>
  <si>
    <t>+ +</t>
  </si>
  <si>
    <t>Omicron</t>
  </si>
  <si>
    <t>S494K</t>
  </si>
  <si>
    <t>TP</t>
  </si>
  <si>
    <t>FN</t>
  </si>
  <si>
    <t>TN</t>
  </si>
  <si>
    <t>FP</t>
  </si>
  <si>
    <t>Sistema</t>
  </si>
  <si>
    <t>Epsilon</t>
  </si>
  <si>
    <t>K417Y</t>
  </si>
  <si>
    <t>V445L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</si>
</sst>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2"/>
      <color theme="4" tint="-0.249977111117893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2"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4" tint="-0.249977111117893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8658536585365"/>
          <c:y val="5.4240631163708086E-2"/>
          <c:w val="0.70869060523938576"/>
          <c:h val="0.82223050521051733"/>
        </c:manualLayout>
      </c:layout>
      <c:bar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11C-488F-BF2D-AEB97B53F98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011C-488F-BF2D-AEB97B53F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Planilha1!$C$23:$C$24</c:f>
                <c:numCache>
                  <c:formatCode>General</c:formatCode>
                  <c:ptCount val="2"/>
                  <c:pt idx="0">
                    <c:v>0.13214803078675255</c:v>
                  </c:pt>
                  <c:pt idx="1">
                    <c:v>0.14765293005931868</c:v>
                  </c:pt>
                </c:numCache>
              </c:numRef>
            </c:plus>
            <c:minus>
              <c:numRef>
                <c:f>Planilha1!$C$23:$C$24</c:f>
                <c:numCache>
                  <c:formatCode>General</c:formatCode>
                  <c:ptCount val="2"/>
                  <c:pt idx="0">
                    <c:v>0.13214803078675255</c:v>
                  </c:pt>
                  <c:pt idx="1">
                    <c:v>0.14765293005931868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Planilha1!$A$23:$A$24</c:f>
              <c:strCache>
                <c:ptCount val="2"/>
                <c:pt idx="0">
                  <c:v>+ +</c:v>
                </c:pt>
                <c:pt idx="1">
                  <c:v>– –</c:v>
                </c:pt>
              </c:strCache>
            </c:strRef>
          </c:cat>
          <c:val>
            <c:numRef>
              <c:f>Planilha1!$B$23:$B$24</c:f>
              <c:numCache>
                <c:formatCode>0.000</c:formatCode>
                <c:ptCount val="2"/>
                <c:pt idx="0">
                  <c:v>0.8</c:v>
                </c:pt>
                <c:pt idx="1">
                  <c:v>0.31442857142857139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1C-488F-BF2D-AEB97B53F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5530720"/>
        <c:axId val="155531200"/>
      </c:barChart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4-011C-488F-BF2D-AEB97B53F9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5-011C-488F-BF2D-AEB97B53F98B}"/>
              </c:ext>
            </c:extLst>
          </c:dPt>
          <c:errBars>
            <c:errBarType val="both"/>
            <c:errValType val="cust"/>
            <c:noEndCap val="0"/>
            <c:plus>
              <c:numRef>
                <c:f>Planilha1!$C$23:$C$24</c:f>
                <c:numCache>
                  <c:formatCode>General</c:formatCode>
                  <c:ptCount val="2"/>
                  <c:pt idx="0">
                    <c:v>0.13214803078675255</c:v>
                  </c:pt>
                  <c:pt idx="1">
                    <c:v>0.14765293005931868</c:v>
                  </c:pt>
                </c:numCache>
              </c:numRef>
            </c:plus>
            <c:minus>
              <c:numRef>
                <c:f>Planilha1!$C$23:$C$24</c:f>
                <c:numCache>
                  <c:formatCode>General</c:formatCode>
                  <c:ptCount val="2"/>
                  <c:pt idx="0">
                    <c:v>0.13214803078675255</c:v>
                  </c:pt>
                  <c:pt idx="1">
                    <c:v>0.14765293005931868</c:v>
                  </c:pt>
                </c:numCache>
              </c:numRef>
            </c:minus>
          </c:errBars>
          <c:cat>
            <c:strRef>
              <c:f>Planilha1!$A$23:$A$24</c:f>
              <c:strCache>
                <c:ptCount val="2"/>
                <c:pt idx="0">
                  <c:v>+ +</c:v>
                </c:pt>
                <c:pt idx="1">
                  <c:v>– –</c:v>
                </c:pt>
              </c:strCache>
            </c:strRef>
          </c:cat>
          <c:val>
            <c:numRef>
              <c:f>Planilha1!$B$23:$B$24</c:f>
              <c:numCache>
                <c:formatCode>0.000</c:formatCode>
                <c:ptCount val="2"/>
                <c:pt idx="0">
                  <c:v>0.8</c:v>
                </c:pt>
                <c:pt idx="1">
                  <c:v>0.31442857142857139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1C-488F-BF2D-AEB97B53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507743"/>
        <c:axId val="460714527"/>
      </c:barChart>
      <c:catAx>
        <c:axId val="1555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31200"/>
        <c:crossesAt val="0"/>
        <c:auto val="1"/>
        <c:lblAlgn val="ctr"/>
        <c:lblOffset val="100"/>
        <c:noMultiLvlLbl val="0"/>
      </c:catAx>
      <c:valAx>
        <c:axId val="155531200"/>
        <c:scaling>
          <c:orientation val="minMax"/>
        </c:scaling>
        <c:delete val="0"/>
        <c:axPos val="l"/>
        <c:title>
          <c:tx>
            <c:rich>
              <a:bodyPr anchor="t" anchorCtr="0"/>
              <a:lstStyle/>
              <a:p>
                <a:pPr>
                  <a:defRPr sz="8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8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293197725284341"/>
            </c:manualLayout>
          </c:layout>
          <c:overlay val="0"/>
        </c:title>
        <c:numFmt formatCode="#,##0.00;[Red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5530720"/>
        <c:crosses val="autoZero"/>
        <c:crossBetween val="between"/>
        <c:majorUnit val="0.2"/>
      </c:valAx>
      <c:valAx>
        <c:axId val="4607145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8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9389304461942255"/>
              <c:y val="0.3429319772528434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506507743"/>
        <c:crosses val="max"/>
        <c:crossBetween val="between"/>
        <c:majorUnit val="0.2"/>
      </c:valAx>
      <c:catAx>
        <c:axId val="50650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714527"/>
        <c:crossesAt val="0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15240</xdr:rowOff>
    </xdr:from>
    <xdr:to>
      <xdr:col>10</xdr:col>
      <xdr:colOff>595140</xdr:colOff>
      <xdr:row>15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0B7C39-F5D2-2BDD-941E-CE3DA065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CA307-2474-4E18-B4BB-277872DAFC30}" name="Tabela1" displayName="Tabela1" ref="A1:C9" totalsRowCount="1" headerRowDxfId="21" dataDxfId="20">
  <autoFilter ref="A1:C8" xr:uid="{AC1CA307-2474-4E18-B4BB-277872DAFC30}"/>
  <tableColumns count="3">
    <tableColumn id="1" xr3:uid="{08C4BCBC-9E87-4E1F-9E30-9BDE02BAEF6A}" name="Variant" dataDxfId="8" totalsRowDxfId="5"/>
    <tableColumn id="2" xr3:uid="{FE243D80-6D91-4949-A25A-C5EA4B9D5EBB}" name="Recall" totalsRowFunction="custom" dataDxfId="7" totalsRowDxfId="4">
      <totalsRowFormula>SUBTOTAL(101,B2:B8)</totalsRowFormula>
    </tableColumn>
    <tableColumn id="4" xr3:uid="{E166C3F7-6175-46CB-8B43-EF15B492C76F}" name="Coluna1" totalsRowFunction="custom" dataDxfId="6" totalsRowDxfId="3">
      <totalsRowFormula>_xlfn.STDEV.P(Tabela1[Recall])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548559-C8F5-4E93-B3A6-F1163F2B768F}" name="Tabela13" displayName="Tabela13" ref="A12:C20" totalsRowCount="1" headerRowDxfId="19" dataDxfId="18">
  <autoFilter ref="A12:C19" xr:uid="{83548559-C8F5-4E93-B3A6-F1163F2B768F}"/>
  <sortState xmlns:xlrd2="http://schemas.microsoft.com/office/spreadsheetml/2017/richdata2" ref="A13:C19">
    <sortCondition descending="1" ref="B12:B19"/>
  </sortState>
  <tableColumns count="3">
    <tableColumn id="1" xr3:uid="{A2603236-6B7D-4633-9390-91B99314A261}" name="Variant" dataDxfId="17" totalsRowDxfId="2"/>
    <tableColumn id="2" xr3:uid="{F7037C53-15E9-41BF-A41B-ADEDACB1AF9D}" name="Recall" totalsRowFunction="average" dataDxfId="16" totalsRowDxfId="1"/>
    <tableColumn id="4" xr3:uid="{93784B63-234C-4ADA-BF64-9194B8B7C2C1}" name="Coluna1" totalsRowFunction="custom" dataDxfId="15" totalsRowDxfId="0">
      <totalsRowFormula>_xlfn.STDEV.P(Tabela13[Recall])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6056A0-746C-489E-8159-C1E18B8E6648}" name="Tabela4" displayName="Tabela4" ref="A22:C24" totalsRowShown="0" headerRowDxfId="14" dataDxfId="13">
  <autoFilter ref="A22:C24" xr:uid="{686056A0-746C-489E-8159-C1E18B8E6648}"/>
  <tableColumns count="3">
    <tableColumn id="1" xr3:uid="{BA9A1235-4AA8-4A85-BD19-46B362FB152E}" name="Tipo" dataDxfId="12"/>
    <tableColumn id="2" xr3:uid="{6B8EB1E8-0AB5-426A-8A4F-64B1AE622D89}" name="μ" dataDxfId="11"/>
    <tableColumn id="3" xr3:uid="{C74CA928-9C2D-4108-B269-3C0AF4044A6A}" name="σ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AA536-CF19-4203-996C-A6AB293EEC4C}" name="Tabela3" displayName="Tabela3" ref="M1:Q15" totalsRowShown="0" headerRowDxfId="9">
  <autoFilter ref="M1:Q15" xr:uid="{4F1AA536-CF19-4203-996C-A6AB293EEC4C}"/>
  <tableColumns count="5">
    <tableColumn id="1" xr3:uid="{ACC4257E-B911-4BCB-83F5-866D6C36CDFE}" name="Sistema"/>
    <tableColumn id="2" xr3:uid="{ED2D272A-9D6E-41D4-A8D8-811D8A320A31}" name="TP"/>
    <tableColumn id="3" xr3:uid="{3A0B520F-B414-4C89-82BA-405C77F8582C}" name="FN"/>
    <tableColumn id="4" xr3:uid="{31CF8BA6-371E-4BC2-B995-CA6CFB154631}" name="TN"/>
    <tableColumn id="5" xr3:uid="{25989871-5D57-41F4-8ED9-4078C4B72CF0}" name="F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755D-72DD-41AA-A019-DC15084C2A50}">
  <dimension ref="A1:Q24"/>
  <sheetViews>
    <sheetView tabSelected="1" workbookViewId="0">
      <selection activeCell="K19" sqref="K19"/>
    </sheetView>
  </sheetViews>
  <sheetFormatPr defaultRowHeight="14.4"/>
  <cols>
    <col min="1" max="2" width="9.77734375" customWidth="1"/>
    <col min="3" max="3" width="9.5546875" bestFit="1" customWidth="1"/>
    <col min="5" max="7" width="9.77734375" customWidth="1"/>
    <col min="13" max="13" width="12.77734375" customWidth="1"/>
    <col min="14" max="17" width="10.77734375" customWidth="1"/>
  </cols>
  <sheetData>
    <row r="1" spans="1:17">
      <c r="A1" s="1" t="s">
        <v>6</v>
      </c>
      <c r="B1" s="1" t="s">
        <v>5</v>
      </c>
      <c r="C1" s="1" t="s">
        <v>0</v>
      </c>
      <c r="M1" s="1" t="s">
        <v>23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7">
      <c r="A2" s="1" t="s">
        <v>1</v>
      </c>
      <c r="B2" s="7">
        <v>0.95</v>
      </c>
      <c r="C2" s="1"/>
      <c r="M2" s="1" t="s">
        <v>1</v>
      </c>
      <c r="N2">
        <v>4752</v>
      </c>
      <c r="O2">
        <v>249</v>
      </c>
    </row>
    <row r="3" spans="1:17">
      <c r="A3" s="1" t="s">
        <v>17</v>
      </c>
      <c r="B3" s="7">
        <v>0.95</v>
      </c>
      <c r="C3" s="1"/>
      <c r="M3" s="1" t="s">
        <v>17</v>
      </c>
      <c r="N3">
        <v>4751</v>
      </c>
      <c r="O3">
        <v>250</v>
      </c>
    </row>
    <row r="4" spans="1:17">
      <c r="A4" s="1" t="s">
        <v>7</v>
      </c>
      <c r="B4" s="1">
        <v>0.88400000000000001</v>
      </c>
      <c r="C4" s="1"/>
      <c r="M4" s="1" t="s">
        <v>7</v>
      </c>
      <c r="N4">
        <v>4423</v>
      </c>
      <c r="O4">
        <v>578</v>
      </c>
    </row>
    <row r="5" spans="1:17">
      <c r="A5" s="1" t="s">
        <v>2</v>
      </c>
      <c r="B5" s="1">
        <v>0.84499999999999997</v>
      </c>
      <c r="C5" s="1"/>
      <c r="M5" s="1" t="s">
        <v>2</v>
      </c>
      <c r="N5">
        <v>4224</v>
      </c>
      <c r="O5">
        <v>777</v>
      </c>
    </row>
    <row r="6" spans="1:17">
      <c r="A6" s="1" t="s">
        <v>3</v>
      </c>
      <c r="B6" s="1">
        <v>0.71199999999999997</v>
      </c>
      <c r="C6" s="1"/>
      <c r="M6" s="1" t="s">
        <v>3</v>
      </c>
      <c r="N6">
        <v>3555</v>
      </c>
      <c r="O6">
        <v>1446</v>
      </c>
    </row>
    <row r="7" spans="1:17">
      <c r="A7" s="1" t="s">
        <v>24</v>
      </c>
      <c r="B7" s="1">
        <v>0.65300000000000002</v>
      </c>
      <c r="C7" s="1"/>
      <c r="M7" s="1" t="s">
        <v>24</v>
      </c>
      <c r="N7">
        <v>3266</v>
      </c>
      <c r="O7">
        <v>1735</v>
      </c>
    </row>
    <row r="8" spans="1:17">
      <c r="A8" s="1" t="s">
        <v>4</v>
      </c>
      <c r="B8" s="7">
        <v>0.60299999999999998</v>
      </c>
      <c r="C8" s="1"/>
      <c r="M8" s="1" t="s">
        <v>4</v>
      </c>
      <c r="N8">
        <v>3016</v>
      </c>
      <c r="O8">
        <v>1985</v>
      </c>
    </row>
    <row r="9" spans="1:17" ht="16.8">
      <c r="A9" s="3"/>
      <c r="B9" s="7">
        <f>SUBTOTAL(101,B2:B8)</f>
        <v>0.79957142857142849</v>
      </c>
      <c r="C9" s="8">
        <f>_xlfn.STDEV.P(Tabela1[Recall])</f>
        <v>0.13214803078675255</v>
      </c>
      <c r="M9" s="1" t="s">
        <v>8</v>
      </c>
      <c r="P9">
        <v>2711</v>
      </c>
      <c r="Q9">
        <v>2290</v>
      </c>
    </row>
    <row r="10" spans="1:17">
      <c r="A10" s="1"/>
      <c r="B10" s="2"/>
      <c r="M10" s="1" t="s">
        <v>9</v>
      </c>
      <c r="P10">
        <v>2782</v>
      </c>
      <c r="Q10">
        <v>2219</v>
      </c>
    </row>
    <row r="11" spans="1:17">
      <c r="M11" s="1" t="s">
        <v>25</v>
      </c>
      <c r="P11">
        <v>2937</v>
      </c>
      <c r="Q11">
        <v>2064</v>
      </c>
    </row>
    <row r="12" spans="1:17">
      <c r="A12" s="1" t="s">
        <v>6</v>
      </c>
      <c r="B12" s="1" t="s">
        <v>5</v>
      </c>
      <c r="C12" s="1" t="s">
        <v>0</v>
      </c>
      <c r="M12" s="1" t="s">
        <v>10</v>
      </c>
      <c r="P12">
        <v>3238</v>
      </c>
      <c r="Q12">
        <v>1763</v>
      </c>
    </row>
    <row r="13" spans="1:17">
      <c r="A13" s="1" t="s">
        <v>8</v>
      </c>
      <c r="B13" s="7">
        <v>0.45800000000000002</v>
      </c>
      <c r="C13" s="1"/>
      <c r="M13" s="1" t="s">
        <v>18</v>
      </c>
      <c r="P13" s="6">
        <v>3587</v>
      </c>
      <c r="Q13" s="6">
        <v>1414</v>
      </c>
    </row>
    <row r="14" spans="1:17">
      <c r="A14" s="1" t="s">
        <v>9</v>
      </c>
      <c r="B14" s="1">
        <v>0.44400000000000001</v>
      </c>
      <c r="C14" s="1"/>
      <c r="M14" s="1" t="s">
        <v>26</v>
      </c>
      <c r="P14" s="6">
        <v>3752</v>
      </c>
      <c r="Q14" s="6">
        <v>1249</v>
      </c>
    </row>
    <row r="15" spans="1:17">
      <c r="A15" s="1" t="s">
        <v>25</v>
      </c>
      <c r="B15" s="1">
        <v>0.41299999999999998</v>
      </c>
      <c r="C15" s="1"/>
      <c r="M15" s="1" t="s">
        <v>11</v>
      </c>
      <c r="P15">
        <v>5001</v>
      </c>
      <c r="Q15">
        <v>0</v>
      </c>
    </row>
    <row r="16" spans="1:17">
      <c r="A16" s="1" t="s">
        <v>10</v>
      </c>
      <c r="B16" s="1">
        <v>0.35299999999999998</v>
      </c>
      <c r="C16" s="1"/>
    </row>
    <row r="17" spans="1:3">
      <c r="A17" s="1" t="s">
        <v>18</v>
      </c>
      <c r="B17" s="7">
        <v>0.28299999999999997</v>
      </c>
      <c r="C17" s="1"/>
    </row>
    <row r="18" spans="1:3">
      <c r="A18" s="1" t="s">
        <v>26</v>
      </c>
      <c r="B18" s="7">
        <v>0.25</v>
      </c>
      <c r="C18" s="1"/>
    </row>
    <row r="19" spans="1:3">
      <c r="A19" s="1" t="s">
        <v>11</v>
      </c>
      <c r="B19" s="7">
        <v>0</v>
      </c>
      <c r="C19" s="1"/>
    </row>
    <row r="20" spans="1:3" ht="16.8">
      <c r="A20" s="3"/>
      <c r="B20" s="7">
        <f>SUBTOTAL(101,Tabela13[Recall])</f>
        <v>0.31442857142857139</v>
      </c>
      <c r="C20" s="8">
        <f>_xlfn.STDEV.P(Tabela13[Recall])</f>
        <v>0.14765293005931868</v>
      </c>
    </row>
    <row r="22" spans="1:3" ht="16.8">
      <c r="A22" s="1" t="s">
        <v>14</v>
      </c>
      <c r="B22" s="3" t="s">
        <v>12</v>
      </c>
      <c r="C22" s="3" t="s">
        <v>13</v>
      </c>
    </row>
    <row r="23" spans="1:3" ht="15.6">
      <c r="A23" s="4" t="s">
        <v>16</v>
      </c>
      <c r="B23" s="7">
        <v>0.8</v>
      </c>
      <c r="C23" s="8">
        <f>_xlfn.STDEV.P(Tabela1[Recall])</f>
        <v>0.13214803078675255</v>
      </c>
    </row>
    <row r="24" spans="1:3">
      <c r="A24" s="5" t="s">
        <v>15</v>
      </c>
      <c r="B24" s="7">
        <f>SUBTOTAL(101,Tabela13[Recall])</f>
        <v>0.31442857142857139</v>
      </c>
      <c r="C24" s="8">
        <f>_xlfn.STDEV.P(Tabela13[Recall])</f>
        <v>0.14765293005931868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2023-07-11T02:00:37Z</dcterms:created>
  <dcterms:modified xsi:type="dcterms:W3CDTF">2024-04-21T04:30:56Z</dcterms:modified>
</cp:coreProperties>
</file>