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UFMG\Lab. de Bioinformática e Sistemas\Mestrado\Resultados\"/>
    </mc:Choice>
  </mc:AlternateContent>
  <xr:revisionPtr revIDLastSave="0" documentId="13_ncr:1_{9AB87A33-1603-44B6-A5EA-D0FB5C100D7E}" xr6:coauthVersionLast="47" xr6:coauthVersionMax="47" xr10:uidLastSave="{00000000-0000-0000-0000-000000000000}"/>
  <bookViews>
    <workbookView xWindow="-108" yWindow="-108" windowWidth="23256" windowHeight="12456" activeTab="2" xr2:uid="{95326DB6-965E-4D6D-8F2A-EE02F124A2F8}"/>
  </bookViews>
  <sheets>
    <sheet name="20221228" sheetId="1" r:id="rId1"/>
    <sheet name="20230330" sheetId="3" r:id="rId2"/>
    <sheet name="2023043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6" i="4"/>
  <c r="D7" i="4"/>
  <c r="D8" i="4"/>
  <c r="D9" i="4"/>
  <c r="D10" i="4"/>
  <c r="D11" i="4"/>
  <c r="D5" i="4"/>
  <c r="D6" i="3"/>
  <c r="D8" i="3"/>
  <c r="D9" i="3"/>
  <c r="D3" i="3"/>
  <c r="D4" i="3"/>
  <c r="D5" i="3"/>
  <c r="D7" i="3"/>
  <c r="D10" i="3"/>
  <c r="D11" i="3"/>
  <c r="D12" i="3"/>
  <c r="D13" i="3"/>
  <c r="D14" i="3"/>
  <c r="D15" i="3"/>
  <c r="D3" i="1"/>
  <c r="D4" i="1"/>
  <c r="D5" i="1"/>
  <c r="D6" i="1"/>
  <c r="D7" i="1"/>
  <c r="D8" i="1"/>
  <c r="D9" i="1"/>
  <c r="D10" i="1"/>
  <c r="D11" i="1"/>
  <c r="D12" i="1"/>
  <c r="D13" i="1"/>
  <c r="D14" i="1"/>
  <c r="E13" i="4" l="1"/>
  <c r="E16" i="3"/>
  <c r="E15" i="1"/>
</calcChain>
</file>

<file path=xl/sharedStrings.xml><?xml version="1.0" encoding="utf-8"?>
<sst xmlns="http://schemas.openxmlformats.org/spreadsheetml/2006/main" count="91" uniqueCount="40">
  <si>
    <t>Variante</t>
  </si>
  <si>
    <t>ΔΔG (norm)</t>
  </si>
  <si>
    <t>Y489F</t>
  </si>
  <si>
    <t>V367F</t>
  </si>
  <si>
    <t>G446V</t>
  </si>
  <si>
    <t>E484Q</t>
  </si>
  <si>
    <t>N439R</t>
  </si>
  <si>
    <t>B.1.1.28.3</t>
  </si>
  <si>
    <t>E484K, N501Y</t>
  </si>
  <si>
    <t>P.1</t>
  </si>
  <si>
    <t>K417T, E484K, N501Y</t>
  </si>
  <si>
    <t>B.1.621</t>
  </si>
  <si>
    <t>R346K, E484K, N501Y</t>
  </si>
  <si>
    <t>B.1.351</t>
  </si>
  <si>
    <t>K417N, E484K, N501Y</t>
  </si>
  <si>
    <t>E.V</t>
  </si>
  <si>
    <t>N501I</t>
  </si>
  <si>
    <t>N501T</t>
  </si>
  <si>
    <t>ΔΔG</t>
  </si>
  <si>
    <t>Correlação</t>
  </si>
  <si>
    <t>F490S</t>
  </si>
  <si>
    <t>Mutação</t>
  </si>
  <si>
    <t>Neutra</t>
  </si>
  <si>
    <t>Correlação entre a performance do modelo e as mudanças na energia livre de ligação</t>
  </si>
  <si>
    <t>Recall</t>
  </si>
  <si>
    <t>Y505F</t>
  </si>
  <si>
    <t>N439K</t>
  </si>
  <si>
    <t>Teta</t>
  </si>
  <si>
    <t>Beta</t>
  </si>
  <si>
    <t>Mu</t>
  </si>
  <si>
    <t>Kappa</t>
  </si>
  <si>
    <t>L452R, E484Q</t>
  </si>
  <si>
    <t>Correlation between model performance and changes in binding free energy</t>
  </si>
  <si>
    <t>Variant</t>
  </si>
  <si>
    <t>Mutation</t>
  </si>
  <si>
    <t>Correlation</t>
  </si>
  <si>
    <t>L452R</t>
  </si>
  <si>
    <t>K417Y</t>
  </si>
  <si>
    <t>V445L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</si>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</sst>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4" tint="-0.249977111117893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7D83C"/>
      <color rgb="FFFFCC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'20221228'!$E$2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A11-4749-9FE8-480CA75A80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A11-4749-9FE8-480CA75A80D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A11-4749-9FE8-480CA75A80D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A11-4749-9FE8-480CA75A80D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A11-4749-9FE8-480CA75A80D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A11-4749-9FE8-480CA75A80D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A11-4749-9FE8-480CA75A80D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A11-4749-9FE8-480CA75A80D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A11-4749-9FE8-480CA75A80D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A11-4749-9FE8-480CA75A80D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A11-4749-9FE8-480CA75A80D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A11-4749-9FE8-480CA75A80D0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Y489F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A11-4749-9FE8-480CA75A80D0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V367F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A11-4749-9FE8-480CA75A80D0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G446V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A11-4749-9FE8-480CA75A80D0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E484Q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A11-4749-9FE8-480CA75A80D0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N439R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A11-4749-9FE8-480CA75A80D0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F490S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A11-4749-9FE8-480CA75A80D0}"/>
                </c:ext>
              </c:extLst>
            </c:dLbl>
            <c:dLbl>
              <c:idx val="6"/>
              <c:layout>
                <c:manualLayout>
                  <c:x val="-0.14124293785310743"/>
                  <c:y val="-4.323389537397279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B.1.1.28.3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A11-4749-9FE8-480CA75A80D0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P.1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A11-4749-9FE8-480CA75A80D0}"/>
                </c:ext>
              </c:extLst>
            </c:dLbl>
            <c:dLbl>
              <c:idx val="8"/>
              <c:layout>
                <c:manualLayout>
                  <c:x val="-4.3656806959222548E-2"/>
                  <c:y val="-5.404236921746653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B.1.621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479299871799531E-2"/>
                      <c:h val="5.613938335529070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8A11-4749-9FE8-480CA75A80D0}"/>
                </c:ext>
              </c:extLst>
            </c:dLbl>
            <c:dLbl>
              <c:idx val="9"/>
              <c:layout>
                <c:manualLayout>
                  <c:x val="-6.420133538777606E-2"/>
                  <c:y val="-4.323389537397319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B.1.351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8A11-4749-9FE8-480CA75A80D0}"/>
                </c:ext>
              </c:extLst>
            </c:dLbl>
            <c:dLbl>
              <c:idx val="10"/>
              <c:layout>
                <c:manualLayout>
                  <c:x val="-7.1905495634309188E-2"/>
                  <c:y val="-4.323389537397319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>
                        <a:ln>
                          <a:noFill/>
                        </a:ln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N501I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A11-4749-9FE8-480CA75A80D0}"/>
                </c:ext>
              </c:extLst>
            </c:dLbl>
            <c:dLbl>
              <c:idx val="11"/>
              <c:layout>
                <c:manualLayout>
                  <c:x val="0"/>
                  <c:y val="-4.323389537397319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N501T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A11-4749-9FE8-480CA75A80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'20221228'!$D$3:$D$14</c:f>
              <c:numCache>
                <c:formatCode>0.00</c:formatCode>
                <c:ptCount val="12"/>
                <c:pt idx="0">
                  <c:v>4.0404040404040387E-2</c:v>
                </c:pt>
                <c:pt idx="1">
                  <c:v>0.35353535353535354</c:v>
                </c:pt>
                <c:pt idx="2">
                  <c:v>0.33333333333333331</c:v>
                </c:pt>
                <c:pt idx="3">
                  <c:v>0.19191919191919193</c:v>
                </c:pt>
                <c:pt idx="4">
                  <c:v>0</c:v>
                </c:pt>
                <c:pt idx="5">
                  <c:v>0.6262626262626263</c:v>
                </c:pt>
                <c:pt idx="6">
                  <c:v>0.83838383838383845</c:v>
                </c:pt>
                <c:pt idx="7">
                  <c:v>0.84848484848484862</c:v>
                </c:pt>
                <c:pt idx="8">
                  <c:v>0.95959595959595956</c:v>
                </c:pt>
                <c:pt idx="9">
                  <c:v>1</c:v>
                </c:pt>
                <c:pt idx="10">
                  <c:v>0.98989898989898994</c:v>
                </c:pt>
                <c:pt idx="11">
                  <c:v>0.63636363636363635</c:v>
                </c:pt>
              </c:numCache>
            </c:numRef>
          </c:xVal>
          <c:yVal>
            <c:numRef>
              <c:f>'20221228'!$E$3:$E$14</c:f>
              <c:numCache>
                <c:formatCode>0.00</c:formatCode>
                <c:ptCount val="12"/>
                <c:pt idx="0">
                  <c:v>0.2</c:v>
                </c:pt>
                <c:pt idx="1">
                  <c:v>0.31</c:v>
                </c:pt>
                <c:pt idx="2">
                  <c:v>0.15</c:v>
                </c:pt>
                <c:pt idx="3">
                  <c:v>0.19</c:v>
                </c:pt>
                <c:pt idx="4">
                  <c:v>0.34</c:v>
                </c:pt>
                <c:pt idx="5">
                  <c:v>0.5</c:v>
                </c:pt>
                <c:pt idx="6">
                  <c:v>0.65</c:v>
                </c:pt>
                <c:pt idx="7">
                  <c:v>0.55000000000000004</c:v>
                </c:pt>
                <c:pt idx="8">
                  <c:v>0.59</c:v>
                </c:pt>
                <c:pt idx="9">
                  <c:v>0.83</c:v>
                </c:pt>
                <c:pt idx="10">
                  <c:v>0.95</c:v>
                </c:pt>
                <c:pt idx="11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1-4749-9FE8-480CA75A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15728"/>
        <c:axId val="262716560"/>
      </c:scatterChart>
      <c:valAx>
        <c:axId val="262715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/>
                  <a:t>ΔΔ</a:t>
                </a:r>
                <a:r>
                  <a:rPr lang="pt-BR" sz="900"/>
                  <a:t>G (norm)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716560"/>
        <c:crosses val="autoZero"/>
        <c:crossBetween val="midCat"/>
      </c:valAx>
      <c:valAx>
        <c:axId val="2627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Recall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7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Correlação entre a performance do modelo e as mudanças na energia livre de ligação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'20230330'!$E$2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59-4C14-A1C7-7F77E5E8FD3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59-4C14-A1C7-7F77E5E8FD3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59-4C14-A1C7-7F77E5E8FD3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59-4C14-A1C7-7F77E5E8FD3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B7D83C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59-4C14-A1C7-7F77E5E8FD3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59-4C14-A1C7-7F77E5E8FD3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59-4C14-A1C7-7F77E5E8FD3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59-4C14-A1C7-7F77E5E8FD3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59-4C14-A1C7-7F77E5E8FD3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59-4C14-A1C7-7F77E5E8FD3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59-4C14-A1C7-7F77E5E8FD3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59-4C14-A1C7-7F77E5E8FD3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59-4C14-A1C7-7F77E5E8FD3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Y489F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959-4C14-A1C7-7F77E5E8FD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V367F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959-4C14-A1C7-7F77E5E8FD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G446V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959-4C14-A1C7-7F77E5E8FD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E484Q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959-4C14-A1C7-7F77E5E8FD30}"/>
                </c:ext>
              </c:extLst>
            </c:dLbl>
            <c:dLbl>
              <c:idx val="4"/>
              <c:layout>
                <c:manualLayout>
                  <c:x val="-2.3325672807645455E-3"/>
                  <c:y val="-4.31488778560095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N439R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959-4C14-A1C7-7F77E5E8FD30}"/>
                </c:ext>
              </c:extLst>
            </c:dLbl>
            <c:dLbl>
              <c:idx val="5"/>
              <c:layout>
                <c:manualLayout>
                  <c:x val="5.7694902565035E-4"/>
                  <c:y val="-1.364698489995585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N439K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959-4C14-A1C7-7F77E5E8FD3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Y505F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959-4C14-A1C7-7F77E5E8FD3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Teta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959-4C14-A1C7-7F77E5E8FD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P.1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959-4C14-A1C7-7F77E5E8FD3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Mu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959-4C14-A1C7-7F77E5E8FD3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Beta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959-4C14-A1C7-7F77E5E8FD30}"/>
                </c:ext>
              </c:extLst>
            </c:dLbl>
            <c:dLbl>
              <c:idx val="11"/>
              <c:layout>
                <c:manualLayout>
                  <c:x val="-1.9000740936091123E-2"/>
                  <c:y val="-3.61159863690065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N501I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959-4C14-A1C7-7F77E5E8FD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N501T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959-4C14-A1C7-7F77E5E8FD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489292383228216E-2"/>
                  <c:y val="0.497024935474088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0,1982e</a:t>
                    </a:r>
                    <a:r>
                      <a:rPr lang="en-US" baseline="30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1,5068x</a:t>
                    </a:r>
                    <a:br>
                      <a:rPr lang="en-US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</a:br>
                    <a:r>
                      <a:rPr lang="en-US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R² = 0,7149</a:t>
                    </a:r>
                    <a:endParaRPr lang="en-US"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'20230330'!$D$3:$D$15</c:f>
              <c:numCache>
                <c:formatCode>0.00</c:formatCode>
                <c:ptCount val="13"/>
                <c:pt idx="0">
                  <c:v>4.0404040404040387E-2</c:v>
                </c:pt>
                <c:pt idx="1">
                  <c:v>0.35353535353535354</c:v>
                </c:pt>
                <c:pt idx="2">
                  <c:v>0.33333333333333331</c:v>
                </c:pt>
                <c:pt idx="3">
                  <c:v>0.19191919191919193</c:v>
                </c:pt>
                <c:pt idx="4">
                  <c:v>0</c:v>
                </c:pt>
                <c:pt idx="5">
                  <c:v>0.36363636363636365</c:v>
                </c:pt>
                <c:pt idx="6">
                  <c:v>0.35353535353535354</c:v>
                </c:pt>
                <c:pt idx="7">
                  <c:v>0.83838383838383845</c:v>
                </c:pt>
                <c:pt idx="8">
                  <c:v>0.84848484848484862</c:v>
                </c:pt>
                <c:pt idx="9">
                  <c:v>0.95959595959595956</c:v>
                </c:pt>
                <c:pt idx="10">
                  <c:v>1</c:v>
                </c:pt>
                <c:pt idx="11">
                  <c:v>0.98989898989898994</c:v>
                </c:pt>
                <c:pt idx="12">
                  <c:v>0.63636363636363635</c:v>
                </c:pt>
              </c:numCache>
            </c:numRef>
          </c:xVal>
          <c:yVal>
            <c:numRef>
              <c:f>'20230330'!$E$3:$E$15</c:f>
              <c:numCache>
                <c:formatCode>0.00</c:formatCode>
                <c:ptCount val="13"/>
                <c:pt idx="0">
                  <c:v>0.22</c:v>
                </c:pt>
                <c:pt idx="1">
                  <c:v>0.19</c:v>
                </c:pt>
                <c:pt idx="2">
                  <c:v>0.09</c:v>
                </c:pt>
                <c:pt idx="3">
                  <c:v>0.26</c:v>
                </c:pt>
                <c:pt idx="4">
                  <c:v>0.47</c:v>
                </c:pt>
                <c:pt idx="5">
                  <c:v>0.3</c:v>
                </c:pt>
                <c:pt idx="6">
                  <c:v>0.46</c:v>
                </c:pt>
                <c:pt idx="7">
                  <c:v>0.88</c:v>
                </c:pt>
                <c:pt idx="8">
                  <c:v>0.6</c:v>
                </c:pt>
                <c:pt idx="9">
                  <c:v>0.87</c:v>
                </c:pt>
                <c:pt idx="10">
                  <c:v>1</c:v>
                </c:pt>
                <c:pt idx="11">
                  <c:v>0.89</c:v>
                </c:pt>
                <c:pt idx="12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9-4C14-A1C7-7F77E5E8FD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4898703"/>
        <c:axId val="809346831"/>
      </c:scatterChart>
      <c:valAx>
        <c:axId val="10348987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ΔΔ</a:t>
                </a:r>
                <a:r>
                  <a:rPr lang="pt-BR"/>
                  <a:t>G</a:t>
                </a:r>
                <a:r>
                  <a:rPr lang="pt-BR" baseline="-25000"/>
                  <a:t>norm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346831"/>
        <c:crosses val="autoZero"/>
        <c:crossBetween val="midCat"/>
      </c:valAx>
      <c:valAx>
        <c:axId val="80934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89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'20230430'!$E$2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'20230430'!$D$3:$D$12</c:f>
              <c:numCache>
                <c:formatCode>0.000</c:formatCode>
                <c:ptCount val="10"/>
                <c:pt idx="0">
                  <c:v>0.25327868852459023</c:v>
                </c:pt>
                <c:pt idx="1">
                  <c:v>0.45655737704918037</c:v>
                </c:pt>
                <c:pt idx="2">
                  <c:v>0</c:v>
                </c:pt>
                <c:pt idx="3">
                  <c:v>0.21885245901639347</c:v>
                </c:pt>
                <c:pt idx="4">
                  <c:v>0.50983606557377048</c:v>
                </c:pt>
                <c:pt idx="5">
                  <c:v>0.84426229508196726</c:v>
                </c:pt>
                <c:pt idx="6">
                  <c:v>0.90163934426229519</c:v>
                </c:pt>
                <c:pt idx="7">
                  <c:v>0.8401639344262295</c:v>
                </c:pt>
                <c:pt idx="8">
                  <c:v>0.90983606557377061</c:v>
                </c:pt>
                <c:pt idx="9">
                  <c:v>1</c:v>
                </c:pt>
              </c:numCache>
            </c:numRef>
          </c:xVal>
          <c:yVal>
            <c:numRef>
              <c:f>'20230430'!$E$3:$E$12</c:f>
              <c:numCache>
                <c:formatCode>0.000</c:formatCode>
                <c:ptCount val="10"/>
                <c:pt idx="0">
                  <c:v>4.4999999999999998E-2</c:v>
                </c:pt>
                <c:pt idx="1">
                  <c:v>0.25</c:v>
                </c:pt>
                <c:pt idx="2">
                  <c:v>0.41299999999999998</c:v>
                </c:pt>
                <c:pt idx="3">
                  <c:v>0.44400000000000001</c:v>
                </c:pt>
                <c:pt idx="4">
                  <c:v>0.45800000000000002</c:v>
                </c:pt>
                <c:pt idx="5">
                  <c:v>0.71199999999999997</c:v>
                </c:pt>
                <c:pt idx="6">
                  <c:v>0.95</c:v>
                </c:pt>
                <c:pt idx="7">
                  <c:v>0.65300000000000002</c:v>
                </c:pt>
                <c:pt idx="8">
                  <c:v>0.60299999999999998</c:v>
                </c:pt>
                <c:pt idx="9">
                  <c:v>0.88400000000000001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3-4E01-9F08-FCF3E818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78608"/>
        <c:axId val="1189272848"/>
      </c:scatterChart>
      <c:valAx>
        <c:axId val="11892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ΔΔ</a:t>
                </a:r>
                <a:r>
                  <a:rPr lang="pt-BR"/>
                  <a:t>G (norm)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272848"/>
        <c:crosses val="autoZero"/>
        <c:crossBetween val="midCat"/>
      </c:valAx>
      <c:valAx>
        <c:axId val="11892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2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179070</xdr:rowOff>
    </xdr:from>
    <xdr:to>
      <xdr:col>11</xdr:col>
      <xdr:colOff>7620</xdr:colOff>
      <xdr:row>16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516710-8827-2E0F-1C4D-4C3266322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179070</xdr:rowOff>
    </xdr:from>
    <xdr:to>
      <xdr:col>17</xdr:col>
      <xdr:colOff>0</xdr:colOff>
      <xdr:row>26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BCCC7F-782D-7EA9-5238-6C750B51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7620</xdr:rowOff>
    </xdr:from>
    <xdr:to>
      <xdr:col>14</xdr:col>
      <xdr:colOff>601980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6139-1091-2E15-4DE8-4CEC10F7C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02B88E-0ADB-4828-A4E1-FBE523936246}" name="Tabela1" displayName="Tabela1" ref="A2:E15" totalsRowShown="0" headerRowDxfId="8">
  <autoFilter ref="A2:E15" xr:uid="{1102B88E-0ADB-4828-A4E1-FBE523936246}"/>
  <tableColumns count="5">
    <tableColumn id="1" xr3:uid="{1FDC2F41-70B9-4751-B023-7BA0E001DB3E}" name="Variante"/>
    <tableColumn id="2" xr3:uid="{6D3D8B75-ED59-4A7A-B4C0-56E454056953}" name="Mutação"/>
    <tableColumn id="3" xr3:uid="{714C803A-F6F5-4F65-B909-AA9B046818F3}" name="ΔΔG"/>
    <tableColumn id="4" xr3:uid="{BF0F8F30-E704-41DF-90C6-8F9C1F2B5098}" name="ΔΔG (norm)" dataDxfId="7">
      <calculatedColumnFormula>(Tabela1[[#This Row],[ΔΔG]]+0.18)/0.99</calculatedColumnFormula>
    </tableColumn>
    <tableColumn id="9" xr3:uid="{F978E39C-E58E-4B24-9265-17A94FB8CAB7}" name="Recall" dataDxfId="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687237-8F8C-41ED-A7B5-A6E3AA636437}" name="Tabela15" displayName="Tabela15" ref="A2:E16" totalsRowShown="0" headerRowDxfId="5">
  <autoFilter ref="A2:E16" xr:uid="{1102B88E-0ADB-4828-A4E1-FBE523936246}"/>
  <tableColumns count="5">
    <tableColumn id="1" xr3:uid="{894E225B-D5E5-41E8-ABB1-CD43F17641C8}" name="Variante"/>
    <tableColumn id="2" xr3:uid="{7F422098-DF32-4D2B-8C7C-9ED61679C9FA}" name="Mutação"/>
    <tableColumn id="3" xr3:uid="{07CD474B-D569-4CB7-BD8E-0FD95F8898FF}" name="ΔΔG"/>
    <tableColumn id="4" xr3:uid="{DE35E9A2-8B38-4D5C-A7E5-4AA7F6ACB4C3}" name="ΔΔG (norm)" dataDxfId="4">
      <calculatedColumnFormula>(Tabela15[[#This Row],[ΔΔG]]+0.18)/0.99</calculatedColumnFormula>
    </tableColumn>
    <tableColumn id="9" xr3:uid="{84957223-1AAF-4B18-ADB0-7EB1191DEBED}" name="Recall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971971-4258-40BB-974D-249ED9CC54F7}" name="Tabela158" displayName="Tabela158" ref="A2:E13" totalsRowShown="0" headerRowDxfId="2">
  <autoFilter ref="A2:E13" xr:uid="{11971971-4258-40BB-974D-249ED9CC54F7}"/>
  <tableColumns count="5">
    <tableColumn id="1" xr3:uid="{F64A4335-B129-4BCD-B416-9BA72BB3232A}" name="Variant"/>
    <tableColumn id="2" xr3:uid="{D69B5150-FAF7-4AD3-8DE5-EFF107099609}" name="Mutation"/>
    <tableColumn id="3" xr3:uid="{7FEB3154-F75C-47CB-9E54-DD1F27E13CE1}" name="ΔΔG"/>
    <tableColumn id="4" xr3:uid="{8F17857F-532D-4533-ADDF-7EAC21F68AD2}" name="ΔΔG (norm)" dataDxfId="1">
      <calculatedColumnFormula>(Tabela158[[#This Row],[ΔΔG]]+0.18)/0.99</calculatedColumnFormula>
    </tableColumn>
    <tableColumn id="9" xr3:uid="{43D03F69-927D-4053-8C2D-9CAF9CD51CF2}" name="Recal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91A8-C2E0-44FD-9E49-4681AC783336}">
  <dimension ref="A1:H17"/>
  <sheetViews>
    <sheetView workbookViewId="0">
      <selection activeCell="E11" sqref="E11"/>
    </sheetView>
  </sheetViews>
  <sheetFormatPr defaultRowHeight="14.4" x14ac:dyDescent="0.3"/>
  <cols>
    <col min="1" max="10" width="15.77734375" customWidth="1"/>
  </cols>
  <sheetData>
    <row r="1" spans="1:8" x14ac:dyDescent="0.3">
      <c r="A1" s="11" t="s">
        <v>23</v>
      </c>
      <c r="B1" s="11"/>
      <c r="C1" s="11"/>
      <c r="D1" s="11"/>
      <c r="E1" s="11"/>
      <c r="F1" s="9"/>
      <c r="G1" s="9"/>
      <c r="H1" s="9"/>
    </row>
    <row r="2" spans="1:8" x14ac:dyDescent="0.3">
      <c r="A2" s="1" t="s">
        <v>0</v>
      </c>
      <c r="B2" s="1" t="s">
        <v>21</v>
      </c>
      <c r="C2" s="1" t="s">
        <v>18</v>
      </c>
      <c r="D2" s="1" t="s">
        <v>1</v>
      </c>
      <c r="E2" s="1" t="s">
        <v>24</v>
      </c>
    </row>
    <row r="3" spans="1:8" x14ac:dyDescent="0.3">
      <c r="A3" s="3" t="s">
        <v>22</v>
      </c>
      <c r="B3" s="3" t="s">
        <v>2</v>
      </c>
      <c r="C3" s="3">
        <v>-0.14000000000000001</v>
      </c>
      <c r="D3" s="4">
        <f>(Tabela1[[#This Row],[ΔΔG]]+0.18)/0.99</f>
        <v>4.0404040404040387E-2</v>
      </c>
      <c r="E3" s="5">
        <v>0.2</v>
      </c>
    </row>
    <row r="4" spans="1:8" x14ac:dyDescent="0.3">
      <c r="A4" s="3" t="s">
        <v>22</v>
      </c>
      <c r="B4" s="3" t="s">
        <v>3</v>
      </c>
      <c r="C4" s="3">
        <v>0.17</v>
      </c>
      <c r="D4" s="4">
        <f>(Tabela1[[#This Row],[ΔΔG]]+0.18)/0.99</f>
        <v>0.35353535353535354</v>
      </c>
      <c r="E4" s="5">
        <v>0.31</v>
      </c>
    </row>
    <row r="5" spans="1:8" x14ac:dyDescent="0.3">
      <c r="A5" s="3" t="s">
        <v>22</v>
      </c>
      <c r="B5" s="3" t="s">
        <v>4</v>
      </c>
      <c r="C5" s="3">
        <v>0.15</v>
      </c>
      <c r="D5" s="4">
        <f>(Tabela1[[#This Row],[ΔΔG]]+0.18)/0.99</f>
        <v>0.33333333333333331</v>
      </c>
      <c r="E5" s="5">
        <v>0.15</v>
      </c>
    </row>
    <row r="6" spans="1:8" x14ac:dyDescent="0.3">
      <c r="A6" s="3" t="s">
        <v>22</v>
      </c>
      <c r="B6" s="3" t="s">
        <v>5</v>
      </c>
      <c r="C6" s="3">
        <v>0.01</v>
      </c>
      <c r="D6" s="4">
        <f>(Tabela1[[#This Row],[ΔΔG]]+0.18)/0.99</f>
        <v>0.19191919191919193</v>
      </c>
      <c r="E6" s="5">
        <v>0.19</v>
      </c>
    </row>
    <row r="7" spans="1:8" x14ac:dyDescent="0.3">
      <c r="A7" s="3" t="s">
        <v>22</v>
      </c>
      <c r="B7" s="3" t="s">
        <v>6</v>
      </c>
      <c r="C7" s="3">
        <v>-0.18</v>
      </c>
      <c r="D7" s="4">
        <f>(Tabela1[[#This Row],[ΔΔG]]+0.18)/0.99</f>
        <v>0</v>
      </c>
      <c r="E7" s="5">
        <v>0.34</v>
      </c>
    </row>
    <row r="8" spans="1:8" x14ac:dyDescent="0.3">
      <c r="A8" s="3" t="s">
        <v>22</v>
      </c>
      <c r="B8" s="3" t="s">
        <v>20</v>
      </c>
      <c r="C8" s="3">
        <v>0.44</v>
      </c>
      <c r="D8" s="4">
        <f>(Tabela1[[#This Row],[ΔΔG]]+0.18)/0.99</f>
        <v>0.6262626262626263</v>
      </c>
      <c r="E8" s="5">
        <v>0.5</v>
      </c>
    </row>
    <row r="9" spans="1:8" x14ac:dyDescent="0.3">
      <c r="A9" s="6" t="s">
        <v>7</v>
      </c>
      <c r="B9" s="6" t="s">
        <v>8</v>
      </c>
      <c r="C9" s="3">
        <v>0.65</v>
      </c>
      <c r="D9" s="10">
        <f>(Tabela1[[#This Row],[ΔΔG]]+0.18)/0.99</f>
        <v>0.83838383838383845</v>
      </c>
      <c r="E9" s="2">
        <v>0.65</v>
      </c>
    </row>
    <row r="10" spans="1:8" x14ac:dyDescent="0.3">
      <c r="A10" s="3" t="s">
        <v>9</v>
      </c>
      <c r="B10" s="3" t="s">
        <v>10</v>
      </c>
      <c r="C10" s="3">
        <v>0.66</v>
      </c>
      <c r="D10" s="10">
        <f>(Tabela1[[#This Row],[ΔΔG]]+0.18)/0.99</f>
        <v>0.84848484848484862</v>
      </c>
      <c r="E10" s="2">
        <v>0.55000000000000004</v>
      </c>
    </row>
    <row r="11" spans="1:8" x14ac:dyDescent="0.3">
      <c r="A11" s="6" t="s">
        <v>11</v>
      </c>
      <c r="B11" s="6" t="s">
        <v>12</v>
      </c>
      <c r="C11" s="3">
        <v>0.77</v>
      </c>
      <c r="D11" s="10">
        <f>(Tabela1[[#This Row],[ΔΔG]]+0.18)/0.99</f>
        <v>0.95959595959595956</v>
      </c>
      <c r="E11" s="2">
        <v>0.59</v>
      </c>
    </row>
    <row r="12" spans="1:8" x14ac:dyDescent="0.3">
      <c r="A12" s="7" t="s">
        <v>13</v>
      </c>
      <c r="B12" s="7" t="s">
        <v>14</v>
      </c>
      <c r="C12" s="3">
        <v>0.81</v>
      </c>
      <c r="D12" s="4">
        <f>(Tabela1[[#This Row],[ΔΔG]]+0.18)/0.99</f>
        <v>1</v>
      </c>
      <c r="E12" s="5">
        <v>0.83</v>
      </c>
    </row>
    <row r="13" spans="1:8" x14ac:dyDescent="0.3">
      <c r="A13" s="3" t="s">
        <v>15</v>
      </c>
      <c r="B13" s="3" t="s">
        <v>16</v>
      </c>
      <c r="C13" s="3">
        <v>0.8</v>
      </c>
      <c r="D13" s="4">
        <f>(Tabela1[[#This Row],[ΔΔG]]+0.18)/0.99</f>
        <v>0.98989898989898994</v>
      </c>
      <c r="E13" s="5">
        <v>0.95</v>
      </c>
    </row>
    <row r="14" spans="1:8" x14ac:dyDescent="0.3">
      <c r="A14" s="3" t="s">
        <v>15</v>
      </c>
      <c r="B14" s="3" t="s">
        <v>17</v>
      </c>
      <c r="C14" s="3">
        <v>0.45</v>
      </c>
      <c r="D14" s="4">
        <f>(Tabela1[[#This Row],[ΔΔG]]+0.18)/0.99</f>
        <v>0.63636363636363635</v>
      </c>
      <c r="E14" s="5">
        <v>0.93</v>
      </c>
    </row>
    <row r="15" spans="1:8" x14ac:dyDescent="0.3">
      <c r="D15" s="8" t="s">
        <v>19</v>
      </c>
      <c r="E15" s="2">
        <f xml:space="preserve"> CORREL(D3:D14,E3:E14)</f>
        <v>0.80501506813910462</v>
      </c>
    </row>
    <row r="16" spans="1:8" x14ac:dyDescent="0.3">
      <c r="D16" s="8"/>
      <c r="E16" s="2"/>
    </row>
    <row r="17" spans="4:5" x14ac:dyDescent="0.3">
      <c r="D17" s="8"/>
      <c r="E17" s="2"/>
    </row>
  </sheetData>
  <mergeCells count="1">
    <mergeCell ref="A1:E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B38F5-0ACA-4C95-939D-33F90D4E012A}">
  <dimension ref="A1:H18"/>
  <sheetViews>
    <sheetView workbookViewId="0">
      <selection activeCell="C18" sqref="C18"/>
    </sheetView>
  </sheetViews>
  <sheetFormatPr defaultRowHeight="14.4" x14ac:dyDescent="0.3"/>
  <cols>
    <col min="1" max="10" width="15.77734375" customWidth="1"/>
  </cols>
  <sheetData>
    <row r="1" spans="1:8" x14ac:dyDescent="0.3">
      <c r="A1" s="11" t="s">
        <v>23</v>
      </c>
      <c r="B1" s="11"/>
      <c r="C1" s="11"/>
      <c r="D1" s="11"/>
      <c r="E1" s="11"/>
      <c r="F1" s="9"/>
      <c r="G1" s="9"/>
      <c r="H1" s="9"/>
    </row>
    <row r="2" spans="1:8" x14ac:dyDescent="0.3">
      <c r="A2" s="1" t="s">
        <v>0</v>
      </c>
      <c r="B2" s="1" t="s">
        <v>21</v>
      </c>
      <c r="C2" s="1" t="s">
        <v>18</v>
      </c>
      <c r="D2" s="1" t="s">
        <v>1</v>
      </c>
      <c r="E2" s="1" t="s">
        <v>24</v>
      </c>
    </row>
    <row r="3" spans="1:8" x14ac:dyDescent="0.3">
      <c r="A3" s="3" t="s">
        <v>22</v>
      </c>
      <c r="B3" s="3" t="s">
        <v>2</v>
      </c>
      <c r="C3" s="3">
        <v>-0.14000000000000001</v>
      </c>
      <c r="D3" s="4">
        <f>(Tabela15[[#This Row],[ΔΔG]]+0.18)/0.99</f>
        <v>4.0404040404040387E-2</v>
      </c>
      <c r="E3" s="5">
        <v>0.22</v>
      </c>
    </row>
    <row r="4" spans="1:8" x14ac:dyDescent="0.3">
      <c r="A4" s="3" t="s">
        <v>22</v>
      </c>
      <c r="B4" s="3" t="s">
        <v>3</v>
      </c>
      <c r="C4" s="3">
        <v>0.17</v>
      </c>
      <c r="D4" s="4">
        <f>(Tabela15[[#This Row],[ΔΔG]]+0.18)/0.99</f>
        <v>0.35353535353535354</v>
      </c>
      <c r="E4" s="5">
        <v>0.19</v>
      </c>
    </row>
    <row r="5" spans="1:8" x14ac:dyDescent="0.3">
      <c r="A5" s="3" t="s">
        <v>22</v>
      </c>
      <c r="B5" s="3" t="s">
        <v>4</v>
      </c>
      <c r="C5" s="3">
        <v>0.15</v>
      </c>
      <c r="D5" s="4">
        <f>(Tabela15[[#This Row],[ΔΔG]]+0.18)/0.99</f>
        <v>0.33333333333333331</v>
      </c>
      <c r="E5" s="5">
        <v>0.09</v>
      </c>
    </row>
    <row r="6" spans="1:8" x14ac:dyDescent="0.3">
      <c r="A6" s="3" t="s">
        <v>22</v>
      </c>
      <c r="B6" s="3" t="s">
        <v>5</v>
      </c>
      <c r="C6" s="3">
        <v>0.01</v>
      </c>
      <c r="D6" s="4">
        <f>(Tabela15[[#This Row],[ΔΔG]]+0.18)/0.99</f>
        <v>0.19191919191919193</v>
      </c>
      <c r="E6" s="5">
        <v>0.26</v>
      </c>
    </row>
    <row r="7" spans="1:8" x14ac:dyDescent="0.3">
      <c r="A7" s="3" t="s">
        <v>22</v>
      </c>
      <c r="B7" s="3" t="s">
        <v>6</v>
      </c>
      <c r="C7" s="3">
        <v>-0.18</v>
      </c>
      <c r="D7" s="4">
        <f>(Tabela15[[#This Row],[ΔΔG]]+0.18)/0.99</f>
        <v>0</v>
      </c>
      <c r="E7" s="5">
        <v>0.47</v>
      </c>
    </row>
    <row r="8" spans="1:8" x14ac:dyDescent="0.3">
      <c r="A8" s="3" t="s">
        <v>22</v>
      </c>
      <c r="B8" s="3" t="s">
        <v>26</v>
      </c>
      <c r="C8" s="3">
        <v>0.18</v>
      </c>
      <c r="D8" s="4">
        <f>(Tabela15[[#This Row],[ΔΔG]]+0.18)/0.99</f>
        <v>0.36363636363636365</v>
      </c>
      <c r="E8" s="5">
        <v>0.3</v>
      </c>
    </row>
    <row r="9" spans="1:8" x14ac:dyDescent="0.3">
      <c r="A9" s="3" t="s">
        <v>22</v>
      </c>
      <c r="B9" s="3" t="s">
        <v>25</v>
      </c>
      <c r="C9" s="3">
        <v>0.17</v>
      </c>
      <c r="D9" s="4">
        <f>(Tabela15[[#This Row],[ΔΔG]]+0.18)/0.99</f>
        <v>0.35353535353535354</v>
      </c>
      <c r="E9" s="5">
        <v>0.46</v>
      </c>
    </row>
    <row r="10" spans="1:8" x14ac:dyDescent="0.3">
      <c r="A10" s="3" t="s">
        <v>27</v>
      </c>
      <c r="B10" s="3" t="s">
        <v>8</v>
      </c>
      <c r="C10" s="3">
        <v>0.65</v>
      </c>
      <c r="D10" s="10">
        <f>(Tabela15[[#This Row],[ΔΔG]]+0.18)/0.99</f>
        <v>0.83838383838383845</v>
      </c>
      <c r="E10" s="2">
        <v>0.88</v>
      </c>
    </row>
    <row r="11" spans="1:8" x14ac:dyDescent="0.3">
      <c r="A11" s="3" t="s">
        <v>9</v>
      </c>
      <c r="B11" s="3" t="s">
        <v>10</v>
      </c>
      <c r="C11" s="3">
        <v>0.66</v>
      </c>
      <c r="D11" s="10">
        <f>(Tabela15[[#This Row],[ΔΔG]]+0.18)/0.99</f>
        <v>0.84848484848484862</v>
      </c>
      <c r="E11" s="2">
        <v>0.6</v>
      </c>
    </row>
    <row r="12" spans="1:8" x14ac:dyDescent="0.3">
      <c r="A12" s="3" t="s">
        <v>29</v>
      </c>
      <c r="B12" s="3" t="s">
        <v>12</v>
      </c>
      <c r="C12" s="3">
        <v>0.77</v>
      </c>
      <c r="D12" s="10">
        <f>(Tabela15[[#This Row],[ΔΔG]]+0.18)/0.99</f>
        <v>0.95959595959595956</v>
      </c>
      <c r="E12" s="2">
        <v>0.87</v>
      </c>
    </row>
    <row r="13" spans="1:8" x14ac:dyDescent="0.3">
      <c r="A13" s="3" t="s">
        <v>28</v>
      </c>
      <c r="B13" s="3" t="s">
        <v>14</v>
      </c>
      <c r="C13" s="3">
        <v>0.81</v>
      </c>
      <c r="D13" s="4">
        <f>(Tabela15[[#This Row],[ΔΔG]]+0.18)/0.99</f>
        <v>1</v>
      </c>
      <c r="E13" s="5">
        <v>1</v>
      </c>
    </row>
    <row r="14" spans="1:8" x14ac:dyDescent="0.3">
      <c r="A14" s="3" t="s">
        <v>15</v>
      </c>
      <c r="B14" s="3" t="s">
        <v>16</v>
      </c>
      <c r="C14" s="3">
        <v>0.8</v>
      </c>
      <c r="D14" s="4">
        <f>(Tabela15[[#This Row],[ΔΔG]]+0.18)/0.99</f>
        <v>0.98989898989898994</v>
      </c>
      <c r="E14" s="5">
        <v>0.89</v>
      </c>
    </row>
    <row r="15" spans="1:8" x14ac:dyDescent="0.3">
      <c r="A15" s="3" t="s">
        <v>15</v>
      </c>
      <c r="B15" s="3" t="s">
        <v>17</v>
      </c>
      <c r="C15" s="3">
        <v>0.45</v>
      </c>
      <c r="D15" s="4">
        <f>(Tabela15[[#This Row],[ΔΔG]]+0.18)/0.99</f>
        <v>0.63636363636363635</v>
      </c>
      <c r="E15" s="5">
        <v>0.93</v>
      </c>
    </row>
    <row r="16" spans="1:8" x14ac:dyDescent="0.3">
      <c r="D16" s="8" t="s">
        <v>19</v>
      </c>
      <c r="E16" s="2">
        <f xml:space="preserve"> CORREL(D3:D15,E3:E15)</f>
        <v>0.82300349871871192</v>
      </c>
    </row>
    <row r="17" spans="4:5" x14ac:dyDescent="0.3">
      <c r="D17" s="8"/>
      <c r="E17" s="2"/>
    </row>
    <row r="18" spans="4:5" x14ac:dyDescent="0.3">
      <c r="D18" s="8"/>
      <c r="E18" s="2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E19B-5DB4-41C5-9A0F-BD02578AAABD}">
  <dimension ref="A1:E13"/>
  <sheetViews>
    <sheetView tabSelected="1" workbookViewId="0">
      <selection activeCell="E17" sqref="E17"/>
    </sheetView>
  </sheetViews>
  <sheetFormatPr defaultRowHeight="14.4" x14ac:dyDescent="0.3"/>
  <cols>
    <col min="1" max="5" width="15.77734375" customWidth="1"/>
  </cols>
  <sheetData>
    <row r="1" spans="1:5" x14ac:dyDescent="0.3">
      <c r="A1" s="11" t="s">
        <v>32</v>
      </c>
      <c r="B1" s="11"/>
      <c r="C1" s="11"/>
      <c r="D1" s="11"/>
      <c r="E1" s="11"/>
    </row>
    <row r="2" spans="1:5" x14ac:dyDescent="0.3">
      <c r="A2" s="1" t="s">
        <v>33</v>
      </c>
      <c r="B2" s="1" t="s">
        <v>34</v>
      </c>
      <c r="C2" s="1" t="s">
        <v>18</v>
      </c>
      <c r="D2" s="1" t="s">
        <v>1</v>
      </c>
      <c r="E2" s="1" t="s">
        <v>24</v>
      </c>
    </row>
    <row r="3" spans="1:5" x14ac:dyDescent="0.3">
      <c r="A3" s="3" t="s">
        <v>22</v>
      </c>
      <c r="B3" s="3" t="s">
        <v>2</v>
      </c>
      <c r="C3" s="12">
        <v>-0.14099999999999999</v>
      </c>
      <c r="D3" s="13">
        <f>(Tabela158[[#This Row],[ΔΔG]]+0.45)/1.22</f>
        <v>0.25327868852459023</v>
      </c>
      <c r="E3" s="14">
        <v>4.4999999999999998E-2</v>
      </c>
    </row>
    <row r="4" spans="1:5" x14ac:dyDescent="0.3">
      <c r="A4" s="3" t="s">
        <v>22</v>
      </c>
      <c r="B4" s="3" t="s">
        <v>38</v>
      </c>
      <c r="C4" s="12">
        <v>0.107</v>
      </c>
      <c r="D4" s="13">
        <f>(Tabela158[[#This Row],[ΔΔG]]+0.45)/1.22</f>
        <v>0.45655737704918037</v>
      </c>
      <c r="E4" s="14">
        <v>0.25</v>
      </c>
    </row>
    <row r="5" spans="1:5" x14ac:dyDescent="0.3">
      <c r="A5" s="1" t="s">
        <v>22</v>
      </c>
      <c r="B5" s="1" t="s">
        <v>37</v>
      </c>
      <c r="C5" s="13">
        <v>-0.45</v>
      </c>
      <c r="D5" s="13">
        <f>(Tabela158[[#This Row],[ΔΔG]]+0.45)/1.22</f>
        <v>0</v>
      </c>
      <c r="E5" s="14">
        <v>0.41299999999999998</v>
      </c>
    </row>
    <row r="6" spans="1:5" x14ac:dyDescent="0.3">
      <c r="A6" s="3" t="s">
        <v>22</v>
      </c>
      <c r="B6" s="3" t="s">
        <v>6</v>
      </c>
      <c r="C6" s="12">
        <v>-0.183</v>
      </c>
      <c r="D6" s="13">
        <f>(Tabela158[[#This Row],[ΔΔG]]+0.45)/1.22</f>
        <v>0.21885245901639347</v>
      </c>
      <c r="E6" s="14">
        <v>0.44400000000000001</v>
      </c>
    </row>
    <row r="7" spans="1:5" x14ac:dyDescent="0.3">
      <c r="A7" s="3" t="s">
        <v>22</v>
      </c>
      <c r="B7" s="3" t="s">
        <v>25</v>
      </c>
      <c r="C7" s="12">
        <v>0.17199999999999999</v>
      </c>
      <c r="D7" s="13">
        <f>(Tabela158[[#This Row],[ΔΔG]]+0.45)/1.22</f>
        <v>0.50983606557377048</v>
      </c>
      <c r="E7" s="14">
        <v>0.45800000000000002</v>
      </c>
    </row>
    <row r="8" spans="1:5" x14ac:dyDescent="0.3">
      <c r="A8" s="3" t="s">
        <v>30</v>
      </c>
      <c r="B8" s="3" t="s">
        <v>31</v>
      </c>
      <c r="C8" s="12">
        <v>0.57999999999999996</v>
      </c>
      <c r="D8" s="13">
        <f>(Tabela158[[#This Row],[ΔΔG]]+0.45)/1.22</f>
        <v>0.84426229508196726</v>
      </c>
      <c r="E8" s="14">
        <v>0.71199999999999997</v>
      </c>
    </row>
    <row r="9" spans="1:5" x14ac:dyDescent="0.3">
      <c r="A9" s="3" t="s">
        <v>27</v>
      </c>
      <c r="B9" s="3" t="s">
        <v>8</v>
      </c>
      <c r="C9" s="12">
        <v>0.65</v>
      </c>
      <c r="D9" s="13">
        <f>(Tabela158[[#This Row],[ΔΔG]]+0.45)/1.22</f>
        <v>0.90163934426229519</v>
      </c>
      <c r="E9" s="15">
        <v>0.95</v>
      </c>
    </row>
    <row r="10" spans="1:5" x14ac:dyDescent="0.3">
      <c r="A10" s="3" t="s">
        <v>39</v>
      </c>
      <c r="B10" s="3" t="s">
        <v>36</v>
      </c>
      <c r="C10" s="12">
        <v>0.57499999999999996</v>
      </c>
      <c r="D10" s="13">
        <f>(Tabela158[[#This Row],[ΔΔG]]+0.45)/1.22</f>
        <v>0.8401639344262295</v>
      </c>
      <c r="E10" s="15">
        <v>0.65300000000000002</v>
      </c>
    </row>
    <row r="11" spans="1:5" x14ac:dyDescent="0.3">
      <c r="A11" s="3" t="s">
        <v>9</v>
      </c>
      <c r="B11" s="3" t="s">
        <v>10</v>
      </c>
      <c r="C11" s="12">
        <v>0.66</v>
      </c>
      <c r="D11" s="13">
        <f>(Tabela158[[#This Row],[ΔΔG]]+0.45)/1.22</f>
        <v>0.90983606557377061</v>
      </c>
      <c r="E11" s="15">
        <v>0.60299999999999998</v>
      </c>
    </row>
    <row r="12" spans="1:5" x14ac:dyDescent="0.3">
      <c r="A12" s="3" t="s">
        <v>29</v>
      </c>
      <c r="B12" s="3" t="s">
        <v>12</v>
      </c>
      <c r="C12" s="12">
        <v>0.76800000000000002</v>
      </c>
      <c r="D12" s="13">
        <v>1</v>
      </c>
      <c r="E12" s="15">
        <v>0.88400000000000001</v>
      </c>
    </row>
    <row r="13" spans="1:5" x14ac:dyDescent="0.3">
      <c r="A13" s="3"/>
      <c r="B13" s="3"/>
      <c r="C13" s="3"/>
      <c r="D13" s="3" t="s">
        <v>35</v>
      </c>
      <c r="E13" s="15">
        <f xml:space="preserve"> CORREL(D3:D12,E3:E12)</f>
        <v>0.77588223009104196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20221228</vt:lpstr>
      <vt:lpstr>20230330</vt:lpstr>
      <vt:lpstr>20230430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Moraes dos Santos</dc:creator>
  <cp:lastModifiedBy>Lucas Moraes dos Santos</cp:lastModifiedBy>
  <dcterms:created xsi:type="dcterms:W3CDTF">2023-01-09T15:02:06Z</dcterms:created>
  <dcterms:modified xsi:type="dcterms:W3CDTF">2024-04-21T04:30:54Z</dcterms:modified>
</cp:coreProperties>
</file>