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cas\Documents\UFMG\Lab. de Bioinformática e Sistemas\Mestrado\MD-ML-Project\Files\Results\"/>
    </mc:Choice>
  </mc:AlternateContent>
  <xr:revisionPtr revIDLastSave="0" documentId="13_ncr:1_{63A5B356-CE8C-4804-86F4-9B55489FDAE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20221228" sheetId="1" r:id="rId1"/>
    <sheet name="20230330" sheetId="2" r:id="rId2"/>
    <sheet name="2023043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UbhNXdd0XQZO8piv3eyAdPFgHmty6RdUxY7ck+o4gE="/>
    </ext>
  </extLst>
</workbook>
</file>

<file path=xl/calcChain.xml><?xml version="1.0" encoding="utf-8"?>
<calcChain xmlns="http://schemas.openxmlformats.org/spreadsheetml/2006/main">
  <c r="E13" i="3" l="1"/>
  <c r="D11" i="3"/>
  <c r="D10" i="3"/>
  <c r="D9" i="3"/>
  <c r="D8" i="3"/>
  <c r="D7" i="3"/>
  <c r="D6" i="3"/>
  <c r="D5" i="3"/>
  <c r="D4" i="3"/>
  <c r="D3" i="3"/>
  <c r="E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<sst xmlns="http://schemas.openxmlformats.org/spreadsheetml/2006/main" count="91" uniqueCount="41">
  <si>
    <t>Correlação entre a performance do modelo e as mudanças na energia livre de ligação</t>
  </si>
  <si>
    <t>Variante</t>
  </si>
  <si>
    <t>Mutação</t>
  </si>
  <si>
    <t>ΔΔG</t>
  </si>
  <si>
    <t>ΔΔG (norm)</t>
  </si>
  <si>
    <t>Recall</t>
  </si>
  <si>
    <t>Neutra</t>
  </si>
  <si>
    <t>Y489F</t>
  </si>
  <si>
    <t>V367F</t>
  </si>
  <si>
    <t>G446V</t>
  </si>
  <si>
    <t>E484Q</t>
  </si>
  <si>
    <t>N439R</t>
  </si>
  <si>
    <t>F490S</t>
  </si>
  <si>
    <t>B.1.1.28.3</t>
  </si>
  <si>
    <t>E484K, N501Y</t>
  </si>
  <si>
    <t>P.1</t>
  </si>
  <si>
    <t>K417T, E484K, N501Y</t>
  </si>
  <si>
    <t>B.1.621</t>
  </si>
  <si>
    <t>R346K, E484K, N501Y</t>
  </si>
  <si>
    <t>B.1.351</t>
  </si>
  <si>
    <t>K417N, E484K, N501Y</t>
  </si>
  <si>
    <t>E.V</t>
  </si>
  <si>
    <t>N501I</t>
  </si>
  <si>
    <t>N501T</t>
  </si>
  <si>
    <t>Correlação</t>
  </si>
  <si>
    <t>N439K</t>
  </si>
  <si>
    <t>Y505F</t>
  </si>
  <si>
    <t>Teta</t>
  </si>
  <si>
    <t>Mu</t>
  </si>
  <si>
    <t>Beta</t>
  </si>
  <si>
    <t>Correlation between model performance and changes in binding free energy</t>
  </si>
  <si>
    <t>Variant</t>
  </si>
  <si>
    <t>Mutation</t>
  </si>
  <si>
    <t>V445L</t>
  </si>
  <si>
    <t>K417Y</t>
  </si>
  <si>
    <t>Kappa</t>
  </si>
  <si>
    <t>L452R, E484Q</t>
  </si>
  <si>
    <t>Epsilon</t>
  </si>
  <si>
    <t>L452R</t>
  </si>
  <si>
    <t>Correlation</t>
  </si>
  <si>
    <t>p̅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</si>
</sst>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8"/>
      <color rgb="FF2F5496"/>
      <name val="Arial"/>
    </font>
    <font>
      <sz val="8"/>
      <color theme="1"/>
      <name val="Arial"/>
    </font>
    <font>
      <b/>
      <sz val="8"/>
      <color theme="1"/>
      <name val="Arial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9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3">
    <tableStyle name="20221228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20230330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20230430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Recall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cmpd="sng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E1C-47A0-89D7-6B0B48F7F9F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FF00"/>
                </a:solidFill>
                <a:ln cmpd="sng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E1C-47A0-89D7-6B0B48F7F9F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FF00"/>
                </a:solidFill>
                <a:ln cmpd="sng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1C-47A0-89D7-6B0B48F7F9F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cmpd="sng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1C-47A0-89D7-6B0B48F7F9F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FF00"/>
                </a:solidFill>
                <a:ln cmpd="sng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E1C-47A0-89D7-6B0B48F7F9F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FF00"/>
                </a:solidFill>
                <a:ln cmpd="sng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E1C-47A0-89D7-6B0B48F7F9F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cmpd="sng"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E1C-47A0-89D7-6B0B48F7F9F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C000"/>
                </a:solidFill>
                <a:ln cmpd="sng"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E1C-47A0-89D7-6B0B48F7F9F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cmpd="sng"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E1C-47A0-89D7-6B0B48F7F9F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E1C-47A0-89D7-6B0B48F7F9FF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E1C-47A0-89D7-6B0B48F7F9FF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E1C-47A0-89D7-6B0B48F7F9FF}"/>
              </c:ext>
            </c:extLst>
          </c:dPt>
          <c:trendline>
            <c:name>Linear (Recall)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'20221228'!$D$3:$D$14</c:f>
              <c:numCache>
                <c:formatCode>0.00</c:formatCode>
                <c:ptCount val="12"/>
                <c:pt idx="0">
                  <c:v>4.0404040404040387E-2</c:v>
                </c:pt>
                <c:pt idx="1">
                  <c:v>0.35353535353535354</c:v>
                </c:pt>
                <c:pt idx="2">
                  <c:v>0.33333333333333331</c:v>
                </c:pt>
                <c:pt idx="3">
                  <c:v>0.19191919191919193</c:v>
                </c:pt>
                <c:pt idx="4">
                  <c:v>0</c:v>
                </c:pt>
                <c:pt idx="5">
                  <c:v>0.6262626262626263</c:v>
                </c:pt>
                <c:pt idx="6">
                  <c:v>0.83838383838383845</c:v>
                </c:pt>
                <c:pt idx="7">
                  <c:v>0.84848484848484862</c:v>
                </c:pt>
                <c:pt idx="8">
                  <c:v>0.95959595959595956</c:v>
                </c:pt>
                <c:pt idx="9">
                  <c:v>1</c:v>
                </c:pt>
                <c:pt idx="10">
                  <c:v>0.98989898989898994</c:v>
                </c:pt>
                <c:pt idx="11">
                  <c:v>0.63636363636363635</c:v>
                </c:pt>
              </c:numCache>
            </c:numRef>
          </c:xVal>
          <c:yVal>
            <c:numRef>
              <c:f>'20221228'!$E$3:$E$14</c:f>
              <c:numCache>
                <c:formatCode>0.00</c:formatCode>
                <c:ptCount val="12"/>
                <c:pt idx="0">
                  <c:v>0.2</c:v>
                </c:pt>
                <c:pt idx="1">
                  <c:v>0.31</c:v>
                </c:pt>
                <c:pt idx="2">
                  <c:v>0.15</c:v>
                </c:pt>
                <c:pt idx="3">
                  <c:v>0.19</c:v>
                </c:pt>
                <c:pt idx="4">
                  <c:v>0.34</c:v>
                </c:pt>
                <c:pt idx="5">
                  <c:v>0.5</c:v>
                </c:pt>
                <c:pt idx="6">
                  <c:v>0.65</c:v>
                </c:pt>
                <c:pt idx="7">
                  <c:v>0.55000000000000004</c:v>
                </c:pt>
                <c:pt idx="8">
                  <c:v>0.59</c:v>
                </c:pt>
                <c:pt idx="9">
                  <c:v>0.83</c:v>
                </c:pt>
                <c:pt idx="10">
                  <c:v>0.95</c:v>
                </c:pt>
                <c:pt idx="11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E1C-47A0-89D7-6B0B48F7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80983"/>
        <c:axId val="1236299407"/>
      </c:scatterChart>
      <c:valAx>
        <c:axId val="1164880983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ΔΔG (norm)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36299407"/>
        <c:crosses val="autoZero"/>
        <c:crossBetween val="midCat"/>
      </c:valAx>
      <c:valAx>
        <c:axId val="1236299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648809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Correlação entre a performance do modelo e as mudanças na energia livre de ligação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Recall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cmpd="sng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109-486D-A6D8-BDD225C26F2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50"/>
                </a:solidFill>
                <a:ln cmpd="sng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109-486D-A6D8-BDD225C26F2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cmpd="sng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109-486D-A6D8-BDD225C26F2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  <a:ln cmpd="sng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109-486D-A6D8-BDD225C26F2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B7D83C"/>
                </a:solidFill>
                <a:ln cmpd="sng">
                  <a:solidFill>
                    <a:srgbClr val="B7D83C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109-486D-A6D8-BDD225C26F22}"/>
              </c:ext>
            </c:extLst>
          </c:dPt>
          <c:dPt>
            <c:idx val="5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5-B109-486D-A6D8-BDD225C26F22}"/>
              </c:ext>
            </c:extLst>
          </c:dPt>
          <c:dPt>
            <c:idx val="6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6-B109-486D-A6D8-BDD225C26F2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109-486D-A6D8-BDD225C26F2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cmpd="sng"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109-486D-A6D8-BDD225C26F2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109-486D-A6D8-BDD225C26F2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109-486D-A6D8-BDD225C26F2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109-486D-A6D8-BDD225C26F2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109-486D-A6D8-BDD225C26F22}"/>
              </c:ext>
            </c:extLst>
          </c:dPt>
          <c:trendline>
            <c:name>Expon. (Recall)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'20230330'!$D$3:$D$15</c:f>
              <c:numCache>
                <c:formatCode>0.00</c:formatCode>
                <c:ptCount val="13"/>
                <c:pt idx="0">
                  <c:v>4.0404040404040387E-2</c:v>
                </c:pt>
                <c:pt idx="1">
                  <c:v>0.35353535353535354</c:v>
                </c:pt>
                <c:pt idx="2">
                  <c:v>0.33333333333333331</c:v>
                </c:pt>
                <c:pt idx="3">
                  <c:v>0.19191919191919193</c:v>
                </c:pt>
                <c:pt idx="4">
                  <c:v>0</c:v>
                </c:pt>
                <c:pt idx="5">
                  <c:v>0.36363636363636365</c:v>
                </c:pt>
                <c:pt idx="6">
                  <c:v>0.35353535353535354</c:v>
                </c:pt>
                <c:pt idx="7">
                  <c:v>0.83838383838383845</c:v>
                </c:pt>
                <c:pt idx="8">
                  <c:v>0.84848484848484862</c:v>
                </c:pt>
                <c:pt idx="9">
                  <c:v>0.95959595959595956</c:v>
                </c:pt>
                <c:pt idx="10">
                  <c:v>1</c:v>
                </c:pt>
                <c:pt idx="11">
                  <c:v>0.98989898989898994</c:v>
                </c:pt>
                <c:pt idx="12">
                  <c:v>0.63636363636363635</c:v>
                </c:pt>
              </c:numCache>
            </c:numRef>
          </c:xVal>
          <c:yVal>
            <c:numRef>
              <c:f>'20230330'!$E$3:$E$15</c:f>
              <c:numCache>
                <c:formatCode>0.00</c:formatCode>
                <c:ptCount val="13"/>
                <c:pt idx="0">
                  <c:v>0.22</c:v>
                </c:pt>
                <c:pt idx="1">
                  <c:v>0.19</c:v>
                </c:pt>
                <c:pt idx="2">
                  <c:v>0.09</c:v>
                </c:pt>
                <c:pt idx="3">
                  <c:v>0.26</c:v>
                </c:pt>
                <c:pt idx="4">
                  <c:v>0.47</c:v>
                </c:pt>
                <c:pt idx="5">
                  <c:v>0.3</c:v>
                </c:pt>
                <c:pt idx="6">
                  <c:v>0.46</c:v>
                </c:pt>
                <c:pt idx="7">
                  <c:v>0.88</c:v>
                </c:pt>
                <c:pt idx="8">
                  <c:v>0.6</c:v>
                </c:pt>
                <c:pt idx="9">
                  <c:v>0.87</c:v>
                </c:pt>
                <c:pt idx="10">
                  <c:v>1</c:v>
                </c:pt>
                <c:pt idx="11">
                  <c:v>0.89</c:v>
                </c:pt>
                <c:pt idx="12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109-486D-A6D8-BDD225C2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25033"/>
        <c:axId val="1048337957"/>
      </c:scatterChart>
      <c:valAx>
        <c:axId val="1415825033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ΔΔGnorm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48337957"/>
        <c:crosses val="autoZero"/>
        <c:crossBetween val="midCat"/>
      </c:valAx>
      <c:valAx>
        <c:axId val="104833795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158250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Correlation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Recall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chemeClr val="bg1">
                    <a:lumMod val="85000"/>
                  </a:scheme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'20230430'!$D$3:$D$12</c:f>
              <c:numCache>
                <c:formatCode>0.000</c:formatCode>
                <c:ptCount val="10"/>
                <c:pt idx="0">
                  <c:v>0.25327868852459023</c:v>
                </c:pt>
                <c:pt idx="1">
                  <c:v>0.45655737704918037</c:v>
                </c:pt>
                <c:pt idx="2">
                  <c:v>0</c:v>
                </c:pt>
                <c:pt idx="3">
                  <c:v>0.21885245901639347</c:v>
                </c:pt>
                <c:pt idx="4">
                  <c:v>0.50983606557377048</c:v>
                </c:pt>
                <c:pt idx="5">
                  <c:v>0.84426229508196726</c:v>
                </c:pt>
                <c:pt idx="6">
                  <c:v>0.90163934426229519</c:v>
                </c:pt>
                <c:pt idx="7">
                  <c:v>0.8401639344262295</c:v>
                </c:pt>
                <c:pt idx="8">
                  <c:v>0.90983606557377061</c:v>
                </c:pt>
                <c:pt idx="9">
                  <c:v>1</c:v>
                </c:pt>
              </c:numCache>
            </c:numRef>
          </c:xVal>
          <c:yVal>
            <c:numRef>
              <c:f>'20230430'!$E$3:$E$12</c:f>
              <c:numCache>
                <c:formatCode>0.000</c:formatCode>
                <c:ptCount val="10"/>
                <c:pt idx="0">
                  <c:v>4.4999999999999998E-2</c:v>
                </c:pt>
                <c:pt idx="1">
                  <c:v>0.25</c:v>
                </c:pt>
                <c:pt idx="2">
                  <c:v>0.41299999999999998</c:v>
                </c:pt>
                <c:pt idx="3">
                  <c:v>0.44400000000000001</c:v>
                </c:pt>
                <c:pt idx="4">
                  <c:v>0.45800000000000002</c:v>
                </c:pt>
                <c:pt idx="5">
                  <c:v>0.71199999999999997</c:v>
                </c:pt>
                <c:pt idx="6">
                  <c:v>0.95</c:v>
                </c:pt>
                <c:pt idx="7">
                  <c:v>0.65300000000000002</c:v>
                </c:pt>
                <c:pt idx="8">
                  <c:v>0.60299999999999998</c:v>
                </c:pt>
                <c:pt idx="9">
                  <c:v>0.88400000000000001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C-42FC-AD74-DFCF1D42E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28479"/>
        <c:axId val="1646722754"/>
      </c:scatterChart>
      <c:valAx>
        <c:axId val="17172284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sz="1000" b="0" i="0">
                    <a:solidFill>
                      <a:srgbClr val="000000"/>
                    </a:solidFill>
                    <a:latin typeface="+mn-lt"/>
                  </a:rPr>
                  <a:t>ΔΔ</a:t>
                </a:r>
                <a:r>
                  <a:rPr lang="pt-BR" sz="1000" b="0" i="0">
                    <a:solidFill>
                      <a:srgbClr val="000000"/>
                    </a:solidFill>
                    <a:latin typeface="+mn-lt"/>
                  </a:rPr>
                  <a:t>G (norm)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46722754"/>
        <c:crosses val="autoZero"/>
        <c:crossBetween val="midCat"/>
      </c:valAx>
      <c:valAx>
        <c:axId val="1646722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000" b="0" i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1722847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171450</xdr:rowOff>
    </xdr:from>
    <xdr:ext cx="3838575" cy="2724150"/>
    <xdr:graphicFrame macro="">
      <xdr:nvGraphicFramePr>
        <xdr:cNvPr id="197865277" name="Chart 1">
          <a:extLst>
            <a:ext uri="{FF2B5EF4-FFF2-40B4-BE49-F238E27FC236}">
              <a16:creationId xmlns:a16="http://schemas.microsoft.com/office/drawing/2014/main" id="{00000000-0008-0000-0000-00003D2FC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485775</xdr:colOff>
      <xdr:row>0</xdr:row>
      <xdr:rowOff>171450</xdr:rowOff>
    </xdr:from>
    <xdr:ext cx="7886700" cy="4533900"/>
    <xdr:graphicFrame macro="">
      <xdr:nvGraphicFramePr>
        <xdr:cNvPr id="1510830004" name="Chart 2">
          <a:extLst>
            <a:ext uri="{FF2B5EF4-FFF2-40B4-BE49-F238E27FC236}">
              <a16:creationId xmlns:a16="http://schemas.microsoft.com/office/drawing/2014/main" id="{00000000-0008-0000-0100-0000B46F0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4657725" cy="2695575"/>
    <xdr:graphicFrame macro="">
      <xdr:nvGraphicFramePr>
        <xdr:cNvPr id="772915424" name="Chart 3">
          <a:extLst>
            <a:ext uri="{FF2B5EF4-FFF2-40B4-BE49-F238E27FC236}">
              <a16:creationId xmlns:a16="http://schemas.microsoft.com/office/drawing/2014/main" id="{00000000-0008-0000-0200-0000E0C01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E15">
  <tableColumns count="5">
    <tableColumn id="1" xr3:uid="{00000000-0010-0000-0000-000001000000}" name="Variante"/>
    <tableColumn id="2" xr3:uid="{00000000-0010-0000-0000-000002000000}" name="Mutação"/>
    <tableColumn id="3" xr3:uid="{00000000-0010-0000-0000-000003000000}" name="ΔΔG"/>
    <tableColumn id="4" xr3:uid="{00000000-0010-0000-0000-000004000000}" name="ΔΔG (norm)"/>
    <tableColumn id="5" xr3:uid="{00000000-0010-0000-0000-000005000000}" name="Recall"/>
  </tableColumns>
  <tableStyleInfo name="20221228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E16">
  <tableColumns count="5">
    <tableColumn id="1" xr3:uid="{00000000-0010-0000-0100-000001000000}" name="Variante"/>
    <tableColumn id="2" xr3:uid="{00000000-0010-0000-0100-000002000000}" name="Mutação"/>
    <tableColumn id="3" xr3:uid="{00000000-0010-0000-0100-000003000000}" name="ΔΔG"/>
    <tableColumn id="4" xr3:uid="{00000000-0010-0000-0100-000004000000}" name="ΔΔG (norm)"/>
    <tableColumn id="5" xr3:uid="{00000000-0010-0000-0100-000005000000}" name="Recall"/>
  </tableColumns>
  <tableStyleInfo name="20230330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E13" headerRowCount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</tableColumns>
  <tableStyleInfo name="2023043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4.44140625" defaultRowHeight="15" customHeight="1" x14ac:dyDescent="0.3"/>
  <cols>
    <col min="1" max="8" width="15.6640625" customWidth="1"/>
    <col min="9" max="26" width="8.6640625" customWidth="1"/>
  </cols>
  <sheetData>
    <row r="1" spans="1:8" ht="14.25" customHeight="1" x14ac:dyDescent="0.3">
      <c r="A1" s="17" t="s">
        <v>0</v>
      </c>
      <c r="B1" s="18"/>
      <c r="C1" s="18"/>
      <c r="D1" s="18"/>
      <c r="E1" s="18"/>
      <c r="F1" s="1"/>
      <c r="G1" s="1"/>
      <c r="H1" s="1"/>
    </row>
    <row r="2" spans="1:8" ht="14.2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ht="14.25" customHeight="1" x14ac:dyDescent="0.3">
      <c r="A3" s="3" t="s">
        <v>6</v>
      </c>
      <c r="B3" s="3" t="s">
        <v>7</v>
      </c>
      <c r="C3" s="3">
        <v>-0.14000000000000001</v>
      </c>
      <c r="D3" s="4">
        <f>('20221228'!$C3+0.18)/0.99</f>
        <v>4.0404040404040387E-2</v>
      </c>
      <c r="E3" s="5">
        <v>0.2</v>
      </c>
    </row>
    <row r="4" spans="1:8" ht="14.25" customHeight="1" x14ac:dyDescent="0.3">
      <c r="A4" s="3" t="s">
        <v>6</v>
      </c>
      <c r="B4" s="3" t="s">
        <v>8</v>
      </c>
      <c r="C4" s="3">
        <v>0.17</v>
      </c>
      <c r="D4" s="4">
        <f>('20221228'!$C4+0.18)/0.99</f>
        <v>0.35353535353535354</v>
      </c>
      <c r="E4" s="5">
        <v>0.31</v>
      </c>
    </row>
    <row r="5" spans="1:8" ht="14.25" customHeight="1" x14ac:dyDescent="0.3">
      <c r="A5" s="3" t="s">
        <v>6</v>
      </c>
      <c r="B5" s="3" t="s">
        <v>9</v>
      </c>
      <c r="C5" s="3">
        <v>0.15</v>
      </c>
      <c r="D5" s="4">
        <f>('20221228'!$C5+0.18)/0.99</f>
        <v>0.33333333333333331</v>
      </c>
      <c r="E5" s="5">
        <v>0.15</v>
      </c>
    </row>
    <row r="6" spans="1:8" ht="14.25" customHeight="1" x14ac:dyDescent="0.3">
      <c r="A6" s="3" t="s">
        <v>6</v>
      </c>
      <c r="B6" s="3" t="s">
        <v>10</v>
      </c>
      <c r="C6" s="3">
        <v>0.01</v>
      </c>
      <c r="D6" s="4">
        <f>('20221228'!$C6+0.18)/0.99</f>
        <v>0.19191919191919193</v>
      </c>
      <c r="E6" s="5">
        <v>0.19</v>
      </c>
    </row>
    <row r="7" spans="1:8" ht="14.25" customHeight="1" x14ac:dyDescent="0.3">
      <c r="A7" s="3" t="s">
        <v>6</v>
      </c>
      <c r="B7" s="3" t="s">
        <v>11</v>
      </c>
      <c r="C7" s="3">
        <v>-0.18</v>
      </c>
      <c r="D7" s="4">
        <f>('20221228'!$C7+0.18)/0.99</f>
        <v>0</v>
      </c>
      <c r="E7" s="5">
        <v>0.34</v>
      </c>
    </row>
    <row r="8" spans="1:8" ht="14.25" customHeight="1" x14ac:dyDescent="0.3">
      <c r="A8" s="3" t="s">
        <v>6</v>
      </c>
      <c r="B8" s="3" t="s">
        <v>12</v>
      </c>
      <c r="C8" s="3">
        <v>0.44</v>
      </c>
      <c r="D8" s="4">
        <f>('20221228'!$C8+0.18)/0.99</f>
        <v>0.6262626262626263</v>
      </c>
      <c r="E8" s="5">
        <v>0.5</v>
      </c>
    </row>
    <row r="9" spans="1:8" ht="14.25" customHeight="1" x14ac:dyDescent="0.3">
      <c r="A9" s="6" t="s">
        <v>13</v>
      </c>
      <c r="B9" s="6" t="s">
        <v>14</v>
      </c>
      <c r="C9" s="3">
        <v>0.65</v>
      </c>
      <c r="D9" s="7">
        <f>('20221228'!$C9+0.18)/0.99</f>
        <v>0.83838383838383845</v>
      </c>
      <c r="E9" s="8">
        <v>0.65</v>
      </c>
    </row>
    <row r="10" spans="1:8" ht="14.25" customHeight="1" x14ac:dyDescent="0.3">
      <c r="A10" s="3" t="s">
        <v>15</v>
      </c>
      <c r="B10" s="3" t="s">
        <v>16</v>
      </c>
      <c r="C10" s="3">
        <v>0.66</v>
      </c>
      <c r="D10" s="7">
        <f>('20221228'!$C10+0.18)/0.99</f>
        <v>0.84848484848484862</v>
      </c>
      <c r="E10" s="8">
        <v>0.55000000000000004</v>
      </c>
    </row>
    <row r="11" spans="1:8" ht="14.25" customHeight="1" x14ac:dyDescent="0.3">
      <c r="A11" s="6" t="s">
        <v>17</v>
      </c>
      <c r="B11" s="6" t="s">
        <v>18</v>
      </c>
      <c r="C11" s="3">
        <v>0.77</v>
      </c>
      <c r="D11" s="7">
        <f>('20221228'!$C11+0.18)/0.99</f>
        <v>0.95959595959595956</v>
      </c>
      <c r="E11" s="8">
        <v>0.59</v>
      </c>
    </row>
    <row r="12" spans="1:8" ht="14.25" customHeight="1" x14ac:dyDescent="0.3">
      <c r="A12" s="9" t="s">
        <v>19</v>
      </c>
      <c r="B12" s="9" t="s">
        <v>20</v>
      </c>
      <c r="C12" s="3">
        <v>0.81</v>
      </c>
      <c r="D12" s="4">
        <f>('20221228'!$C12+0.18)/0.99</f>
        <v>1</v>
      </c>
      <c r="E12" s="5">
        <v>0.83</v>
      </c>
    </row>
    <row r="13" spans="1:8" ht="14.25" customHeight="1" x14ac:dyDescent="0.3">
      <c r="A13" s="3" t="s">
        <v>21</v>
      </c>
      <c r="B13" s="3" t="s">
        <v>22</v>
      </c>
      <c r="C13" s="3">
        <v>0.8</v>
      </c>
      <c r="D13" s="4">
        <f>('20221228'!$C13+0.18)/0.99</f>
        <v>0.98989898989898994</v>
      </c>
      <c r="E13" s="5">
        <v>0.95</v>
      </c>
    </row>
    <row r="14" spans="1:8" ht="14.25" customHeight="1" x14ac:dyDescent="0.3">
      <c r="A14" s="3" t="s">
        <v>21</v>
      </c>
      <c r="B14" s="3" t="s">
        <v>23</v>
      </c>
      <c r="C14" s="3">
        <v>0.45</v>
      </c>
      <c r="D14" s="4">
        <f>('20221228'!$C14+0.18)/0.99</f>
        <v>0.63636363636363635</v>
      </c>
      <c r="E14" s="5">
        <v>0.93</v>
      </c>
    </row>
    <row r="15" spans="1:8" ht="14.25" customHeight="1" x14ac:dyDescent="0.3">
      <c r="A15" s="10"/>
      <c r="B15" s="10"/>
      <c r="C15" s="10"/>
      <c r="D15" s="11" t="s">
        <v>24</v>
      </c>
      <c r="E15" s="8">
        <f>CORREL(D3:D14,E3:E14)</f>
        <v>0.80501506813910462</v>
      </c>
    </row>
    <row r="16" spans="1:8" ht="14.25" customHeight="1" x14ac:dyDescent="0.3">
      <c r="D16" s="11"/>
      <c r="E16" s="8"/>
    </row>
    <row r="17" spans="4:5" ht="14.25" customHeight="1" x14ac:dyDescent="0.3">
      <c r="D17" s="11"/>
      <c r="E17" s="8"/>
    </row>
    <row r="18" spans="4:5" ht="14.25" customHeight="1" x14ac:dyDescent="0.3"/>
    <row r="19" spans="4:5" ht="14.25" customHeight="1" x14ac:dyDescent="0.3"/>
    <row r="20" spans="4:5" ht="14.25" customHeight="1" x14ac:dyDescent="0.3"/>
    <row r="21" spans="4:5" ht="14.25" customHeight="1" x14ac:dyDescent="0.3"/>
    <row r="22" spans="4:5" ht="14.25" customHeight="1" x14ac:dyDescent="0.3"/>
    <row r="23" spans="4:5" ht="14.25" customHeight="1" x14ac:dyDescent="0.3"/>
    <row r="24" spans="4:5" ht="14.25" customHeight="1" x14ac:dyDescent="0.3"/>
    <row r="25" spans="4:5" ht="14.25" customHeight="1" x14ac:dyDescent="0.3"/>
    <row r="26" spans="4:5" ht="14.25" customHeight="1" x14ac:dyDescent="0.3"/>
    <row r="27" spans="4:5" ht="14.25" customHeight="1" x14ac:dyDescent="0.3"/>
    <row r="28" spans="4:5" ht="14.25" customHeight="1" x14ac:dyDescent="0.3"/>
    <row r="29" spans="4:5" ht="14.25" customHeight="1" x14ac:dyDescent="0.3"/>
    <row r="30" spans="4:5" ht="14.25" customHeight="1" x14ac:dyDescent="0.3"/>
    <row r="31" spans="4:5" ht="14.25" customHeight="1" x14ac:dyDescent="0.3"/>
    <row r="32" spans="4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E1"/>
  </mergeCells>
  <pageMargins left="0.511811024" right="0.511811024" top="0.78740157499999996" bottom="0.78740157499999996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4.44140625" defaultRowHeight="15" customHeight="1" x14ac:dyDescent="0.3"/>
  <cols>
    <col min="1" max="8" width="15.6640625" customWidth="1"/>
    <col min="9" max="26" width="8.6640625" customWidth="1"/>
  </cols>
  <sheetData>
    <row r="1" spans="1:8" ht="14.25" customHeight="1" x14ac:dyDescent="0.3">
      <c r="A1" s="17" t="s">
        <v>0</v>
      </c>
      <c r="B1" s="18"/>
      <c r="C1" s="18"/>
      <c r="D1" s="18"/>
      <c r="E1" s="18"/>
      <c r="F1" s="1"/>
      <c r="G1" s="1"/>
      <c r="H1" s="1"/>
    </row>
    <row r="2" spans="1:8" ht="14.2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ht="14.25" customHeight="1" x14ac:dyDescent="0.3">
      <c r="A3" s="3" t="s">
        <v>6</v>
      </c>
      <c r="B3" s="3" t="s">
        <v>7</v>
      </c>
      <c r="C3" s="3">
        <v>-0.14000000000000001</v>
      </c>
      <c r="D3" s="4">
        <f>('20230330'!$C3+0.18)/0.99</f>
        <v>4.0404040404040387E-2</v>
      </c>
      <c r="E3" s="5">
        <v>0.22</v>
      </c>
    </row>
    <row r="4" spans="1:8" ht="14.25" customHeight="1" x14ac:dyDescent="0.3">
      <c r="A4" s="3" t="s">
        <v>6</v>
      </c>
      <c r="B4" s="3" t="s">
        <v>8</v>
      </c>
      <c r="C4" s="3">
        <v>0.17</v>
      </c>
      <c r="D4" s="4">
        <f>('20230330'!$C4+0.18)/0.99</f>
        <v>0.35353535353535354</v>
      </c>
      <c r="E4" s="5">
        <v>0.19</v>
      </c>
    </row>
    <row r="5" spans="1:8" ht="14.25" customHeight="1" x14ac:dyDescent="0.3">
      <c r="A5" s="3" t="s">
        <v>6</v>
      </c>
      <c r="B5" s="3" t="s">
        <v>9</v>
      </c>
      <c r="C5" s="3">
        <v>0.15</v>
      </c>
      <c r="D5" s="4">
        <f>('20230330'!$C5+0.18)/0.99</f>
        <v>0.33333333333333331</v>
      </c>
      <c r="E5" s="5">
        <v>0.09</v>
      </c>
    </row>
    <row r="6" spans="1:8" ht="14.25" customHeight="1" x14ac:dyDescent="0.3">
      <c r="A6" s="3" t="s">
        <v>6</v>
      </c>
      <c r="B6" s="3" t="s">
        <v>10</v>
      </c>
      <c r="C6" s="3">
        <v>0.01</v>
      </c>
      <c r="D6" s="4">
        <f>('20230330'!$C6+0.18)/0.99</f>
        <v>0.19191919191919193</v>
      </c>
      <c r="E6" s="5">
        <v>0.26</v>
      </c>
    </row>
    <row r="7" spans="1:8" ht="14.25" customHeight="1" x14ac:dyDescent="0.3">
      <c r="A7" s="3" t="s">
        <v>6</v>
      </c>
      <c r="B7" s="3" t="s">
        <v>11</v>
      </c>
      <c r="C7" s="3">
        <v>-0.18</v>
      </c>
      <c r="D7" s="4">
        <f>('20230330'!$C7+0.18)/0.99</f>
        <v>0</v>
      </c>
      <c r="E7" s="5">
        <v>0.47</v>
      </c>
    </row>
    <row r="8" spans="1:8" ht="14.25" customHeight="1" x14ac:dyDescent="0.3">
      <c r="A8" s="3" t="s">
        <v>6</v>
      </c>
      <c r="B8" s="3" t="s">
        <v>25</v>
      </c>
      <c r="C8" s="3">
        <v>0.18</v>
      </c>
      <c r="D8" s="4">
        <f>('20230330'!$C8+0.18)/0.99</f>
        <v>0.36363636363636365</v>
      </c>
      <c r="E8" s="5">
        <v>0.3</v>
      </c>
    </row>
    <row r="9" spans="1:8" ht="14.25" customHeight="1" x14ac:dyDescent="0.3">
      <c r="A9" s="3" t="s">
        <v>6</v>
      </c>
      <c r="B9" s="3" t="s">
        <v>26</v>
      </c>
      <c r="C9" s="3">
        <v>0.17</v>
      </c>
      <c r="D9" s="4">
        <f>('20230330'!$C9+0.18)/0.99</f>
        <v>0.35353535353535354</v>
      </c>
      <c r="E9" s="5">
        <v>0.46</v>
      </c>
    </row>
    <row r="10" spans="1:8" ht="14.25" customHeight="1" x14ac:dyDescent="0.3">
      <c r="A10" s="3" t="s">
        <v>27</v>
      </c>
      <c r="B10" s="3" t="s">
        <v>14</v>
      </c>
      <c r="C10" s="3">
        <v>0.65</v>
      </c>
      <c r="D10" s="7">
        <f>('20230330'!$C10+0.18)/0.99</f>
        <v>0.83838383838383845</v>
      </c>
      <c r="E10" s="8">
        <v>0.88</v>
      </c>
    </row>
    <row r="11" spans="1:8" ht="14.25" customHeight="1" x14ac:dyDescent="0.3">
      <c r="A11" s="3" t="s">
        <v>15</v>
      </c>
      <c r="B11" s="3" t="s">
        <v>16</v>
      </c>
      <c r="C11" s="3">
        <v>0.66</v>
      </c>
      <c r="D11" s="7">
        <f>('20230330'!$C11+0.18)/0.99</f>
        <v>0.84848484848484862</v>
      </c>
      <c r="E11" s="8">
        <v>0.6</v>
      </c>
    </row>
    <row r="12" spans="1:8" ht="14.25" customHeight="1" x14ac:dyDescent="0.3">
      <c r="A12" s="3" t="s">
        <v>28</v>
      </c>
      <c r="B12" s="3" t="s">
        <v>18</v>
      </c>
      <c r="C12" s="3">
        <v>0.77</v>
      </c>
      <c r="D12" s="7">
        <f>('20230330'!$C12+0.18)/0.99</f>
        <v>0.95959595959595956</v>
      </c>
      <c r="E12" s="8">
        <v>0.87</v>
      </c>
    </row>
    <row r="13" spans="1:8" ht="14.25" customHeight="1" x14ac:dyDescent="0.3">
      <c r="A13" s="3" t="s">
        <v>29</v>
      </c>
      <c r="B13" s="3" t="s">
        <v>20</v>
      </c>
      <c r="C13" s="3">
        <v>0.81</v>
      </c>
      <c r="D13" s="4">
        <f>('20230330'!$C13+0.18)/0.99</f>
        <v>1</v>
      </c>
      <c r="E13" s="5">
        <v>1</v>
      </c>
    </row>
    <row r="14" spans="1:8" ht="14.25" customHeight="1" x14ac:dyDescent="0.3">
      <c r="A14" s="3" t="s">
        <v>21</v>
      </c>
      <c r="B14" s="3" t="s">
        <v>22</v>
      </c>
      <c r="C14" s="3">
        <v>0.8</v>
      </c>
      <c r="D14" s="4">
        <f>('20230330'!$C14+0.18)/0.99</f>
        <v>0.98989898989898994</v>
      </c>
      <c r="E14" s="5">
        <v>0.89</v>
      </c>
    </row>
    <row r="15" spans="1:8" ht="14.25" customHeight="1" x14ac:dyDescent="0.3">
      <c r="A15" s="3" t="s">
        <v>21</v>
      </c>
      <c r="B15" s="3" t="s">
        <v>23</v>
      </c>
      <c r="C15" s="3">
        <v>0.45</v>
      </c>
      <c r="D15" s="4">
        <f>('20230330'!$C15+0.18)/0.99</f>
        <v>0.63636363636363635</v>
      </c>
      <c r="E15" s="5">
        <v>0.93</v>
      </c>
    </row>
    <row r="16" spans="1:8" ht="14.25" customHeight="1" x14ac:dyDescent="0.3">
      <c r="A16" s="10"/>
      <c r="B16" s="10"/>
      <c r="C16" s="10"/>
      <c r="D16" s="11" t="s">
        <v>24</v>
      </c>
      <c r="E16" s="8">
        <f>CORREL(D3:D15,E3:E15)</f>
        <v>0.82300349871871192</v>
      </c>
    </row>
    <row r="17" spans="4:5" ht="14.25" customHeight="1" x14ac:dyDescent="0.3">
      <c r="D17" s="11"/>
      <c r="E17" s="8"/>
    </row>
    <row r="18" spans="4:5" ht="14.25" customHeight="1" x14ac:dyDescent="0.3">
      <c r="D18" s="11"/>
      <c r="E18" s="8"/>
    </row>
    <row r="19" spans="4:5" ht="14.25" customHeight="1" x14ac:dyDescent="0.3"/>
    <row r="20" spans="4:5" ht="14.25" customHeight="1" x14ac:dyDescent="0.3"/>
    <row r="21" spans="4:5" ht="14.25" customHeight="1" x14ac:dyDescent="0.3"/>
    <row r="22" spans="4:5" ht="14.25" customHeight="1" x14ac:dyDescent="0.3"/>
    <row r="23" spans="4:5" ht="14.25" customHeight="1" x14ac:dyDescent="0.3"/>
    <row r="24" spans="4:5" ht="14.25" customHeight="1" x14ac:dyDescent="0.3"/>
    <row r="25" spans="4:5" ht="14.25" customHeight="1" x14ac:dyDescent="0.3"/>
    <row r="26" spans="4:5" ht="14.25" customHeight="1" x14ac:dyDescent="0.3"/>
    <row r="27" spans="4:5" ht="14.25" customHeight="1" x14ac:dyDescent="0.3"/>
    <row r="28" spans="4:5" ht="14.25" customHeight="1" x14ac:dyDescent="0.3"/>
    <row r="29" spans="4:5" ht="14.25" customHeight="1" x14ac:dyDescent="0.3"/>
    <row r="30" spans="4:5" ht="14.25" customHeight="1" x14ac:dyDescent="0.3"/>
    <row r="31" spans="4:5" ht="14.25" customHeight="1" x14ac:dyDescent="0.3"/>
    <row r="32" spans="4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E1"/>
  </mergeCells>
  <pageMargins left="0.511811024" right="0.511811024" top="0.78740157499999996" bottom="0.78740157499999996" header="0" footer="0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workbookViewId="0">
      <selection activeCell="P13" sqref="P13"/>
    </sheetView>
  </sheetViews>
  <sheetFormatPr defaultColWidth="14.44140625" defaultRowHeight="15" customHeight="1" x14ac:dyDescent="0.3"/>
  <cols>
    <col min="1" max="5" width="15.6640625" customWidth="1"/>
    <col min="6" max="26" width="8.6640625" customWidth="1"/>
  </cols>
  <sheetData>
    <row r="1" spans="1:5" ht="14.25" customHeight="1" x14ac:dyDescent="0.3">
      <c r="A1" s="17" t="s">
        <v>30</v>
      </c>
      <c r="B1" s="18"/>
      <c r="C1" s="18"/>
      <c r="D1" s="18"/>
      <c r="E1" s="18"/>
    </row>
    <row r="2" spans="1:5" ht="14.25" customHeight="1" x14ac:dyDescent="0.3">
      <c r="A2" s="2" t="s">
        <v>31</v>
      </c>
      <c r="B2" s="2" t="s">
        <v>32</v>
      </c>
      <c r="C2" s="2" t="s">
        <v>3</v>
      </c>
      <c r="D2" s="2" t="s">
        <v>4</v>
      </c>
      <c r="E2" s="16" t="s">
        <v>40</v>
      </c>
    </row>
    <row r="3" spans="1:5" ht="14.25" customHeight="1" x14ac:dyDescent="0.3">
      <c r="A3" s="3" t="s">
        <v>6</v>
      </c>
      <c r="B3" s="3" t="s">
        <v>7</v>
      </c>
      <c r="C3" s="12">
        <v>-0.14099999999999999</v>
      </c>
      <c r="D3" s="13">
        <f>('20230430'!$C3+0.45)/1.22</f>
        <v>0.25327868852459023</v>
      </c>
      <c r="E3" s="14">
        <v>4.4999999999999998E-2</v>
      </c>
    </row>
    <row r="4" spans="1:5" ht="14.25" customHeight="1" x14ac:dyDescent="0.3">
      <c r="A4" s="3" t="s">
        <v>6</v>
      </c>
      <c r="B4" s="3" t="s">
        <v>33</v>
      </c>
      <c r="C4" s="12">
        <v>0.107</v>
      </c>
      <c r="D4" s="13">
        <f>('20230430'!$C4+0.45)/1.22</f>
        <v>0.45655737704918037</v>
      </c>
      <c r="E4" s="14">
        <v>0.25</v>
      </c>
    </row>
    <row r="5" spans="1:5" ht="14.25" customHeight="1" x14ac:dyDescent="0.3">
      <c r="A5" s="2" t="s">
        <v>6</v>
      </c>
      <c r="B5" s="2" t="s">
        <v>34</v>
      </c>
      <c r="C5" s="13">
        <v>-0.45</v>
      </c>
      <c r="D5" s="13">
        <f>('20230430'!$C5+0.45)/1.22</f>
        <v>0</v>
      </c>
      <c r="E5" s="14">
        <v>0.41299999999999998</v>
      </c>
    </row>
    <row r="6" spans="1:5" ht="14.25" customHeight="1" x14ac:dyDescent="0.3">
      <c r="A6" s="3" t="s">
        <v>6</v>
      </c>
      <c r="B6" s="3" t="s">
        <v>11</v>
      </c>
      <c r="C6" s="12">
        <v>-0.183</v>
      </c>
      <c r="D6" s="13">
        <f>('20230430'!$C6+0.45)/1.22</f>
        <v>0.21885245901639347</v>
      </c>
      <c r="E6" s="14">
        <v>0.44400000000000001</v>
      </c>
    </row>
    <row r="7" spans="1:5" ht="14.25" customHeight="1" x14ac:dyDescent="0.3">
      <c r="A7" s="3" t="s">
        <v>6</v>
      </c>
      <c r="B7" s="3" t="s">
        <v>26</v>
      </c>
      <c r="C7" s="12">
        <v>0.17199999999999999</v>
      </c>
      <c r="D7" s="13">
        <f>('20230430'!$C7+0.45)/1.22</f>
        <v>0.50983606557377048</v>
      </c>
      <c r="E7" s="14">
        <v>0.45800000000000002</v>
      </c>
    </row>
    <row r="8" spans="1:5" ht="14.25" customHeight="1" x14ac:dyDescent="0.3">
      <c r="A8" s="3" t="s">
        <v>35</v>
      </c>
      <c r="B8" s="3" t="s">
        <v>36</v>
      </c>
      <c r="C8" s="12">
        <v>0.57999999999999996</v>
      </c>
      <c r="D8" s="13">
        <f>('20230430'!$C8+0.45)/1.22</f>
        <v>0.84426229508196726</v>
      </c>
      <c r="E8" s="14">
        <v>0.71199999999999997</v>
      </c>
    </row>
    <row r="9" spans="1:5" ht="14.25" customHeight="1" x14ac:dyDescent="0.3">
      <c r="A9" s="3" t="s">
        <v>27</v>
      </c>
      <c r="B9" s="3" t="s">
        <v>14</v>
      </c>
      <c r="C9" s="12">
        <v>0.65</v>
      </c>
      <c r="D9" s="13">
        <f>('20230430'!$C9+0.45)/1.22</f>
        <v>0.90163934426229519</v>
      </c>
      <c r="E9" s="15">
        <v>0.95</v>
      </c>
    </row>
    <row r="10" spans="1:5" ht="14.25" customHeight="1" x14ac:dyDescent="0.3">
      <c r="A10" s="3" t="s">
        <v>37</v>
      </c>
      <c r="B10" s="3" t="s">
        <v>38</v>
      </c>
      <c r="C10" s="12">
        <v>0.57499999999999996</v>
      </c>
      <c r="D10" s="13">
        <f>('20230430'!$C10+0.45)/1.22</f>
        <v>0.8401639344262295</v>
      </c>
      <c r="E10" s="15">
        <v>0.65300000000000002</v>
      </c>
    </row>
    <row r="11" spans="1:5" ht="14.25" customHeight="1" x14ac:dyDescent="0.3">
      <c r="A11" s="3" t="s">
        <v>15</v>
      </c>
      <c r="B11" s="3" t="s">
        <v>16</v>
      </c>
      <c r="C11" s="12">
        <v>0.66</v>
      </c>
      <c r="D11" s="13">
        <f>('20230430'!$C11+0.45)/1.22</f>
        <v>0.90983606557377061</v>
      </c>
      <c r="E11" s="15">
        <v>0.60299999999999998</v>
      </c>
    </row>
    <row r="12" spans="1:5" ht="14.25" customHeight="1" x14ac:dyDescent="0.3">
      <c r="A12" s="3" t="s">
        <v>28</v>
      </c>
      <c r="B12" s="3" t="s">
        <v>18</v>
      </c>
      <c r="C12" s="12">
        <v>0.76800000000000002</v>
      </c>
      <c r="D12" s="13">
        <v>1</v>
      </c>
      <c r="E12" s="15">
        <v>0.88400000000000001</v>
      </c>
    </row>
    <row r="13" spans="1:5" ht="14.25" customHeight="1" x14ac:dyDescent="0.3">
      <c r="A13" s="3"/>
      <c r="B13" s="3"/>
      <c r="C13" s="3"/>
      <c r="D13" s="3" t="s">
        <v>39</v>
      </c>
      <c r="E13" s="15">
        <f>CORREL(D3:D12,E3:E12)</f>
        <v>0.77588223009104196</v>
      </c>
    </row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E1"/>
  </mergeCells>
  <pageMargins left="0.511811024" right="0.511811024" top="0.78740157499999996" bottom="0.78740157499999996" header="0" footer="0"/>
  <pageSetup paperSize="9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20221228</vt:lpstr>
      <vt:lpstr>20230330</vt:lpstr>
      <vt:lpstr>20230430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Moraes dos Santos</dc:creator>
  <cp:lastModifiedBy>Lucas Moraes dos Santos</cp:lastModifiedBy>
  <dcterms:created xsi:type="dcterms:W3CDTF">2023-01-09T15:02:06Z</dcterms:created>
  <dcterms:modified xsi:type="dcterms:W3CDTF">2024-05-06T03:42:46Z</dcterms:modified>
</cp:coreProperties>
</file>