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wnloads\"/>
    </mc:Choice>
  </mc:AlternateContent>
  <bookViews>
    <workbookView xWindow="0" yWindow="0" windowWidth="20730" windowHeight="1176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C105" i="12" l="1"/>
  <c r="C105" i="11"/>
  <c r="C105" i="10"/>
  <c r="C105" i="9"/>
  <c r="C105" i="8"/>
  <c r="C105" i="7"/>
  <c r="C105" i="6"/>
  <c r="C105" i="5"/>
  <c r="C105" i="4"/>
  <c r="C105" i="3"/>
  <c r="C105" i="2"/>
  <c r="C105" i="1"/>
  <c r="C88" i="5" l="1"/>
  <c r="C82" i="12" l="1"/>
  <c r="C81" i="12"/>
  <c r="C80" i="12"/>
  <c r="E80" i="12" s="1"/>
  <c r="C79" i="12"/>
  <c r="C78" i="12"/>
  <c r="C77" i="12"/>
  <c r="C76" i="12"/>
  <c r="E76" i="12" s="1"/>
  <c r="C75" i="12"/>
  <c r="C110" i="12"/>
  <c r="C82" i="11"/>
  <c r="C81" i="11"/>
  <c r="E81" i="11" s="1"/>
  <c r="C80" i="11"/>
  <c r="C79" i="11"/>
  <c r="C78" i="11"/>
  <c r="C77" i="11"/>
  <c r="E77" i="11" s="1"/>
  <c r="C76" i="11"/>
  <c r="C75" i="11"/>
  <c r="C110" i="11"/>
  <c r="E110" i="11" s="1"/>
  <c r="C82" i="10"/>
  <c r="E82" i="10" s="1"/>
  <c r="C81" i="10"/>
  <c r="C80" i="10"/>
  <c r="C79" i="10"/>
  <c r="C78" i="10"/>
  <c r="E78" i="10" s="1"/>
  <c r="C77" i="10"/>
  <c r="C76" i="10"/>
  <c r="C75" i="10"/>
  <c r="C110" i="10"/>
  <c r="E110" i="10" s="1"/>
  <c r="C82" i="9"/>
  <c r="E82" i="9" s="1"/>
  <c r="C81" i="9"/>
  <c r="C80" i="9"/>
  <c r="E80" i="9" s="1"/>
  <c r="C79" i="9"/>
  <c r="E79" i="9" s="1"/>
  <c r="C78" i="9"/>
  <c r="C77" i="9"/>
  <c r="E77" i="9" s="1"/>
  <c r="C76" i="9"/>
  <c r="E76" i="9" s="1"/>
  <c r="C75" i="9"/>
  <c r="E75" i="9" s="1"/>
  <c r="C110" i="9"/>
  <c r="C110" i="8"/>
  <c r="E110" i="8" s="1"/>
  <c r="C82" i="8"/>
  <c r="E82" i="8" s="1"/>
  <c r="C81" i="8"/>
  <c r="E81" i="8" s="1"/>
  <c r="C80" i="8"/>
  <c r="C79" i="8"/>
  <c r="E79" i="8" s="1"/>
  <c r="C78" i="8"/>
  <c r="E78" i="8" s="1"/>
  <c r="C77" i="8"/>
  <c r="E77" i="8" s="1"/>
  <c r="C76" i="8"/>
  <c r="C75" i="8"/>
  <c r="C110" i="7"/>
  <c r="E110" i="7" s="1"/>
  <c r="C82" i="7"/>
  <c r="E82" i="7" s="1"/>
  <c r="C81" i="7"/>
  <c r="C80" i="7"/>
  <c r="C79" i="7"/>
  <c r="C78" i="7"/>
  <c r="E78" i="7" s="1"/>
  <c r="C77" i="7"/>
  <c r="C76" i="7"/>
  <c r="C75" i="7"/>
  <c r="E75" i="7" s="1"/>
  <c r="C110" i="6"/>
  <c r="E110" i="6" s="1"/>
  <c r="C82" i="6"/>
  <c r="C81" i="6"/>
  <c r="E81" i="6" s="1"/>
  <c r="C80" i="6"/>
  <c r="E80" i="6" s="1"/>
  <c r="C79" i="6"/>
  <c r="E79" i="6" s="1"/>
  <c r="C78" i="6"/>
  <c r="C77" i="6"/>
  <c r="C76" i="6"/>
  <c r="E76" i="6" s="1"/>
  <c r="C75" i="6"/>
  <c r="E75" i="6" s="1"/>
  <c r="C110" i="5"/>
  <c r="E110" i="5" s="1"/>
  <c r="C82" i="5"/>
  <c r="C111" i="5"/>
  <c r="E111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110" i="4"/>
  <c r="E110" i="4" s="1"/>
  <c r="C82" i="4"/>
  <c r="E82" i="4" s="1"/>
  <c r="C81" i="4"/>
  <c r="E81" i="4" s="1"/>
  <c r="C80" i="4"/>
  <c r="C79" i="4"/>
  <c r="E79" i="4" s="1"/>
  <c r="C78" i="4"/>
  <c r="E78" i="4" s="1"/>
  <c r="C77" i="4"/>
  <c r="C76" i="4"/>
  <c r="E76" i="4" s="1"/>
  <c r="C75" i="4"/>
  <c r="E75" i="4" s="1"/>
  <c r="C110" i="3"/>
  <c r="E110" i="3" s="1"/>
  <c r="C82" i="3"/>
  <c r="C81" i="3"/>
  <c r="E81" i="3" s="1"/>
  <c r="C80" i="3"/>
  <c r="E80" i="3" s="1"/>
  <c r="C79" i="3"/>
  <c r="E79" i="3" s="1"/>
  <c r="C78" i="3"/>
  <c r="C77" i="3"/>
  <c r="C76" i="3"/>
  <c r="E76" i="3" s="1"/>
  <c r="C75" i="3"/>
  <c r="E75" i="3" s="1"/>
  <c r="C110" i="2"/>
  <c r="E110" i="2"/>
  <c r="C82" i="2"/>
  <c r="E82" i="2"/>
  <c r="C81" i="2"/>
  <c r="C80" i="2"/>
  <c r="E80" i="2"/>
  <c r="C79" i="2"/>
  <c r="E79" i="2" s="1"/>
  <c r="C78" i="2"/>
  <c r="C77" i="2"/>
  <c r="E77" i="2"/>
  <c r="C76" i="2"/>
  <c r="E76" i="2" s="1"/>
  <c r="C75" i="2"/>
  <c r="E75" i="2"/>
  <c r="C110" i="1"/>
  <c r="E110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83" i="1"/>
  <c r="E83" i="1" s="1"/>
  <c r="C84" i="1"/>
  <c r="E84" i="1" s="1"/>
  <c r="C85" i="1"/>
  <c r="E85" i="1" s="1"/>
  <c r="C87" i="1"/>
  <c r="E87" i="1"/>
  <c r="C88" i="1"/>
  <c r="E88" i="1" s="1"/>
  <c r="C89" i="1"/>
  <c r="C90" i="1"/>
  <c r="E90" i="1"/>
  <c r="C91" i="1"/>
  <c r="E91" i="1" s="1"/>
  <c r="C92" i="1"/>
  <c r="E92" i="1" s="1"/>
  <c r="C95" i="1"/>
  <c r="E95" i="1" s="1"/>
  <c r="C96" i="1"/>
  <c r="E96" i="1"/>
  <c r="C97" i="1"/>
  <c r="E97" i="1" s="1"/>
  <c r="C98" i="1"/>
  <c r="C99" i="1"/>
  <c r="E99" i="1"/>
  <c r="C101" i="1"/>
  <c r="E101" i="1"/>
  <c r="C102" i="1"/>
  <c r="E102" i="1"/>
  <c r="C103" i="1"/>
  <c r="E103" i="1"/>
  <c r="E105" i="1"/>
  <c r="C106" i="1"/>
  <c r="E106" i="1"/>
  <c r="C107" i="1"/>
  <c r="E107" i="1"/>
  <c r="C108" i="1"/>
  <c r="E108" i="1"/>
  <c r="C109" i="1"/>
  <c r="C111" i="1"/>
  <c r="E111" i="1" s="1"/>
  <c r="C112" i="1"/>
  <c r="E112" i="1" s="1"/>
  <c r="C113" i="1"/>
  <c r="E113" i="1"/>
  <c r="C114" i="1"/>
  <c r="C116" i="1"/>
  <c r="E116" i="1" s="1"/>
  <c r="C117" i="1"/>
  <c r="E117" i="1"/>
  <c r="C118" i="1"/>
  <c r="E118" i="1" s="1"/>
  <c r="C119" i="1"/>
  <c r="E119" i="1" s="1"/>
  <c r="C120" i="1"/>
  <c r="E120" i="1" s="1"/>
  <c r="C121" i="1"/>
  <c r="E121" i="1" s="1"/>
  <c r="C123" i="1"/>
  <c r="E123" i="1" s="1"/>
  <c r="E78" i="2"/>
  <c r="E81" i="2"/>
  <c r="C83" i="2"/>
  <c r="E83" i="2" s="1"/>
  <c r="C84" i="2"/>
  <c r="E84" i="2" s="1"/>
  <c r="C85" i="2"/>
  <c r="E85" i="2"/>
  <c r="C87" i="2"/>
  <c r="E87" i="2" s="1"/>
  <c r="C88" i="2"/>
  <c r="E88" i="2" s="1"/>
  <c r="C89" i="2"/>
  <c r="C90" i="2"/>
  <c r="E90" i="2"/>
  <c r="C91" i="2"/>
  <c r="E91" i="2"/>
  <c r="C92" i="2"/>
  <c r="E92" i="2"/>
  <c r="C95" i="2"/>
  <c r="E95" i="2"/>
  <c r="C96" i="2"/>
  <c r="E96" i="2"/>
  <c r="C97" i="2"/>
  <c r="E97" i="2"/>
  <c r="C98" i="2"/>
  <c r="C99" i="2"/>
  <c r="E99" i="2" s="1"/>
  <c r="C101" i="2"/>
  <c r="E101" i="2"/>
  <c r="C102" i="2"/>
  <c r="E102" i="2"/>
  <c r="C103" i="2"/>
  <c r="E103" i="2"/>
  <c r="E105" i="2"/>
  <c r="C106" i="2"/>
  <c r="E106" i="2"/>
  <c r="C107" i="2"/>
  <c r="E107" i="2"/>
  <c r="C108" i="2"/>
  <c r="E108" i="2"/>
  <c r="C109" i="2"/>
  <c r="C111" i="2"/>
  <c r="E111" i="2" s="1"/>
  <c r="C112" i="2"/>
  <c r="E112" i="2"/>
  <c r="C113" i="2"/>
  <c r="E113" i="2" s="1"/>
  <c r="C114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3" i="2"/>
  <c r="E123" i="2"/>
  <c r="E77" i="3"/>
  <c r="E78" i="3"/>
  <c r="E82" i="3"/>
  <c r="C83" i="3"/>
  <c r="E83" i="3" s="1"/>
  <c r="C84" i="3"/>
  <c r="E84" i="3" s="1"/>
  <c r="C85" i="3"/>
  <c r="E85" i="3" s="1"/>
  <c r="C87" i="3"/>
  <c r="E87" i="3" s="1"/>
  <c r="C88" i="3"/>
  <c r="E88" i="3" s="1"/>
  <c r="C89" i="3"/>
  <c r="C90" i="3"/>
  <c r="E90" i="3" s="1"/>
  <c r="C91" i="3"/>
  <c r="E91" i="3" s="1"/>
  <c r="C92" i="3"/>
  <c r="E92" i="3" s="1"/>
  <c r="C95" i="3"/>
  <c r="E95" i="3" s="1"/>
  <c r="C96" i="3"/>
  <c r="E96" i="3" s="1"/>
  <c r="C97" i="3"/>
  <c r="E97" i="3" s="1"/>
  <c r="C98" i="3"/>
  <c r="C99" i="3"/>
  <c r="E99" i="3"/>
  <c r="C101" i="3"/>
  <c r="E101" i="3" s="1"/>
  <c r="C102" i="3"/>
  <c r="E102" i="3" s="1"/>
  <c r="C103" i="3"/>
  <c r="E103" i="3" s="1"/>
  <c r="E105" i="3"/>
  <c r="C106" i="3"/>
  <c r="E106" i="3" s="1"/>
  <c r="C107" i="3"/>
  <c r="E107" i="3" s="1"/>
  <c r="C108" i="3"/>
  <c r="E108" i="3" s="1"/>
  <c r="C109" i="3"/>
  <c r="C111" i="3"/>
  <c r="E111" i="3" s="1"/>
  <c r="C112" i="3"/>
  <c r="E112" i="3" s="1"/>
  <c r="C113" i="3"/>
  <c r="E113" i="3" s="1"/>
  <c r="C114" i="3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3" i="3"/>
  <c r="E123" i="3" s="1"/>
  <c r="E77" i="4"/>
  <c r="E80" i="4"/>
  <c r="C83" i="4"/>
  <c r="E83" i="4" s="1"/>
  <c r="C84" i="4"/>
  <c r="E84" i="4" s="1"/>
  <c r="C85" i="4"/>
  <c r="E85" i="4" s="1"/>
  <c r="C87" i="4"/>
  <c r="E87" i="4" s="1"/>
  <c r="C88" i="4"/>
  <c r="E88" i="4" s="1"/>
  <c r="C89" i="4"/>
  <c r="C90" i="4"/>
  <c r="E90" i="4" s="1"/>
  <c r="C91" i="4"/>
  <c r="E91" i="4" s="1"/>
  <c r="C92" i="4"/>
  <c r="E92" i="4" s="1"/>
  <c r="C95" i="4"/>
  <c r="E95" i="4" s="1"/>
  <c r="C96" i="4"/>
  <c r="E96" i="4" s="1"/>
  <c r="C97" i="4"/>
  <c r="E97" i="4" s="1"/>
  <c r="C98" i="4"/>
  <c r="C99" i="4"/>
  <c r="E99" i="4" s="1"/>
  <c r="C101" i="4"/>
  <c r="E101" i="4" s="1"/>
  <c r="C102" i="4"/>
  <c r="E102" i="4" s="1"/>
  <c r="C103" i="4"/>
  <c r="E103" i="4" s="1"/>
  <c r="E105" i="4"/>
  <c r="C106" i="4"/>
  <c r="E106" i="4" s="1"/>
  <c r="C107" i="4"/>
  <c r="E107" i="4" s="1"/>
  <c r="C108" i="4"/>
  <c r="E108" i="4" s="1"/>
  <c r="C109" i="4"/>
  <c r="C111" i="4"/>
  <c r="E111" i="4" s="1"/>
  <c r="C112" i="4"/>
  <c r="E112" i="4"/>
  <c r="C113" i="4"/>
  <c r="E113" i="4" s="1"/>
  <c r="C114" i="4"/>
  <c r="C116" i="4"/>
  <c r="E116" i="4"/>
  <c r="C117" i="4"/>
  <c r="E117" i="4" s="1"/>
  <c r="C118" i="4"/>
  <c r="E118" i="4" s="1"/>
  <c r="C119" i="4"/>
  <c r="E119" i="4" s="1"/>
  <c r="C120" i="4"/>
  <c r="E120" i="4" s="1"/>
  <c r="C121" i="4"/>
  <c r="E121" i="4" s="1"/>
  <c r="C123" i="4"/>
  <c r="E123" i="4"/>
  <c r="E75" i="8"/>
  <c r="E76" i="7"/>
  <c r="E76" i="8"/>
  <c r="E77" i="6"/>
  <c r="E77" i="7"/>
  <c r="E79" i="7"/>
  <c r="E80" i="7"/>
  <c r="E80" i="8"/>
  <c r="E81" i="7"/>
  <c r="E81" i="9"/>
  <c r="E82" i="5"/>
  <c r="C83" i="5"/>
  <c r="E83" i="5" s="1"/>
  <c r="C83" i="6"/>
  <c r="E83" i="6"/>
  <c r="C83" i="7"/>
  <c r="E83" i="7"/>
  <c r="C83" i="8"/>
  <c r="E83" i="8"/>
  <c r="C83" i="9"/>
  <c r="E83" i="9"/>
  <c r="C84" i="5"/>
  <c r="E84" i="5" s="1"/>
  <c r="C84" i="6"/>
  <c r="E84" i="6" s="1"/>
  <c r="C84" i="7"/>
  <c r="E84" i="7" s="1"/>
  <c r="C84" i="8"/>
  <c r="E84" i="8" s="1"/>
  <c r="C84" i="9"/>
  <c r="E84" i="9" s="1"/>
  <c r="C85" i="5"/>
  <c r="E85" i="5" s="1"/>
  <c r="C87" i="5"/>
  <c r="E87" i="5" s="1"/>
  <c r="E88" i="5"/>
  <c r="C89" i="5"/>
  <c r="C90" i="5"/>
  <c r="E90" i="5"/>
  <c r="C91" i="5"/>
  <c r="E91" i="5"/>
  <c r="C91" i="6"/>
  <c r="E91" i="6" s="1"/>
  <c r="C91" i="7"/>
  <c r="E91" i="7" s="1"/>
  <c r="C91" i="8"/>
  <c r="E91" i="8"/>
  <c r="C91" i="9"/>
  <c r="E91" i="9" s="1"/>
  <c r="C92" i="5"/>
  <c r="E92" i="5" s="1"/>
  <c r="C92" i="6"/>
  <c r="E92" i="6" s="1"/>
  <c r="C92" i="7"/>
  <c r="E92" i="7"/>
  <c r="C92" i="8"/>
  <c r="E92" i="8" s="1"/>
  <c r="C92" i="9"/>
  <c r="E92" i="9" s="1"/>
  <c r="C95" i="5"/>
  <c r="E95" i="5" s="1"/>
  <c r="C95" i="6"/>
  <c r="E95" i="6" s="1"/>
  <c r="C95" i="7"/>
  <c r="E95" i="7"/>
  <c r="C95" i="8"/>
  <c r="E95" i="8" s="1"/>
  <c r="C95" i="9"/>
  <c r="E95" i="9" s="1"/>
  <c r="C96" i="5"/>
  <c r="E96" i="5" s="1"/>
  <c r="C97" i="5"/>
  <c r="E97" i="5"/>
  <c r="C98" i="5"/>
  <c r="C99" i="5"/>
  <c r="E99" i="5" s="1"/>
  <c r="C101" i="5"/>
  <c r="E101" i="5"/>
  <c r="C101" i="6"/>
  <c r="E101" i="6" s="1"/>
  <c r="C101" i="7"/>
  <c r="E101" i="7" s="1"/>
  <c r="C101" i="8"/>
  <c r="E101" i="8" s="1"/>
  <c r="C101" i="9"/>
  <c r="E101" i="9" s="1"/>
  <c r="C102" i="5"/>
  <c r="E102" i="5" s="1"/>
  <c r="C102" i="6"/>
  <c r="E102" i="6" s="1"/>
  <c r="C102" i="7"/>
  <c r="E102" i="7" s="1"/>
  <c r="C102" i="8"/>
  <c r="E102" i="8" s="1"/>
  <c r="C102" i="9"/>
  <c r="E102" i="9" s="1"/>
  <c r="C103" i="5"/>
  <c r="E103" i="5"/>
  <c r="C103" i="6"/>
  <c r="E103" i="6" s="1"/>
  <c r="C103" i="7"/>
  <c r="E103" i="7" s="1"/>
  <c r="C103" i="8"/>
  <c r="E103" i="8" s="1"/>
  <c r="C103" i="9"/>
  <c r="E103" i="9" s="1"/>
  <c r="E105" i="5"/>
  <c r="E105" i="6"/>
  <c r="E105" i="7"/>
  <c r="E105" i="8"/>
  <c r="E105" i="9"/>
  <c r="C106" i="5"/>
  <c r="E106" i="5" s="1"/>
  <c r="C107" i="5"/>
  <c r="E107" i="5" s="1"/>
  <c r="C108" i="5"/>
  <c r="E108" i="5"/>
  <c r="C109" i="5"/>
  <c r="E110" i="9"/>
  <c r="C111" i="6"/>
  <c r="E111" i="6" s="1"/>
  <c r="C111" i="7"/>
  <c r="E111" i="7" s="1"/>
  <c r="C111" i="8"/>
  <c r="E111" i="8" s="1"/>
  <c r="C111" i="9"/>
  <c r="E111" i="9" s="1"/>
  <c r="C112" i="5"/>
  <c r="E112" i="5" s="1"/>
  <c r="C113" i="5"/>
  <c r="E113" i="5" s="1"/>
  <c r="C113" i="6"/>
  <c r="E113" i="6" s="1"/>
  <c r="C113" i="7"/>
  <c r="E113" i="7" s="1"/>
  <c r="C113" i="8"/>
  <c r="E113" i="8" s="1"/>
  <c r="C113" i="9"/>
  <c r="E113" i="9" s="1"/>
  <c r="C114" i="5"/>
  <c r="C116" i="5"/>
  <c r="E116" i="5"/>
  <c r="C117" i="5"/>
  <c r="E117" i="5"/>
  <c r="C118" i="5"/>
  <c r="E118" i="5"/>
  <c r="C118" i="6"/>
  <c r="E118" i="6" s="1"/>
  <c r="C118" i="7"/>
  <c r="E118" i="7" s="1"/>
  <c r="C118" i="8"/>
  <c r="E118" i="8"/>
  <c r="C118" i="9"/>
  <c r="E118" i="9" s="1"/>
  <c r="C119" i="5"/>
  <c r="E119" i="5" s="1"/>
  <c r="C120" i="5"/>
  <c r="E120" i="5" s="1"/>
  <c r="C121" i="5"/>
  <c r="E121" i="5" s="1"/>
  <c r="C123" i="5"/>
  <c r="E123" i="5" s="1"/>
  <c r="C123" i="6"/>
  <c r="E123" i="6" s="1"/>
  <c r="C123" i="7"/>
  <c r="E123" i="7" s="1"/>
  <c r="C123" i="8"/>
  <c r="E123" i="8" s="1"/>
  <c r="C123" i="9"/>
  <c r="E123" i="9"/>
  <c r="E78" i="6"/>
  <c r="E82" i="6"/>
  <c r="C85" i="6"/>
  <c r="E85" i="6" s="1"/>
  <c r="C87" i="6"/>
  <c r="E87" i="6" s="1"/>
  <c r="C88" i="6"/>
  <c r="E88" i="6"/>
  <c r="C89" i="6"/>
  <c r="C90" i="6"/>
  <c r="E90" i="6" s="1"/>
  <c r="C96" i="6"/>
  <c r="E96" i="6" s="1"/>
  <c r="C97" i="6"/>
  <c r="E97" i="6" s="1"/>
  <c r="C98" i="6"/>
  <c r="C99" i="6"/>
  <c r="E99" i="6" s="1"/>
  <c r="C106" i="6"/>
  <c r="E106" i="6" s="1"/>
  <c r="C107" i="6"/>
  <c r="E107" i="6"/>
  <c r="C108" i="6"/>
  <c r="E108" i="6" s="1"/>
  <c r="C109" i="6"/>
  <c r="C112" i="6"/>
  <c r="E112" i="6"/>
  <c r="C114" i="6"/>
  <c r="C116" i="6"/>
  <c r="E116" i="6" s="1"/>
  <c r="C117" i="6"/>
  <c r="E117" i="6" s="1"/>
  <c r="C119" i="6"/>
  <c r="E119" i="6" s="1"/>
  <c r="C120" i="6"/>
  <c r="E120" i="6" s="1"/>
  <c r="C121" i="6"/>
  <c r="E121" i="6"/>
  <c r="C85" i="7"/>
  <c r="E85" i="7" s="1"/>
  <c r="C87" i="7"/>
  <c r="E87" i="7" s="1"/>
  <c r="C88" i="7"/>
  <c r="E88" i="7" s="1"/>
  <c r="C89" i="7"/>
  <c r="C90" i="7"/>
  <c r="E90" i="7"/>
  <c r="C96" i="7"/>
  <c r="E96" i="7" s="1"/>
  <c r="C97" i="7"/>
  <c r="E97" i="7" s="1"/>
  <c r="C98" i="7"/>
  <c r="C99" i="7"/>
  <c r="E99" i="7" s="1"/>
  <c r="C106" i="7"/>
  <c r="E106" i="7" s="1"/>
  <c r="C107" i="7"/>
  <c r="E107" i="7" s="1"/>
  <c r="C108" i="7"/>
  <c r="E108" i="7" s="1"/>
  <c r="C109" i="7"/>
  <c r="C112" i="7"/>
  <c r="E112" i="7" s="1"/>
  <c r="C114" i="7"/>
  <c r="C116" i="7"/>
  <c r="E116" i="7"/>
  <c r="C117" i="7"/>
  <c r="E117" i="7" s="1"/>
  <c r="C119" i="7"/>
  <c r="E119" i="7" s="1"/>
  <c r="C120" i="7"/>
  <c r="E120" i="7" s="1"/>
  <c r="C121" i="7"/>
  <c r="E121" i="7" s="1"/>
  <c r="C85" i="8"/>
  <c r="E85" i="8"/>
  <c r="C87" i="8"/>
  <c r="E87" i="8" s="1"/>
  <c r="C90" i="8"/>
  <c r="E90" i="8" s="1"/>
  <c r="C88" i="8"/>
  <c r="E88" i="8" s="1"/>
  <c r="F86" i="8" s="1"/>
  <c r="C89" i="8"/>
  <c r="C97" i="8"/>
  <c r="E97" i="8" s="1"/>
  <c r="C96" i="8"/>
  <c r="E96" i="8" s="1"/>
  <c r="C99" i="8"/>
  <c r="E99" i="8" s="1"/>
  <c r="C98" i="8"/>
  <c r="C107" i="8"/>
  <c r="E107" i="8" s="1"/>
  <c r="C106" i="8"/>
  <c r="E106" i="8" s="1"/>
  <c r="C112" i="8"/>
  <c r="E112" i="8" s="1"/>
  <c r="C108" i="8"/>
  <c r="E108" i="8" s="1"/>
  <c r="C109" i="8"/>
  <c r="C114" i="8"/>
  <c r="C116" i="8"/>
  <c r="E116" i="8" s="1"/>
  <c r="C117" i="8"/>
  <c r="E117" i="8" s="1"/>
  <c r="C119" i="8"/>
  <c r="E119" i="8" s="1"/>
  <c r="C120" i="8"/>
  <c r="E120" i="8" s="1"/>
  <c r="C121" i="8"/>
  <c r="E121" i="8" s="1"/>
  <c r="E78" i="9"/>
  <c r="C85" i="9"/>
  <c r="E85" i="9"/>
  <c r="C87" i="9"/>
  <c r="E87" i="9" s="1"/>
  <c r="C90" i="9"/>
  <c r="E90" i="9" s="1"/>
  <c r="C88" i="9"/>
  <c r="E88" i="9" s="1"/>
  <c r="C89" i="9"/>
  <c r="C97" i="9"/>
  <c r="E97" i="9" s="1"/>
  <c r="C96" i="9"/>
  <c r="E96" i="9" s="1"/>
  <c r="C99" i="9"/>
  <c r="E99" i="9" s="1"/>
  <c r="C98" i="9"/>
  <c r="C107" i="9"/>
  <c r="E107" i="9" s="1"/>
  <c r="C106" i="9"/>
  <c r="E106" i="9" s="1"/>
  <c r="C112" i="9"/>
  <c r="E112" i="9" s="1"/>
  <c r="C108" i="9"/>
  <c r="E108" i="9"/>
  <c r="C109" i="9"/>
  <c r="C114" i="9"/>
  <c r="C116" i="9"/>
  <c r="E116" i="9"/>
  <c r="C117" i="9"/>
  <c r="E117" i="9" s="1"/>
  <c r="C119" i="9"/>
  <c r="E119" i="9" s="1"/>
  <c r="C120" i="9"/>
  <c r="E120" i="9" s="1"/>
  <c r="C121" i="9"/>
  <c r="E121" i="9"/>
  <c r="E75" i="10"/>
  <c r="E76" i="10"/>
  <c r="E77" i="10"/>
  <c r="E79" i="10"/>
  <c r="E80" i="10"/>
  <c r="E81" i="10"/>
  <c r="C83" i="10"/>
  <c r="E83" i="10"/>
  <c r="C84" i="10"/>
  <c r="E84" i="10"/>
  <c r="C85" i="10"/>
  <c r="E85" i="10"/>
  <c r="C87" i="10"/>
  <c r="E87" i="10"/>
  <c r="C88" i="10"/>
  <c r="E88" i="10" s="1"/>
  <c r="C89" i="10"/>
  <c r="C90" i="10"/>
  <c r="E90" i="10"/>
  <c r="C91" i="10"/>
  <c r="E91" i="10"/>
  <c r="C92" i="10"/>
  <c r="E92" i="10"/>
  <c r="C95" i="10"/>
  <c r="E95" i="10"/>
  <c r="C96" i="10"/>
  <c r="E96" i="10"/>
  <c r="C97" i="10"/>
  <c r="E97" i="10"/>
  <c r="C98" i="10"/>
  <c r="C99" i="10"/>
  <c r="E99" i="10" s="1"/>
  <c r="C101" i="10"/>
  <c r="E101" i="10"/>
  <c r="C102" i="10"/>
  <c r="E102" i="10"/>
  <c r="C103" i="10"/>
  <c r="E103" i="10"/>
  <c r="E105" i="10"/>
  <c r="C106" i="10"/>
  <c r="E106" i="10"/>
  <c r="C107" i="10"/>
  <c r="E107" i="10"/>
  <c r="C108" i="10"/>
  <c r="E108" i="10"/>
  <c r="C109" i="10"/>
  <c r="C111" i="10"/>
  <c r="E111" i="10" s="1"/>
  <c r="C112" i="10"/>
  <c r="E112" i="10" s="1"/>
  <c r="C113" i="10"/>
  <c r="E113" i="10" s="1"/>
  <c r="C114" i="10"/>
  <c r="C116" i="10"/>
  <c r="E116" i="10"/>
  <c r="C117" i="10"/>
  <c r="E117" i="10" s="1"/>
  <c r="C118" i="10"/>
  <c r="E118" i="10" s="1"/>
  <c r="C119" i="10"/>
  <c r="E119" i="10" s="1"/>
  <c r="C120" i="10"/>
  <c r="E120" i="10"/>
  <c r="C121" i="10"/>
  <c r="E121" i="10" s="1"/>
  <c r="C123" i="10"/>
  <c r="E123" i="10" s="1"/>
  <c r="E75" i="11"/>
  <c r="E76" i="11"/>
  <c r="E78" i="11"/>
  <c r="E79" i="11"/>
  <c r="E80" i="11"/>
  <c r="E82" i="11"/>
  <c r="C83" i="11"/>
  <c r="E83" i="11" s="1"/>
  <c r="C84" i="11"/>
  <c r="E84" i="11"/>
  <c r="C85" i="11"/>
  <c r="E85" i="11" s="1"/>
  <c r="C87" i="11"/>
  <c r="E87" i="11" s="1"/>
  <c r="C88" i="11"/>
  <c r="E88" i="11" s="1"/>
  <c r="C89" i="11"/>
  <c r="C90" i="11"/>
  <c r="E90" i="11" s="1"/>
  <c r="C91" i="11"/>
  <c r="E91" i="11" s="1"/>
  <c r="C92" i="11"/>
  <c r="E92" i="11" s="1"/>
  <c r="C95" i="11"/>
  <c r="E95" i="11"/>
  <c r="C96" i="11"/>
  <c r="E96" i="11" s="1"/>
  <c r="C97" i="11"/>
  <c r="E97" i="11" s="1"/>
  <c r="F94" i="11" s="1"/>
  <c r="C98" i="11"/>
  <c r="C99" i="11"/>
  <c r="E99" i="11"/>
  <c r="C101" i="11"/>
  <c r="E101" i="11"/>
  <c r="C102" i="11"/>
  <c r="E102" i="11"/>
  <c r="C103" i="11"/>
  <c r="E103" i="11"/>
  <c r="E105" i="11"/>
  <c r="C106" i="11"/>
  <c r="E106" i="11"/>
  <c r="C107" i="11"/>
  <c r="E107" i="11"/>
  <c r="C108" i="11"/>
  <c r="E108" i="11"/>
  <c r="C109" i="11"/>
  <c r="C111" i="11"/>
  <c r="E111" i="11" s="1"/>
  <c r="C112" i="11"/>
  <c r="E112" i="11" s="1"/>
  <c r="C113" i="11"/>
  <c r="E113" i="11" s="1"/>
  <c r="C114" i="11"/>
  <c r="C116" i="11"/>
  <c r="E116" i="11"/>
  <c r="C117" i="11"/>
  <c r="E117" i="11"/>
  <c r="C118" i="11"/>
  <c r="E118" i="11"/>
  <c r="F115" i="11" s="1"/>
  <c r="C119" i="11"/>
  <c r="E119" i="11"/>
  <c r="C120" i="11"/>
  <c r="E120" i="11"/>
  <c r="C121" i="11"/>
  <c r="E121" i="11"/>
  <c r="C123" i="11"/>
  <c r="E123" i="11"/>
  <c r="E75" i="12"/>
  <c r="E77" i="12"/>
  <c r="E78" i="12"/>
  <c r="E79" i="12"/>
  <c r="E81" i="12"/>
  <c r="E82" i="12"/>
  <c r="C83" i="12"/>
  <c r="E83" i="12"/>
  <c r="C84" i="12"/>
  <c r="E84" i="12" s="1"/>
  <c r="C85" i="12"/>
  <c r="E85" i="12" s="1"/>
  <c r="C87" i="12"/>
  <c r="E87" i="12" s="1"/>
  <c r="C88" i="12"/>
  <c r="E88" i="12" s="1"/>
  <c r="C89" i="12"/>
  <c r="C90" i="12"/>
  <c r="E90" i="12" s="1"/>
  <c r="C91" i="12"/>
  <c r="E91" i="12" s="1"/>
  <c r="C92" i="12"/>
  <c r="E92" i="12" s="1"/>
  <c r="C95" i="12"/>
  <c r="E95" i="12" s="1"/>
  <c r="C96" i="12"/>
  <c r="E96" i="12" s="1"/>
  <c r="C97" i="12"/>
  <c r="E97" i="12" s="1"/>
  <c r="C98" i="12"/>
  <c r="C99" i="12"/>
  <c r="E99" i="12"/>
  <c r="C101" i="12"/>
  <c r="E101" i="12" s="1"/>
  <c r="C102" i="12"/>
  <c r="E102" i="12" s="1"/>
  <c r="C103" i="12"/>
  <c r="E103" i="12" s="1"/>
  <c r="E105" i="12"/>
  <c r="C106" i="12"/>
  <c r="E106" i="12" s="1"/>
  <c r="C107" i="12"/>
  <c r="E107" i="12" s="1"/>
  <c r="C108" i="12"/>
  <c r="E108" i="12" s="1"/>
  <c r="C109" i="12"/>
  <c r="E110" i="12"/>
  <c r="C111" i="12"/>
  <c r="E111" i="12" s="1"/>
  <c r="C112" i="12"/>
  <c r="E112" i="12" s="1"/>
  <c r="C113" i="12"/>
  <c r="E113" i="12" s="1"/>
  <c r="C114" i="12"/>
  <c r="C116" i="12"/>
  <c r="E116" i="12" s="1"/>
  <c r="C117" i="12"/>
  <c r="E117" i="12" s="1"/>
  <c r="C118" i="12"/>
  <c r="E118" i="12" s="1"/>
  <c r="C119" i="12"/>
  <c r="E119" i="12"/>
  <c r="C120" i="12"/>
  <c r="E120" i="12" s="1"/>
  <c r="C121" i="12"/>
  <c r="E121" i="12" s="1"/>
  <c r="C123" i="12"/>
  <c r="E123" i="12" s="1"/>
  <c r="F94" i="2" l="1"/>
  <c r="F86" i="10"/>
  <c r="F86" i="9"/>
  <c r="F100" i="7"/>
  <c r="F74" i="11"/>
  <c r="F94" i="1"/>
  <c r="F94" i="12"/>
  <c r="F74" i="12"/>
  <c r="F86" i="12"/>
  <c r="F115" i="9"/>
  <c r="F94" i="9"/>
  <c r="F74" i="9"/>
  <c r="F100" i="9"/>
  <c r="F100" i="8"/>
  <c r="F94" i="8"/>
  <c r="F115" i="7"/>
  <c r="F86" i="7"/>
  <c r="F74" i="6"/>
  <c r="F100" i="6"/>
  <c r="F86" i="6"/>
  <c r="F94" i="6"/>
  <c r="D118" i="13"/>
  <c r="D82" i="13"/>
  <c r="F86" i="5"/>
  <c r="F74" i="3"/>
  <c r="D78" i="13"/>
  <c r="D110" i="13"/>
  <c r="F94" i="3"/>
  <c r="F86" i="3"/>
  <c r="F115" i="2"/>
  <c r="F86" i="2"/>
  <c r="D111" i="13"/>
  <c r="F100" i="2"/>
  <c r="D108" i="13"/>
  <c r="D87" i="13"/>
  <c r="F100" i="1"/>
  <c r="F115" i="1"/>
  <c r="D120" i="13"/>
  <c r="D106" i="13"/>
  <c r="D101" i="13"/>
  <c r="D112" i="13"/>
  <c r="D81" i="13"/>
  <c r="F94" i="4"/>
  <c r="F115" i="4"/>
  <c r="F86" i="4"/>
  <c r="D105" i="13"/>
  <c r="D102" i="13"/>
  <c r="D116" i="13"/>
  <c r="D84" i="13"/>
  <c r="D79" i="13"/>
  <c r="D75" i="13"/>
  <c r="D77" i="13"/>
  <c r="F115" i="10"/>
  <c r="F94" i="10"/>
  <c r="D103" i="13"/>
  <c r="D76" i="13"/>
  <c r="F74" i="1"/>
  <c r="F115" i="12"/>
  <c r="F74" i="10"/>
  <c r="F100" i="5"/>
  <c r="F74" i="2"/>
  <c r="F73" i="2" s="1"/>
  <c r="D113" i="13"/>
  <c r="D97" i="13"/>
  <c r="D92" i="13"/>
  <c r="D83" i="13"/>
  <c r="D80" i="13"/>
  <c r="F74" i="4"/>
  <c r="F74" i="7"/>
  <c r="F74" i="5"/>
  <c r="F100" i="11"/>
  <c r="F100" i="10"/>
  <c r="F115" i="5"/>
  <c r="F94" i="5"/>
  <c r="D96" i="13"/>
  <c r="F94" i="7"/>
  <c r="F74" i="8"/>
  <c r="D123" i="13"/>
  <c r="F100" i="3"/>
  <c r="D107" i="13"/>
  <c r="D99" i="13"/>
  <c r="D85" i="13"/>
  <c r="F100" i="12"/>
  <c r="F86" i="11"/>
  <c r="F115" i="6"/>
  <c r="F100" i="4"/>
  <c r="D121" i="13"/>
  <c r="D119" i="13"/>
  <c r="D88" i="13"/>
  <c r="F86" i="1"/>
  <c r="D90" i="13"/>
  <c r="D117" i="13"/>
  <c r="D95" i="13"/>
  <c r="F115" i="3"/>
  <c r="F115" i="8"/>
  <c r="D91" i="13"/>
  <c r="F73" i="9" l="1"/>
  <c r="F73" i="6"/>
  <c r="F73" i="10"/>
  <c r="F73" i="12"/>
  <c r="F73" i="11"/>
  <c r="F73" i="4"/>
  <c r="F73" i="3"/>
  <c r="E86" i="13"/>
  <c r="E115" i="13"/>
  <c r="E74" i="13"/>
  <c r="E100" i="13"/>
  <c r="E94" i="13"/>
  <c r="F73" i="8"/>
  <c r="F73" i="5"/>
  <c r="F73" i="7"/>
  <c r="F73" i="1"/>
  <c r="E73" i="13" l="1"/>
  <c r="E72" i="13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<sst xmlns="http://schemas.openxmlformats.org/spreadsheetml/2006/main" count="2653" uniqueCount="182">
  <si>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</si>
  <si>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</si>
  <si>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</si>
  <si>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</si>
  <si>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</si>
  <si>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</si>
  <si>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</si>
  <si>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</si>
  <si>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</si>
  <si>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</si>
  <si>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</si>
  <si>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</si>
  <si>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</si>
  <si>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</si>
  <si>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</si>
  <si>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</si>
  <si>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</si>
  <si>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</si>
  <si>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</si>
  <si>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</si>
  <si>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</si>
  <si>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</si>
  <si>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</si>
  <si>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</si>
  <si>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</si>
  <si>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</si>
  <si>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</si>
  <si>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</si>
  <si>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</si>
  <si>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</si>
  <si>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</si>
  <si>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</si>
  <si>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</si>
  <si>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</si>
  <si>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</si>
  <si>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</si>
  <si>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</si>
  <si>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</si>
  <si>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</si>
  <si>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</si>
  <si>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</si>
  <si>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</si>
  <si>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</si>
  <si>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</si>
  <si>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</si>
  <si>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</si>
  <si>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</si>
  <si>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</si>
  <si>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</si>
  <si>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</si>
  <si>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</si>
  <si>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</si>
  <si>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</si>
  <si>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</si>
  <si>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</si>
  <si>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</si>
  <si>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</si>
  <si>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</si>
  <si>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</si>
  <si>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</si>
  <si>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</si>
  <si>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</si>
  <si>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</si>
  <si>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</si>
  <si>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</si>
  <si>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</si>
  <si>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</si>
  <si>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</si>
  <si>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</si>
  <si>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</si>
  <si>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</si>
  <si>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</si>
  <si>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</si>
  <si>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</si>
  <si>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</si>
  <si>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</si>
  <si>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</si>
  <si>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</si>
  <si>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</si>
  <si>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</si>
  <si>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</si>
  <si>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</si>
  <si>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</si>
  <si>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</si>
  <si>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</si>
  <si>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</si>
  <si>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</si>
  <si>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</si>
  <si>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</si>
  <si>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</si>
  <si>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</si>
  <si>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</si>
  <si>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</si>
  <si>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</si>
  <si>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</si>
  <si>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</si>
  <si>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</si>
  <si>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</si>
  <si>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</si>
  <si>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</si>
  <si>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</si>
  <si>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</si>
  <si>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</si>
  <si>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</si>
  <si>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</si>
  <si>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</si>
  <si>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</si>
  <si>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</si>
  <si>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</si>
  <si>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</si>
  <si>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</si>
  <si>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</si>
  <si>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</si>
  <si>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</si>
  <si>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</si>
  <si>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</si>
  <si>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</si>
  <si>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</si>
  <si>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</si>
  <si>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</si>
  <si>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</si>
  <si>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</si>
  <si>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</si>
  <si>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</si>
  <si>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</si>
  <si>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</si>
  <si>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</si>
  <si>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</si>
  <si>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</si>
  <si>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</si>
  <si>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</si>
  <si>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</si>
  <si>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</si>
  <si>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</si>
  <si>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</si>
  <si>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</si>
  <si>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</si>
  <si>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</si>
  <si>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</si>
  <si>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</si>
  <si>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</si>
  <si>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</si>
  <si>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</si>
  <si>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</si>
  <si>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</si>
  <si>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</si>
  <si>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</si>
  <si>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</si>
  <si>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</si>
  <si>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</si>
  <si>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</si>
  <si>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</si>
  <si>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</si>
  <si>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</si>
  <si>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</si>
  <si>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</si>
  <si>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</si>
  <si>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</si>
  <si>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</si>
  <si>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</si>
  <si>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</si>
  <si>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</si>
  <si>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</si>
  <si>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</si>
  <si>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</si>
  <si>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</si>
  <si>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</si>
  <si>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</si>
  <si>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</si>
  <si>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</si>
  <si>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</si>
  <si>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</si>
  <si>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</si>
  <si>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</si>
  <si>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r>
      <t>小</t>
    </r>
    <r>
      <rPr>
        <b/>
        <sz val="12"/>
        <color indexed="10"/>
        <rFont val="宋体"/>
        <charset val="134"/>
      </rPr>
      <t>结</t>
    </r>
    <r>
      <rPr>
        <b/>
        <sz val="12"/>
        <color indexed="10"/>
        <rFont val="新細明體"/>
        <family val="1"/>
        <charset val="134"/>
      </rPr>
      <t>：过去6-8月三个月，营业额增长不大，销售签单数量较少；电话投诉数量有所减少，这三个月文员开始回访电话，相对而言有问题也会及时跟同事沟通加强服务；收款方面，各部门也会相互配合，月底开始收当月和下月服务费，加上小部分预付客户，所以回款力度有所增强；</t>
    </r>
    <phoneticPr fontId="24" type="noConversion"/>
  </si>
  <si>
    <r>
      <t>小</t>
    </r>
    <r>
      <rPr>
        <b/>
        <sz val="12"/>
        <color indexed="10"/>
        <rFont val="宋体"/>
        <charset val="134"/>
      </rPr>
      <t>结</t>
    </r>
    <r>
      <rPr>
        <b/>
        <sz val="12"/>
        <color indexed="10"/>
        <rFont val="新細明體"/>
        <family val="1"/>
        <charset val="134"/>
      </rPr>
      <t>：</t>
    </r>
    <r>
      <rPr>
        <b/>
        <sz val="12"/>
        <color indexed="10"/>
        <rFont val="新細明體"/>
        <family val="1"/>
        <charset val="134"/>
      </rPr>
      <t>九月份</t>
    </r>
    <r>
      <rPr>
        <b/>
        <sz val="12"/>
        <color indexed="10"/>
        <rFont val="宋体"/>
        <charset val="134"/>
      </rPr>
      <t>销</t>
    </r>
    <r>
      <rPr>
        <b/>
        <sz val="12"/>
        <color indexed="10"/>
        <rFont val="新細明體"/>
        <family val="1"/>
        <charset val="134"/>
      </rPr>
      <t>售</t>
    </r>
    <r>
      <rPr>
        <b/>
        <sz val="12"/>
        <color indexed="10"/>
        <rFont val="宋体"/>
        <charset val="134"/>
      </rPr>
      <t>签单较</t>
    </r>
    <r>
      <rPr>
        <b/>
        <sz val="12"/>
        <color indexed="10"/>
        <rFont val="新細明體"/>
        <family val="1"/>
        <charset val="134"/>
      </rPr>
      <t>前</t>
    </r>
    <r>
      <rPr>
        <b/>
        <sz val="12"/>
        <color indexed="10"/>
        <rFont val="宋体"/>
        <charset val="134"/>
      </rPr>
      <t>两个</t>
    </r>
    <r>
      <rPr>
        <b/>
        <sz val="12"/>
        <color indexed="10"/>
        <rFont val="新細明體"/>
        <family val="1"/>
        <charset val="134"/>
      </rPr>
      <t>月有增</t>
    </r>
    <r>
      <rPr>
        <b/>
        <sz val="12"/>
        <color indexed="10"/>
        <rFont val="宋体"/>
        <charset val="134"/>
      </rPr>
      <t>长趋势</t>
    </r>
    <r>
      <rPr>
        <b/>
        <sz val="12"/>
        <color indexed="10"/>
        <rFont val="新細明體"/>
        <family val="1"/>
        <charset val="134"/>
      </rPr>
      <t>；</t>
    </r>
    <r>
      <rPr>
        <b/>
        <sz val="12"/>
        <color indexed="10"/>
        <rFont val="宋体"/>
        <charset val="134"/>
      </rPr>
      <t>营业额</t>
    </r>
    <r>
      <rPr>
        <b/>
        <sz val="12"/>
        <color indexed="10"/>
        <rFont val="新細明體"/>
        <family val="1"/>
        <charset val="134"/>
      </rPr>
      <t>相</t>
    </r>
    <r>
      <rPr>
        <b/>
        <sz val="12"/>
        <color indexed="10"/>
        <rFont val="宋体"/>
        <charset val="134"/>
      </rPr>
      <t>对稳</t>
    </r>
    <r>
      <rPr>
        <b/>
        <sz val="12"/>
        <color indexed="10"/>
        <rFont val="新細明體"/>
        <family val="1"/>
        <charset val="134"/>
      </rPr>
      <t>定、增</t>
    </r>
    <r>
      <rPr>
        <b/>
        <sz val="12"/>
        <color indexed="10"/>
        <rFont val="宋体"/>
        <charset val="134"/>
      </rPr>
      <t>长</t>
    </r>
    <r>
      <rPr>
        <b/>
        <sz val="12"/>
        <color indexed="10"/>
        <rFont val="新細明體"/>
        <family val="1"/>
        <charset val="134"/>
      </rPr>
      <t>幅度小；回款方面，前几</t>
    </r>
    <r>
      <rPr>
        <b/>
        <sz val="12"/>
        <color indexed="10"/>
        <rFont val="宋体"/>
        <charset val="134"/>
      </rPr>
      <t>个</t>
    </r>
    <r>
      <rPr>
        <b/>
        <sz val="12"/>
        <color indexed="10"/>
        <rFont val="新細明體"/>
        <family val="1"/>
        <charset val="134"/>
      </rPr>
      <t>月整合所有收款明</t>
    </r>
    <r>
      <rPr>
        <b/>
        <sz val="12"/>
        <color indexed="10"/>
        <rFont val="宋体"/>
        <charset val="134"/>
      </rPr>
      <t>细</t>
    </r>
    <r>
      <rPr>
        <b/>
        <sz val="12"/>
        <color indexed="10"/>
        <rFont val="新細明體"/>
        <family val="1"/>
        <charset val="134"/>
      </rPr>
      <t>，追</t>
    </r>
    <r>
      <rPr>
        <b/>
        <sz val="12"/>
        <color indexed="10"/>
        <rFont val="宋体"/>
        <charset val="134"/>
      </rPr>
      <t>难</t>
    </r>
    <r>
      <rPr>
        <b/>
        <sz val="12"/>
        <color indexed="10"/>
        <rFont val="新細明體"/>
        <family val="1"/>
        <charset val="134"/>
      </rPr>
      <t>追款</t>
    </r>
    <r>
      <rPr>
        <b/>
        <sz val="12"/>
        <color indexed="10"/>
        <rFont val="宋体"/>
        <charset val="134"/>
      </rPr>
      <t>项</t>
    </r>
    <r>
      <rPr>
        <b/>
        <sz val="12"/>
        <color indexed="10"/>
        <rFont val="新細明體"/>
        <family val="1"/>
        <charset val="134"/>
      </rPr>
      <t>，基本上可以</t>
    </r>
    <r>
      <rPr>
        <b/>
        <sz val="12"/>
        <color indexed="10"/>
        <rFont val="宋体"/>
        <charset val="134"/>
      </rPr>
      <t>稳</t>
    </r>
    <r>
      <rPr>
        <b/>
        <sz val="12"/>
        <color indexed="10"/>
        <rFont val="新細明體"/>
        <family val="1"/>
        <charset val="134"/>
      </rPr>
      <t>定回款了，后</t>
    </r>
    <r>
      <rPr>
        <b/>
        <sz val="12"/>
        <color indexed="10"/>
        <rFont val="宋体"/>
        <charset val="134"/>
      </rPr>
      <t>续签单</t>
    </r>
    <r>
      <rPr>
        <b/>
        <sz val="12"/>
        <color indexed="10"/>
        <rFont val="新細明體"/>
        <family val="1"/>
        <charset val="134"/>
      </rPr>
      <t>力度再加</t>
    </r>
    <r>
      <rPr>
        <b/>
        <sz val="12"/>
        <color indexed="10"/>
        <rFont val="宋体"/>
        <charset val="134"/>
      </rPr>
      <t>强</t>
    </r>
    <r>
      <rPr>
        <b/>
        <sz val="12"/>
        <color indexed="10"/>
        <rFont val="新細明體"/>
        <family val="1"/>
        <charset val="134"/>
      </rPr>
      <t>，增加</t>
    </r>
    <r>
      <rPr>
        <b/>
        <sz val="12"/>
        <color indexed="10"/>
        <rFont val="宋体"/>
        <charset val="134"/>
      </rPr>
      <t>预</t>
    </r>
    <r>
      <rPr>
        <b/>
        <sz val="12"/>
        <color indexed="10"/>
        <rFont val="新細明體"/>
        <family val="1"/>
        <charset val="134"/>
      </rPr>
      <t>付款</t>
    </r>
    <r>
      <rPr>
        <b/>
        <sz val="12"/>
        <color indexed="10"/>
        <rFont val="宋体"/>
        <charset val="134"/>
      </rPr>
      <t>项</t>
    </r>
    <r>
      <rPr>
        <b/>
        <sz val="12"/>
        <color indexed="10"/>
        <rFont val="新細明體"/>
        <family val="1"/>
        <charset val="134"/>
      </rPr>
      <t>，</t>
    </r>
    <r>
      <rPr>
        <b/>
        <sz val="12"/>
        <color indexed="10"/>
        <rFont val="宋体"/>
        <charset val="134"/>
      </rPr>
      <t>尽</t>
    </r>
    <r>
      <rPr>
        <b/>
        <sz val="12"/>
        <color indexed="10"/>
        <rFont val="新細明體"/>
        <family val="1"/>
        <charset val="134"/>
      </rPr>
      <t>量保</t>
    </r>
    <r>
      <rPr>
        <b/>
        <sz val="12"/>
        <color indexed="10"/>
        <rFont val="宋体"/>
        <charset val="134"/>
      </rPr>
      <t>证</t>
    </r>
    <r>
      <rPr>
        <b/>
        <sz val="12"/>
        <color indexed="10"/>
        <rFont val="新細明體"/>
        <family val="1"/>
        <charset val="134"/>
      </rPr>
      <t>每月回款。</t>
    </r>
    <phoneticPr fontId="24" type="noConversion"/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</si>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</sst>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30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b/>
      <sz val="12"/>
      <color indexed="10"/>
      <name val="新細明體"/>
      <family val="1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2"/>
      <color indexed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Border="1" applyAlignment="1">
      <alignment horizontal="right" vertical="center" wrapText="1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1" fillId="0" borderId="4" xfId="29" applyNumberFormat="1" applyFont="1" applyBorder="1">
      <alignment vertical="center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1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1" fillId="21" borderId="7" xfId="29" applyFont="1" applyFill="1" applyBorder="1">
      <alignment vertical="center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1" fillId="0" borderId="7" xfId="29" applyFont="1" applyBorder="1">
      <alignment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0" fontId="11" fillId="15" borderId="7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0" fontId="11" fillId="9" borderId="7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5" fillId="3" borderId="7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1" fillId="3" borderId="7" xfId="29" applyFont="1" applyFill="1" applyBorder="1">
      <alignment vertical="center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0" fontId="11" fillId="4" borderId="7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0" fontId="14" fillId="21" borderId="6" xfId="29" applyFont="1" applyFill="1" applyBorder="1">
      <alignment vertical="center"/>
    </xf>
    <xf numFmtId="0" fontId="14" fillId="21" borderId="7" xfId="29" applyFont="1" applyFill="1" applyBorder="1">
      <alignment vertical="center"/>
    </xf>
    <xf numFmtId="0" fontId="14" fillId="0" borderId="7" xfId="29" applyFont="1" applyBorder="1">
      <alignment vertical="center"/>
    </xf>
    <xf numFmtId="0" fontId="14" fillId="15" borderId="7" xfId="29" applyFont="1" applyFill="1" applyBorder="1">
      <alignment vertical="center"/>
    </xf>
    <xf numFmtId="0" fontId="14" fillId="9" borderId="7" xfId="29" applyFont="1" applyFill="1" applyBorder="1">
      <alignment vertical="center"/>
    </xf>
    <xf numFmtId="0" fontId="14" fillId="3" borderId="7" xfId="29" applyFont="1" applyFill="1" applyBorder="1">
      <alignment vertical="center"/>
    </xf>
    <xf numFmtId="0" fontId="14" fillId="4" borderId="7" xfId="29" applyFont="1" applyFill="1" applyBorder="1">
      <alignment vertical="center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78" fontId="6" fillId="21" borderId="5" xfId="28" applyNumberFormat="1" applyFont="1" applyFill="1" applyBorder="1" applyAlignment="1">
      <alignment horizontal="center"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26" fillId="21" borderId="7" xfId="29" applyNumberFormat="1" applyFont="1" applyFill="1" applyBorder="1" applyAlignment="1">
      <alignment horizontal="center" vertical="center" wrapText="1"/>
    </xf>
    <xf numFmtId="176" fontId="9" fillId="0" borderId="8" xfId="28" applyFont="1" applyFill="1" applyBorder="1" applyAlignment="1">
      <alignment horizontal="right" vertical="center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Comma" xfId="28" builtinId="3"/>
    <cellStyle name="Normal" xfId="0" builtinId="0"/>
    <cellStyle name="一般 2" xfId="29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abSelected="1" zoomScaleSheetLayoutView="100" workbookViewId="0">
      <selection activeCell="B11" sqref="B1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176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178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10" sqref="B10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6"/>
  <sheetViews>
    <sheetView zoomScale="85" zoomScaleSheetLayoutView="100" workbookViewId="0">
      <selection activeCell="B4" sqref="B4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spans="1:5" ht="52.5" customHeight="1">
      <c r="A1" s="164" t="s">
        <v>171</v>
      </c>
      <c r="B1" s="165"/>
      <c r="C1" s="167"/>
      <c r="D1" s="168"/>
      <c r="E1" s="10"/>
    </row>
    <row r="2" spans="1:5" ht="33">
      <c r="A2" s="169" t="s">
        <v>0</v>
      </c>
      <c r="B2" s="170"/>
      <c r="C2" s="11" t="s">
        <v>2</v>
      </c>
      <c r="D2" s="12" t="s">
        <v>3</v>
      </c>
      <c r="E2" s="13" t="s">
        <v>4</v>
      </c>
    </row>
    <row r="3" spans="1:5" s="1" customFormat="1" ht="14.25">
      <c r="A3" s="14" t="s">
        <v>5</v>
      </c>
      <c r="B3" s="15"/>
      <c r="C3" s="16"/>
      <c r="D3" s="17"/>
      <c r="E3" s="18"/>
    </row>
    <row r="4" spans="1:5" s="1" customFormat="1" ht="14.25">
      <c r="A4" s="14" t="s">
        <v>6</v>
      </c>
      <c r="B4" s="15"/>
      <c r="C4" s="16"/>
      <c r="D4" s="17"/>
      <c r="E4" s="18"/>
    </row>
    <row r="5" spans="1:5" s="1" customFormat="1" ht="14.25">
      <c r="A5" s="14" t="s">
        <v>7</v>
      </c>
      <c r="B5" s="15"/>
      <c r="C5" s="16"/>
      <c r="D5" s="17"/>
      <c r="E5" s="18"/>
    </row>
    <row r="6" spans="1:5" s="1" customFormat="1" ht="14.25">
      <c r="A6" s="14" t="s">
        <v>8</v>
      </c>
      <c r="B6" s="15"/>
      <c r="C6" s="16"/>
      <c r="D6" s="17"/>
      <c r="E6" s="18"/>
    </row>
    <row r="7" spans="1:5" s="1" customFormat="1" ht="14.25">
      <c r="A7" s="14" t="s">
        <v>9</v>
      </c>
      <c r="B7" s="15"/>
      <c r="C7" s="16"/>
      <c r="D7" s="17"/>
      <c r="E7" s="18"/>
    </row>
    <row r="8" spans="1:5" s="1" customFormat="1" ht="14.25">
      <c r="A8" s="14" t="s">
        <v>10</v>
      </c>
      <c r="B8" s="15"/>
      <c r="C8" s="16"/>
      <c r="D8" s="17"/>
      <c r="E8" s="18"/>
    </row>
    <row r="9" spans="1:5" s="1" customFormat="1" ht="14.25">
      <c r="A9" s="14" t="s">
        <v>11</v>
      </c>
      <c r="B9" s="15"/>
      <c r="C9" s="16"/>
      <c r="D9" s="17"/>
      <c r="E9" s="18"/>
    </row>
    <row r="10" spans="1:5" s="1" customFormat="1" ht="14.25">
      <c r="A10" s="14" t="s">
        <v>12</v>
      </c>
      <c r="B10" s="19"/>
      <c r="C10" s="16"/>
      <c r="D10" s="17"/>
      <c r="E10" s="18"/>
    </row>
    <row r="11" spans="1:5" s="1" customFormat="1" ht="14.25">
      <c r="A11" s="14" t="s">
        <v>13</v>
      </c>
      <c r="B11" s="19"/>
      <c r="C11" s="16"/>
      <c r="D11" s="17"/>
      <c r="E11" s="18"/>
    </row>
    <row r="12" spans="1:5" s="1" customFormat="1" ht="14.25">
      <c r="A12" s="14" t="s">
        <v>14</v>
      </c>
      <c r="B12" s="19"/>
      <c r="C12" s="16"/>
      <c r="D12" s="17"/>
      <c r="E12" s="18"/>
    </row>
    <row r="13" spans="1:5" s="1" customFormat="1" ht="14.25">
      <c r="A13" s="14" t="s">
        <v>15</v>
      </c>
      <c r="B13" s="19"/>
      <c r="C13" s="16"/>
      <c r="D13" s="17"/>
      <c r="E13" s="18"/>
    </row>
    <row r="14" spans="1:5" s="1" customFormat="1" ht="14.25">
      <c r="A14" s="14" t="s">
        <v>16</v>
      </c>
      <c r="B14" s="19"/>
      <c r="C14" s="16"/>
      <c r="D14" s="17"/>
      <c r="E14" s="18"/>
    </row>
    <row r="15" spans="1:5" s="1" customFormat="1" ht="14.25">
      <c r="A15" s="14" t="s">
        <v>17</v>
      </c>
      <c r="B15" s="19"/>
      <c r="C15" s="16"/>
      <c r="D15" s="17"/>
      <c r="E15" s="18"/>
    </row>
    <row r="16" spans="1:5" s="1" customFormat="1" ht="14.25">
      <c r="A16" s="14" t="s">
        <v>18</v>
      </c>
      <c r="B16" s="19"/>
      <c r="C16" s="16"/>
      <c r="D16" s="17"/>
      <c r="E16" s="18"/>
    </row>
    <row r="17" spans="1:5" s="1" customFormat="1" ht="14.25">
      <c r="A17" s="14" t="s">
        <v>19</v>
      </c>
      <c r="B17" s="19"/>
      <c r="C17" s="16"/>
      <c r="D17" s="17"/>
      <c r="E17" s="18"/>
    </row>
    <row r="18" spans="1:5" s="1" customFormat="1" ht="14.25">
      <c r="A18" s="14" t="s">
        <v>20</v>
      </c>
      <c r="B18" s="19"/>
      <c r="C18" s="16"/>
      <c r="D18" s="17"/>
      <c r="E18" s="18"/>
    </row>
    <row r="19" spans="1:5" s="1" customFormat="1" ht="14.25">
      <c r="A19" s="14" t="s">
        <v>21</v>
      </c>
      <c r="B19" s="19"/>
      <c r="C19" s="16"/>
      <c r="D19" s="17"/>
      <c r="E19" s="18"/>
    </row>
    <row r="20" spans="1:5" s="1" customFormat="1" ht="14.25">
      <c r="A20" s="14" t="s">
        <v>22</v>
      </c>
      <c r="B20" s="19"/>
      <c r="C20" s="16"/>
      <c r="D20" s="17"/>
      <c r="E20" s="18"/>
    </row>
    <row r="21" spans="1:5" s="1" customFormat="1" ht="14.25">
      <c r="A21" s="14" t="s">
        <v>23</v>
      </c>
      <c r="B21" s="19"/>
      <c r="C21" s="16"/>
      <c r="D21" s="17"/>
      <c r="E21" s="18"/>
    </row>
    <row r="22" spans="1:5" s="1" customFormat="1" ht="14.25">
      <c r="A22" s="14" t="s">
        <v>24</v>
      </c>
      <c r="B22" s="19"/>
      <c r="C22" s="16"/>
      <c r="D22" s="17"/>
      <c r="E22" s="18"/>
    </row>
    <row r="23" spans="1:5" s="1" customFormat="1" ht="14.25">
      <c r="A23" s="14" t="s">
        <v>26</v>
      </c>
      <c r="B23" s="19"/>
      <c r="C23" s="16"/>
      <c r="D23" s="17"/>
      <c r="E23" s="18"/>
    </row>
    <row r="24" spans="1:5" s="1" customFormat="1" ht="14.25">
      <c r="A24" s="14" t="s">
        <v>27</v>
      </c>
      <c r="B24" s="19"/>
      <c r="C24" s="16"/>
      <c r="D24" s="17"/>
      <c r="E24" s="18"/>
    </row>
    <row r="25" spans="1:5" s="1" customFormat="1" ht="14.25">
      <c r="A25" s="14" t="s">
        <v>29</v>
      </c>
      <c r="B25" s="19"/>
      <c r="C25" s="16"/>
      <c r="D25" s="17"/>
      <c r="E25" s="18"/>
    </row>
    <row r="26" spans="1:5" s="1" customFormat="1" ht="14.25">
      <c r="A26" s="14" t="s">
        <v>31</v>
      </c>
      <c r="B26" s="19"/>
      <c r="C26" s="16"/>
      <c r="D26" s="17"/>
      <c r="E26" s="18"/>
    </row>
    <row r="27" spans="1:5" s="1" customFormat="1" ht="14.25">
      <c r="A27" s="14" t="s">
        <v>33</v>
      </c>
      <c r="B27" s="19"/>
      <c r="C27" s="16"/>
      <c r="D27" s="17"/>
      <c r="E27" s="18"/>
    </row>
    <row r="28" spans="1:5" s="1" customFormat="1" ht="14.25">
      <c r="A28" s="14" t="s">
        <v>35</v>
      </c>
      <c r="B28" s="19"/>
      <c r="C28" s="16"/>
      <c r="D28" s="17"/>
      <c r="E28" s="18"/>
    </row>
    <row r="29" spans="1:5" s="1" customFormat="1" ht="14.25">
      <c r="A29" s="14" t="s">
        <v>37</v>
      </c>
      <c r="B29" s="19"/>
      <c r="C29" s="16"/>
      <c r="D29" s="17"/>
      <c r="E29" s="18"/>
    </row>
    <row r="30" spans="1:5" s="1" customFormat="1" ht="14.25">
      <c r="A30" s="14"/>
      <c r="B30" s="19"/>
      <c r="C30" s="16"/>
      <c r="D30" s="17"/>
      <c r="E30" s="18"/>
    </row>
    <row r="31" spans="1:5" s="1" customFormat="1" ht="14.25">
      <c r="A31" s="14" t="s">
        <v>38</v>
      </c>
      <c r="B31" s="19"/>
      <c r="C31" s="16"/>
      <c r="D31" s="17"/>
      <c r="E31" s="18"/>
    </row>
    <row r="32" spans="1:5" s="1" customFormat="1" ht="14.25">
      <c r="A32" s="14" t="s">
        <v>39</v>
      </c>
      <c r="B32" s="19"/>
      <c r="C32" s="16"/>
      <c r="D32" s="17"/>
      <c r="E32" s="18"/>
    </row>
    <row r="33" spans="1:5" s="1" customFormat="1" ht="14.25">
      <c r="A33" s="14" t="s">
        <v>40</v>
      </c>
      <c r="B33" s="19"/>
      <c r="C33" s="16"/>
      <c r="D33" s="17"/>
      <c r="E33" s="18"/>
    </row>
    <row r="34" spans="1:5" s="1" customFormat="1" ht="14.25">
      <c r="A34" s="14" t="s">
        <v>41</v>
      </c>
      <c r="B34" s="19"/>
      <c r="C34" s="16"/>
      <c r="D34" s="17"/>
      <c r="E34" s="18"/>
    </row>
    <row r="35" spans="1:5" s="1" customFormat="1" ht="14.25">
      <c r="A35" s="14"/>
      <c r="B35" s="19"/>
      <c r="C35" s="16"/>
      <c r="D35" s="17"/>
      <c r="E35" s="18"/>
    </row>
    <row r="36" spans="1:5" s="1" customFormat="1" ht="14.25">
      <c r="A36" s="14" t="s">
        <v>42</v>
      </c>
      <c r="B36" s="19"/>
      <c r="C36" s="16"/>
      <c r="D36" s="17"/>
      <c r="E36" s="18"/>
    </row>
    <row r="37" spans="1:5" s="1" customFormat="1" ht="14.25">
      <c r="A37" s="20" t="s">
        <v>43</v>
      </c>
      <c r="B37" s="19"/>
      <c r="C37" s="16"/>
      <c r="D37" s="17"/>
      <c r="E37" s="18"/>
    </row>
    <row r="38" spans="1:5" s="1" customFormat="1" ht="14.25">
      <c r="A38" s="14" t="s">
        <v>44</v>
      </c>
      <c r="B38" s="19"/>
      <c r="C38" s="16"/>
      <c r="D38" s="17"/>
      <c r="E38" s="18"/>
    </row>
    <row r="39" spans="1:5" s="1" customFormat="1" ht="14.25">
      <c r="A39" s="14"/>
      <c r="B39" s="19"/>
      <c r="C39" s="16"/>
      <c r="D39" s="17"/>
      <c r="E39" s="18"/>
    </row>
    <row r="40" spans="1:5" s="1" customFormat="1" ht="14.25">
      <c r="A40" s="14" t="s">
        <v>45</v>
      </c>
      <c r="B40" s="19"/>
      <c r="C40" s="16"/>
      <c r="D40" s="17"/>
      <c r="E40" s="18"/>
    </row>
    <row r="41" spans="1:5" s="1" customFormat="1" ht="14.25">
      <c r="A41" s="14" t="s">
        <v>46</v>
      </c>
      <c r="B41" s="19"/>
      <c r="C41" s="16"/>
      <c r="D41" s="17"/>
      <c r="E41" s="18"/>
    </row>
    <row r="42" spans="1:5" s="1" customFormat="1" ht="14.25">
      <c r="A42" s="14" t="s">
        <v>47</v>
      </c>
      <c r="B42" s="19"/>
      <c r="C42" s="16"/>
      <c r="D42" s="17"/>
      <c r="E42" s="18"/>
    </row>
    <row r="43" spans="1:5" s="1" customFormat="1" ht="14.25">
      <c r="A43" s="14" t="s">
        <v>49</v>
      </c>
      <c r="B43" s="19"/>
      <c r="C43" s="16"/>
      <c r="D43" s="17"/>
      <c r="E43" s="18"/>
    </row>
    <row r="44" spans="1:5" s="1" customFormat="1" ht="14.25">
      <c r="A44" s="14" t="s">
        <v>50</v>
      </c>
      <c r="B44" s="19"/>
      <c r="C44" s="16"/>
      <c r="D44" s="17"/>
      <c r="E44" s="18"/>
    </row>
    <row r="45" spans="1:5" s="1" customFormat="1" ht="14.25">
      <c r="A45" s="14" t="s">
        <v>51</v>
      </c>
      <c r="B45" s="19"/>
      <c r="C45" s="16"/>
      <c r="D45" s="17"/>
      <c r="E45" s="18"/>
    </row>
    <row r="46" spans="1:5" s="1" customFormat="1" ht="14.25">
      <c r="A46" s="14" t="s">
        <v>52</v>
      </c>
      <c r="B46" s="19"/>
      <c r="C46" s="16"/>
      <c r="D46" s="17"/>
      <c r="E46" s="18"/>
    </row>
    <row r="47" spans="1:5" s="1" customFormat="1" ht="14.25">
      <c r="A47" s="14" t="s">
        <v>53</v>
      </c>
      <c r="B47" s="19"/>
      <c r="C47" s="16"/>
      <c r="D47" s="17"/>
      <c r="E47" s="18"/>
    </row>
    <row r="48" spans="1:5" s="1" customFormat="1" ht="14.25">
      <c r="A48" s="14" t="s">
        <v>54</v>
      </c>
      <c r="B48" s="19"/>
      <c r="C48" s="16"/>
      <c r="D48" s="17"/>
      <c r="E48" s="18"/>
    </row>
    <row r="49" spans="1:5" s="1" customFormat="1" ht="14.25">
      <c r="A49" s="14" t="s">
        <v>55</v>
      </c>
      <c r="B49" s="19"/>
      <c r="C49" s="16"/>
      <c r="D49" s="17"/>
      <c r="E49" s="18"/>
    </row>
    <row r="50" spans="1:5" s="1" customFormat="1" ht="14.25">
      <c r="A50" s="14" t="s">
        <v>56</v>
      </c>
      <c r="B50" s="19"/>
      <c r="C50" s="16"/>
      <c r="D50" s="17"/>
      <c r="E50" s="18"/>
    </row>
    <row r="51" spans="1:5" s="1" customFormat="1" ht="14.25">
      <c r="A51" s="14" t="s">
        <v>57</v>
      </c>
      <c r="B51" s="19"/>
      <c r="C51" s="16"/>
      <c r="D51" s="17"/>
      <c r="E51" s="18"/>
    </row>
    <row r="52" spans="1:5" s="1" customFormat="1" ht="14.25">
      <c r="A52" s="14"/>
      <c r="B52" s="19"/>
      <c r="C52" s="16"/>
      <c r="D52" s="17"/>
      <c r="E52" s="18"/>
    </row>
    <row r="53" spans="1:5" s="1" customFormat="1" ht="14.25">
      <c r="A53" s="14" t="s">
        <v>58</v>
      </c>
      <c r="B53" s="19"/>
      <c r="C53" s="16"/>
      <c r="D53" s="17"/>
      <c r="E53" s="18"/>
    </row>
    <row r="54" spans="1:5" s="1" customFormat="1" ht="14.25">
      <c r="A54" s="14" t="s">
        <v>59</v>
      </c>
      <c r="B54" s="19"/>
      <c r="C54" s="16"/>
      <c r="D54" s="17"/>
      <c r="E54" s="18"/>
    </row>
    <row r="55" spans="1:5" s="1" customFormat="1" ht="14.25">
      <c r="A55" s="14" t="s">
        <v>60</v>
      </c>
      <c r="B55" s="19"/>
      <c r="C55" s="16"/>
      <c r="D55" s="17"/>
      <c r="E55" s="18"/>
    </row>
    <row r="56" spans="1:5" s="1" customFormat="1" ht="14.25">
      <c r="A56" s="14" t="s">
        <v>61</v>
      </c>
      <c r="B56" s="19"/>
      <c r="C56" s="16"/>
      <c r="D56" s="17"/>
      <c r="E56" s="18"/>
    </row>
    <row r="57" spans="1:5" s="1" customFormat="1" ht="14.25">
      <c r="A57" s="14" t="s">
        <v>62</v>
      </c>
      <c r="B57" s="19"/>
      <c r="C57" s="16"/>
      <c r="D57" s="17"/>
      <c r="E57" s="18"/>
    </row>
    <row r="58" spans="1:5" s="1" customFormat="1" ht="14.25">
      <c r="A58" s="14" t="s">
        <v>63</v>
      </c>
      <c r="B58" s="19"/>
      <c r="C58" s="16"/>
      <c r="D58" s="17"/>
      <c r="E58" s="18"/>
    </row>
    <row r="59" spans="1:5" s="1" customFormat="1" ht="28.5">
      <c r="A59" s="21" t="s">
        <v>177</v>
      </c>
      <c r="B59" s="19"/>
      <c r="C59" s="16"/>
      <c r="D59" s="17"/>
      <c r="E59" s="18"/>
    </row>
    <row r="60" spans="1:5" s="1" customFormat="1" ht="14.25">
      <c r="A60" s="14"/>
      <c r="B60" s="19"/>
      <c r="C60" s="16"/>
      <c r="D60" s="17"/>
      <c r="E60" s="18"/>
    </row>
    <row r="61" spans="1:5" s="1" customFormat="1" ht="14.25">
      <c r="A61" s="14" t="s">
        <v>64</v>
      </c>
      <c r="B61" s="19"/>
      <c r="C61" s="16"/>
      <c r="D61" s="17"/>
      <c r="E61" s="18"/>
    </row>
    <row r="62" spans="1:5" s="1" customFormat="1" ht="14.25">
      <c r="A62" s="14" t="s">
        <v>65</v>
      </c>
      <c r="B62" s="19"/>
      <c r="C62" s="16"/>
      <c r="D62" s="17"/>
      <c r="E62" s="18"/>
    </row>
    <row r="63" spans="1:5" s="1" customFormat="1" ht="14.25">
      <c r="A63" s="14" t="s">
        <v>66</v>
      </c>
      <c r="B63" s="19"/>
      <c r="C63" s="16"/>
      <c r="D63" s="17"/>
      <c r="E63" s="18"/>
    </row>
    <row r="64" spans="1:5" s="1" customFormat="1" ht="14.25">
      <c r="A64" s="14" t="s">
        <v>67</v>
      </c>
      <c r="B64" s="19"/>
      <c r="C64" s="16"/>
      <c r="D64" s="17"/>
      <c r="E64" s="18"/>
    </row>
    <row r="65" spans="1:5" s="1" customFormat="1" ht="14.25">
      <c r="A65" s="14" t="s">
        <v>68</v>
      </c>
      <c r="B65" s="19"/>
      <c r="C65" s="16"/>
      <c r="D65" s="17"/>
      <c r="E65" s="18"/>
    </row>
    <row r="66" spans="1:5" s="1" customFormat="1" ht="14.25">
      <c r="A66" s="14" t="s">
        <v>69</v>
      </c>
      <c r="B66" s="19"/>
      <c r="C66" s="16"/>
      <c r="D66" s="17"/>
      <c r="E66" s="18"/>
    </row>
    <row r="67" spans="1:5" s="1" customFormat="1" ht="14.25">
      <c r="A67" s="14" t="s">
        <v>70</v>
      </c>
      <c r="B67" s="19"/>
      <c r="C67" s="16"/>
      <c r="D67" s="17"/>
      <c r="E67" s="18"/>
    </row>
    <row r="68" spans="1:5" s="1" customFormat="1" ht="14.25">
      <c r="A68" s="14" t="s">
        <v>71</v>
      </c>
      <c r="B68" s="19"/>
      <c r="C68" s="16"/>
      <c r="D68" s="17"/>
      <c r="E68" s="18"/>
    </row>
    <row r="69" spans="1:5" s="1" customFormat="1" ht="14.25">
      <c r="A69" s="14" t="s">
        <v>72</v>
      </c>
      <c r="B69" s="19"/>
      <c r="C69" s="16"/>
      <c r="D69" s="17"/>
      <c r="E69" s="18"/>
    </row>
    <row r="70" spans="1:5" s="1" customFormat="1" ht="14.25">
      <c r="A70" s="14" t="s">
        <v>73</v>
      </c>
      <c r="B70" s="19"/>
      <c r="C70" s="16"/>
      <c r="D70" s="17"/>
      <c r="E70" s="18"/>
    </row>
    <row r="71" spans="1:5" s="1" customFormat="1" ht="14.25">
      <c r="A71" s="14" t="s">
        <v>74</v>
      </c>
      <c r="B71" s="19"/>
      <c r="C71" s="16"/>
      <c r="D71" s="17"/>
      <c r="E71" s="18"/>
    </row>
    <row r="72" spans="1:5" ht="21">
      <c r="A72" s="22"/>
      <c r="B72" s="23"/>
      <c r="C72" s="24"/>
      <c r="D72" s="25" t="s">
        <v>172</v>
      </c>
      <c r="E72" s="26">
        <f>SUM(E74:E123)</f>
        <v>792</v>
      </c>
    </row>
    <row r="73" spans="1:5" ht="21">
      <c r="A73" s="27"/>
      <c r="B73" s="28"/>
      <c r="C73" s="172" t="s">
        <v>173</v>
      </c>
      <c r="D73" s="176"/>
      <c r="E73" s="29">
        <f>SUM(E74:E123)/190*100/12</f>
        <v>34.736842105263158</v>
      </c>
    </row>
    <row r="74" spans="1:5" ht="24.95" customHeight="1">
      <c r="A74" s="30" t="s">
        <v>76</v>
      </c>
      <c r="B74" s="31"/>
      <c r="C74" s="32"/>
      <c r="D74" s="33"/>
      <c r="E74" s="34">
        <f>SUM(D75:D85)</f>
        <v>252</v>
      </c>
    </row>
    <row r="75" spans="1:5" s="2" customFormat="1" ht="82.5">
      <c r="A75" s="173" t="s">
        <v>77</v>
      </c>
      <c r="B75" s="35" t="s">
        <v>78</v>
      </c>
      <c r="C75" s="138" t="s">
        <v>79</v>
      </c>
      <c r="D75" s="36">
        <f>'1月'!E75+'2月'!E75+'3月'!E75+'4月'!E75+'5月'!E75+'6月'!E75+'7月'!E75+'8月'!E75+'9月'!E75+'10月'!E75+'11月'!E75+'12月'!E75</f>
        <v>24</v>
      </c>
      <c r="E75" s="37"/>
    </row>
    <row r="76" spans="1:5" s="2" customFormat="1" ht="82.5">
      <c r="A76" s="173"/>
      <c r="B76" s="35" t="s">
        <v>80</v>
      </c>
      <c r="C76" s="138" t="s">
        <v>79</v>
      </c>
      <c r="D76" s="36">
        <f>'1月'!E76+'2月'!E76+'3月'!E76+'4月'!E76+'5月'!E76+'6月'!E76+'7月'!E76+'8月'!E76+'9月'!E76+'10月'!E76+'11月'!E76+'12月'!E76</f>
        <v>24</v>
      </c>
      <c r="E76" s="37"/>
    </row>
    <row r="77" spans="1:5" s="2" customFormat="1" ht="82.5">
      <c r="A77" s="173"/>
      <c r="B77" s="38" t="s">
        <v>81</v>
      </c>
      <c r="C77" s="139" t="s">
        <v>82</v>
      </c>
      <c r="D77" s="36">
        <f>'1月'!E77+'2月'!E77+'3月'!E77+'4月'!E77+'5月'!E77+'6月'!E77+'7月'!E77+'8月'!E77+'9月'!E77+'10月'!E77+'11月'!E77+'12月'!E77</f>
        <v>24</v>
      </c>
      <c r="E77" s="40"/>
    </row>
    <row r="78" spans="1:5" s="2" customFormat="1" ht="82.5">
      <c r="A78" s="173"/>
      <c r="B78" s="38" t="s">
        <v>83</v>
      </c>
      <c r="C78" s="139" t="s">
        <v>82</v>
      </c>
      <c r="D78" s="36">
        <f>'1月'!E78+'2月'!E78+'3月'!E78+'4月'!E78+'5月'!E78+'6月'!E78+'7月'!E78+'8月'!E78+'9月'!E78+'10月'!E78+'11月'!E78+'12月'!E78</f>
        <v>24</v>
      </c>
      <c r="E78" s="40"/>
    </row>
    <row r="79" spans="1:5" s="2" customFormat="1" ht="82.5">
      <c r="A79" s="173"/>
      <c r="B79" s="38" t="s">
        <v>84</v>
      </c>
      <c r="C79" s="139" t="s">
        <v>85</v>
      </c>
      <c r="D79" s="36">
        <f>'1月'!E79+'2月'!E79+'3月'!E79+'4月'!E79+'5月'!E79+'6月'!E79+'7月'!E79+'8月'!E79+'9月'!E79+'10月'!E79+'11月'!E79+'12月'!E79</f>
        <v>24</v>
      </c>
      <c r="E79" s="40"/>
    </row>
    <row r="80" spans="1:5" s="2" customFormat="1" ht="82.5">
      <c r="A80" s="173"/>
      <c r="B80" s="38" t="s">
        <v>86</v>
      </c>
      <c r="C80" s="139" t="s">
        <v>85</v>
      </c>
      <c r="D80" s="36">
        <f>'1月'!E80+'2月'!E80+'3月'!E80+'4月'!E80+'5月'!E80+'6月'!E80+'7月'!E80+'8月'!E80+'9月'!E80+'10月'!E80+'11月'!E80+'12月'!E80</f>
        <v>24</v>
      </c>
      <c r="E80" s="40"/>
    </row>
    <row r="81" spans="1:5" s="2" customFormat="1" ht="82.5">
      <c r="A81" s="173"/>
      <c r="B81" s="38" t="s">
        <v>87</v>
      </c>
      <c r="C81" s="138" t="s">
        <v>79</v>
      </c>
      <c r="D81" s="36">
        <f>'1月'!E81+'2月'!E81+'3月'!E81+'4月'!E81+'5月'!E81+'6月'!E81+'7月'!E81+'8月'!E81+'9月'!E81+'10月'!E81+'11月'!E81+'12月'!E81</f>
        <v>24</v>
      </c>
      <c r="E81" s="40"/>
    </row>
    <row r="82" spans="1:5" s="2" customFormat="1" ht="82.5">
      <c r="A82" s="173"/>
      <c r="B82" s="38" t="s">
        <v>88</v>
      </c>
      <c r="C82" s="138" t="s">
        <v>79</v>
      </c>
      <c r="D82" s="36">
        <f>'1月'!E82+'2月'!E82+'3月'!E82+'4月'!E82+'5月'!E82+'6月'!E82+'7月'!E82+'8月'!E82+'9月'!E82+'10月'!E82+'11月'!E82+'12月'!E82</f>
        <v>24</v>
      </c>
      <c r="E82" s="40"/>
    </row>
    <row r="83" spans="1:5" s="2" customFormat="1" ht="115.5">
      <c r="A83" s="174" t="s">
        <v>89</v>
      </c>
      <c r="B83" s="41" t="s">
        <v>90</v>
      </c>
      <c r="C83" s="39" t="s">
        <v>91</v>
      </c>
      <c r="D83" s="36">
        <f>'1月'!E83+'2月'!E83+'3月'!E83+'4月'!E83+'5月'!E83+'6月'!E83+'7月'!E83+'8月'!E83+'9月'!E83+'10月'!E83+'11月'!E83+'12月'!E83</f>
        <v>0</v>
      </c>
      <c r="E83" s="40"/>
    </row>
    <row r="84" spans="1:5" s="2" customFormat="1" ht="115.5">
      <c r="A84" s="174"/>
      <c r="B84" s="41" t="s">
        <v>92</v>
      </c>
      <c r="C84" s="39" t="s">
        <v>91</v>
      </c>
      <c r="D84" s="36">
        <f>'1月'!E84+'2月'!E84+'3月'!E84+'4月'!E84+'5月'!E84+'6月'!E84+'7月'!E84+'8月'!E84+'9月'!E84+'10月'!E84+'11月'!E84+'12月'!E84</f>
        <v>0</v>
      </c>
      <c r="E84" s="40"/>
    </row>
    <row r="85" spans="1:5" s="2" customFormat="1" ht="82.5">
      <c r="A85" s="42" t="s">
        <v>93</v>
      </c>
      <c r="B85" s="38" t="s">
        <v>94</v>
      </c>
      <c r="C85" s="39" t="s">
        <v>95</v>
      </c>
      <c r="D85" s="36">
        <f>'1月'!E85+'2月'!E85+'3月'!E85+'4月'!E85+'5月'!E85+'6月'!E85+'7月'!E85+'8月'!E85+'9月'!E85+'10月'!E85+'11月'!E85+'12月'!E85</f>
        <v>60</v>
      </c>
      <c r="E85" s="40"/>
    </row>
    <row r="86" spans="1:5" s="2" customFormat="1" ht="24.95" customHeight="1">
      <c r="A86" s="43" t="s">
        <v>96</v>
      </c>
      <c r="B86" s="44"/>
      <c r="C86" s="45"/>
      <c r="D86" s="46"/>
      <c r="E86" s="47">
        <f>SUM(D87:D93)</f>
        <v>120</v>
      </c>
    </row>
    <row r="87" spans="1:5" s="2" customFormat="1" ht="99">
      <c r="A87" s="159" t="s">
        <v>97</v>
      </c>
      <c r="B87" s="49" t="s">
        <v>98</v>
      </c>
      <c r="C87" s="50" t="s">
        <v>99</v>
      </c>
      <c r="D87" s="51">
        <f>'1月'!E87+'2月'!E87+'3月'!E87+'4月'!E87+'5月'!E87+'6月'!E87+'7月'!E87+'8月'!E87+'9月'!E87+'10月'!E87+'11月'!E87+'12月'!E87</f>
        <v>0</v>
      </c>
      <c r="E87" s="52"/>
    </row>
    <row r="88" spans="1:5" s="2" customFormat="1" ht="49.5">
      <c r="A88" s="159"/>
      <c r="B88" s="49" t="s">
        <v>100</v>
      </c>
      <c r="C88" s="50" t="s">
        <v>101</v>
      </c>
      <c r="D88" s="51">
        <f>'1月'!E88+'2月'!E88+'3月'!E88+'4月'!E88+'5月'!E88+'6月'!E88+'7月'!E88+'8月'!E88+'9月'!E88+'10月'!E88+'11月'!E88+'12月'!E88</f>
        <v>0</v>
      </c>
      <c r="E88" s="52"/>
    </row>
    <row r="89" spans="1:5" s="2" customFormat="1" ht="19.5">
      <c r="A89" s="159"/>
      <c r="B89" s="49" t="s">
        <v>102</v>
      </c>
      <c r="C89" s="50" t="s">
        <v>103</v>
      </c>
      <c r="D89" s="51" t="s">
        <v>104</v>
      </c>
      <c r="E89" s="52"/>
    </row>
    <row r="90" spans="1:5" s="2" customFormat="1" ht="99">
      <c r="A90" s="159" t="s">
        <v>105</v>
      </c>
      <c r="B90" s="49" t="s">
        <v>106</v>
      </c>
      <c r="C90" s="50" t="s">
        <v>107</v>
      </c>
      <c r="D90" s="51">
        <f>'1月'!E90+'2月'!E90+'3月'!E90+'4月'!E90+'5月'!E90+'6月'!E90+'7月'!E90+'8月'!E90+'9月'!E90+'10月'!E90+'11月'!E90+'12月'!E90</f>
        <v>60</v>
      </c>
      <c r="E90" s="52"/>
    </row>
    <row r="91" spans="1:5" s="2" customFormat="1" ht="99">
      <c r="A91" s="159"/>
      <c r="B91" s="49" t="s">
        <v>108</v>
      </c>
      <c r="C91" s="50" t="s">
        <v>109</v>
      </c>
      <c r="D91" s="51">
        <f>'1月'!E91+'2月'!E91+'3月'!E91+'4月'!E91+'5月'!E91+'6月'!E91+'7月'!E91+'8月'!E91+'9月'!E91+'10月'!E91+'11月'!E91+'12月'!E91</f>
        <v>60</v>
      </c>
      <c r="E91" s="52"/>
    </row>
    <row r="92" spans="1:5" s="2" customFormat="1" ht="66">
      <c r="A92" s="159" t="s">
        <v>110</v>
      </c>
      <c r="B92" s="48" t="s">
        <v>111</v>
      </c>
      <c r="C92" s="53" t="s">
        <v>112</v>
      </c>
      <c r="D92" s="51">
        <f>'1月'!E92+'2月'!E92+'3月'!E92+'4月'!E92+'5月'!E92+'6月'!E92+'7月'!E92+'8月'!E92+'9月'!E92+'10月'!E92+'11月'!E92+'12月'!E92</f>
        <v>0</v>
      </c>
      <c r="E92" s="52"/>
    </row>
    <row r="93" spans="1:5" s="2" customFormat="1" ht="33">
      <c r="A93" s="159"/>
      <c r="B93" s="48" t="s">
        <v>113</v>
      </c>
      <c r="C93" s="50" t="s">
        <v>103</v>
      </c>
      <c r="D93" s="54" t="s">
        <v>104</v>
      </c>
      <c r="E93" s="52"/>
    </row>
    <row r="94" spans="1:5" s="2" customFormat="1" ht="24.95" customHeight="1">
      <c r="A94" s="43" t="s">
        <v>115</v>
      </c>
      <c r="B94" s="55"/>
      <c r="C94" s="56"/>
      <c r="D94" s="57"/>
      <c r="E94" s="47">
        <f>SUM(D95:D99)</f>
        <v>60</v>
      </c>
    </row>
    <row r="95" spans="1:5" s="2" customFormat="1" ht="99">
      <c r="A95" s="163" t="s">
        <v>116</v>
      </c>
      <c r="B95" s="58" t="s">
        <v>117</v>
      </c>
      <c r="C95" s="59" t="s">
        <v>118</v>
      </c>
      <c r="D95" s="60">
        <f>'1月'!E95+'2月'!E95+'3月'!E95+'4月'!E95+'5月'!E95+'6月'!E95+'7月'!E95+'8月'!E95+'9月'!E95+'10月'!E95+'11月'!E95+'12月'!E95</f>
        <v>0</v>
      </c>
      <c r="E95" s="61"/>
    </row>
    <row r="96" spans="1:5" s="2" customFormat="1" ht="99">
      <c r="A96" s="163"/>
      <c r="B96" s="58" t="s">
        <v>119</v>
      </c>
      <c r="C96" s="59" t="s">
        <v>120</v>
      </c>
      <c r="D96" s="60">
        <f>'1月'!E96+'2月'!E96+'3月'!E96+'4月'!E96+'5月'!E96+'6月'!E96+'7月'!E96+'8月'!E96+'9月'!E96+'10月'!E96+'11月'!E96+'12月'!E96</f>
        <v>0</v>
      </c>
      <c r="E96" s="61"/>
    </row>
    <row r="97" spans="1:5" s="2" customFormat="1" ht="82.5">
      <c r="A97" s="163" t="s">
        <v>121</v>
      </c>
      <c r="B97" s="58" t="s">
        <v>122</v>
      </c>
      <c r="C97" s="62" t="s">
        <v>123</v>
      </c>
      <c r="D97" s="60">
        <f>'1月'!E97+'2月'!E97+'3月'!E97+'4月'!E97+'5月'!E97+'6月'!E97+'7月'!E97+'8月'!E97+'9月'!E97+'10月'!E97+'11月'!E97+'12月'!E97</f>
        <v>0</v>
      </c>
      <c r="E97" s="61"/>
    </row>
    <row r="98" spans="1:5" s="2" customFormat="1" ht="19.5">
      <c r="A98" s="163"/>
      <c r="B98" s="63" t="s">
        <v>124</v>
      </c>
      <c r="C98" s="62" t="s">
        <v>103</v>
      </c>
      <c r="D98" s="60" t="s">
        <v>104</v>
      </c>
      <c r="E98" s="61"/>
    </row>
    <row r="99" spans="1:5" s="2" customFormat="1" ht="82.5">
      <c r="A99" s="58" t="s">
        <v>125</v>
      </c>
      <c r="B99" s="63" t="s">
        <v>126</v>
      </c>
      <c r="C99" s="59" t="s">
        <v>127</v>
      </c>
      <c r="D99" s="60">
        <f>'1月'!E99+'2月'!E99+'3月'!E99+'4月'!E99+'5月'!E99+'6月'!E99+'7月'!E99+'8月'!E99+'9月'!E99+'10月'!E99+'11月'!E99+'12月'!E99</f>
        <v>60</v>
      </c>
      <c r="E99" s="61"/>
    </row>
    <row r="100" spans="1:5" s="2" customFormat="1" ht="24.95" customHeight="1">
      <c r="A100" s="43" t="s">
        <v>128</v>
      </c>
      <c r="B100" s="44"/>
      <c r="C100" s="64"/>
      <c r="D100" s="65"/>
      <c r="E100" s="47">
        <f>SUM(D101:D114)</f>
        <v>36</v>
      </c>
    </row>
    <row r="101" spans="1:5" s="3" customFormat="1" ht="99">
      <c r="A101" s="66" t="s">
        <v>129</v>
      </c>
      <c r="B101" s="66" t="s">
        <v>130</v>
      </c>
      <c r="C101" s="67" t="s">
        <v>131</v>
      </c>
      <c r="D101" s="68">
        <f>'1月'!E101+'2月'!E101+'3月'!E101+'4月'!E101+'5月'!E101+'6月'!E101+'7月'!E101+'8月'!E101+'9月'!E101+'10月'!E101+'11月'!E101+'12月'!E101</f>
        <v>0</v>
      </c>
      <c r="E101" s="69"/>
    </row>
    <row r="102" spans="1:5" s="3" customFormat="1" ht="99">
      <c r="A102" s="160" t="s">
        <v>132</v>
      </c>
      <c r="B102" s="66" t="s">
        <v>133</v>
      </c>
      <c r="C102" s="67" t="s">
        <v>131</v>
      </c>
      <c r="D102" s="68">
        <f>'1月'!E102+'2月'!E102+'3月'!E102+'4月'!E102+'5月'!E102+'6月'!E102+'7月'!E102+'8月'!E102+'9月'!E102+'10月'!E102+'11月'!E102+'12月'!E102</f>
        <v>0</v>
      </c>
      <c r="E102" s="69"/>
    </row>
    <row r="103" spans="1:5" s="3" customFormat="1" ht="99">
      <c r="A103" s="160"/>
      <c r="B103" s="66" t="s">
        <v>134</v>
      </c>
      <c r="C103" s="67" t="s">
        <v>131</v>
      </c>
      <c r="D103" s="68">
        <f>'1月'!E103+'2月'!E103+'3月'!E103+'4月'!E103+'5月'!E103+'6月'!E103+'7月'!E103+'8月'!E103+'9月'!E103+'10月'!E103+'11月'!E103+'12月'!E103</f>
        <v>0</v>
      </c>
      <c r="E103" s="69"/>
    </row>
    <row r="104" spans="1:5" s="3" customFormat="1" ht="33">
      <c r="A104" s="160"/>
      <c r="B104" s="70" t="s">
        <v>135</v>
      </c>
      <c r="C104" s="71" t="s">
        <v>103</v>
      </c>
      <c r="D104" s="68" t="s">
        <v>104</v>
      </c>
      <c r="E104" s="69"/>
    </row>
    <row r="105" spans="1:5" s="3" customFormat="1" ht="99">
      <c r="A105" s="160" t="s">
        <v>136</v>
      </c>
      <c r="B105" s="66" t="s">
        <v>137</v>
      </c>
      <c r="C105" s="71" t="s">
        <v>138</v>
      </c>
      <c r="D105" s="68">
        <f>'1月'!E105+'2月'!E105+'3月'!E105+'4月'!E105+'5月'!E105+'6月'!E105+'7月'!E105+'8月'!E105+'9月'!E105+'10月'!E105+'11月'!E105+'12月'!E105</f>
        <v>0</v>
      </c>
      <c r="E105" s="69"/>
    </row>
    <row r="106" spans="1:5" s="3" customFormat="1" ht="99">
      <c r="A106" s="160"/>
      <c r="B106" s="66" t="s">
        <v>139</v>
      </c>
      <c r="C106" s="67" t="s">
        <v>140</v>
      </c>
      <c r="D106" s="68">
        <f>'1月'!E106+'2月'!E106+'3月'!E106+'4月'!E106+'5月'!E106+'6月'!E106+'7月'!E106+'8月'!E106+'9月'!E106+'10月'!E106+'11月'!E106+'12月'!E106</f>
        <v>0</v>
      </c>
      <c r="E106" s="69"/>
    </row>
    <row r="107" spans="1:5" s="2" customFormat="1" ht="99">
      <c r="A107" s="160" t="s">
        <v>141</v>
      </c>
      <c r="B107" s="66" t="s">
        <v>142</v>
      </c>
      <c r="C107" s="67" t="s">
        <v>143</v>
      </c>
      <c r="D107" s="68">
        <f>'1月'!E107+'2月'!E107+'3月'!E107+'4月'!E107+'5月'!E107+'6月'!E107+'7月'!E107+'8月'!E107+'9月'!E107+'10月'!E107+'11月'!E107+'12月'!E107</f>
        <v>0</v>
      </c>
      <c r="E107" s="72"/>
    </row>
    <row r="108" spans="1:5" s="2" customFormat="1" ht="66">
      <c r="A108" s="160"/>
      <c r="B108" s="66" t="s">
        <v>144</v>
      </c>
      <c r="C108" s="67" t="s">
        <v>145</v>
      </c>
      <c r="D108" s="68">
        <f>'1月'!E108+'2月'!E108+'3月'!E108+'4月'!E108+'5月'!E108+'6月'!E108+'7月'!E108+'8月'!E108+'9月'!E108+'10月'!E108+'11月'!E108+'12月'!E108</f>
        <v>12</v>
      </c>
      <c r="E108" s="72"/>
    </row>
    <row r="109" spans="1:5" s="2" customFormat="1" ht="33">
      <c r="A109" s="160"/>
      <c r="B109" s="66" t="s">
        <v>146</v>
      </c>
      <c r="C109" s="67" t="s">
        <v>103</v>
      </c>
      <c r="D109" s="68" t="s">
        <v>104</v>
      </c>
      <c r="E109" s="72"/>
    </row>
    <row r="110" spans="1:5" s="2" customFormat="1" ht="99">
      <c r="A110" s="160" t="s">
        <v>147</v>
      </c>
      <c r="B110" s="66" t="s">
        <v>148</v>
      </c>
      <c r="C110" s="67" t="s">
        <v>149</v>
      </c>
      <c r="D110" s="68">
        <f>'1月'!E110+'2月'!E110+'3月'!E110+'4月'!E110+'5月'!E110+'6月'!E110+'7月'!E110+'8月'!E110+'9月'!E110+'10月'!E110+'11月'!E110+'12月'!E110</f>
        <v>24</v>
      </c>
      <c r="E110" s="72"/>
    </row>
    <row r="111" spans="1:5" s="2" customFormat="1" ht="99">
      <c r="A111" s="160"/>
      <c r="B111" s="66" t="s">
        <v>150</v>
      </c>
      <c r="C111" s="67" t="s">
        <v>131</v>
      </c>
      <c r="D111" s="68">
        <f>'1月'!E111+'2月'!E111+'3月'!E111+'4月'!E111+'5月'!E111+'6月'!E111+'7月'!E111+'8月'!E111+'9月'!E111+'10月'!E111+'11月'!E111+'12月'!E111</f>
        <v>0</v>
      </c>
      <c r="E111" s="72"/>
    </row>
    <row r="112" spans="1:5" s="2" customFormat="1" ht="66">
      <c r="A112" s="160"/>
      <c r="B112" s="70" t="s">
        <v>151</v>
      </c>
      <c r="C112" s="67" t="s">
        <v>152</v>
      </c>
      <c r="D112" s="68">
        <f>'1月'!E112+'2月'!E112+'3月'!E112+'4月'!E112+'5月'!E112+'6月'!E112+'7月'!E112+'8月'!E112+'9月'!E112+'10月'!E112+'11月'!E112+'12月'!E112</f>
        <v>0</v>
      </c>
      <c r="E112" s="72"/>
    </row>
    <row r="113" spans="1:5" s="2" customFormat="1" ht="99">
      <c r="A113" s="160"/>
      <c r="B113" s="66" t="s">
        <v>153</v>
      </c>
      <c r="C113" s="67" t="s">
        <v>131</v>
      </c>
      <c r="D113" s="68">
        <f>'1月'!E113+'2月'!E113+'3月'!E113+'4月'!E113+'5月'!E113+'6月'!E113+'7月'!E113+'8月'!E113+'9月'!E113+'10月'!E113+'11月'!E113+'12月'!E113</f>
        <v>0</v>
      </c>
      <c r="E113" s="72"/>
    </row>
    <row r="114" spans="1:5" s="2" customFormat="1" ht="19.5">
      <c r="A114" s="160"/>
      <c r="B114" s="70" t="s">
        <v>52</v>
      </c>
      <c r="C114" s="71" t="s">
        <v>103</v>
      </c>
      <c r="D114" s="73" t="s">
        <v>104</v>
      </c>
      <c r="E114" s="72"/>
    </row>
    <row r="115" spans="1:5" s="2" customFormat="1" ht="24.95" customHeight="1">
      <c r="A115" s="43" t="s">
        <v>154</v>
      </c>
      <c r="B115" s="44"/>
      <c r="C115" s="64"/>
      <c r="D115" s="65"/>
      <c r="E115" s="47">
        <f>SUM(D116:D123)</f>
        <v>324</v>
      </c>
    </row>
    <row r="116" spans="1:5" s="2" customFormat="1" ht="66">
      <c r="A116" s="74" t="s">
        <v>129</v>
      </c>
      <c r="B116" s="75" t="s">
        <v>155</v>
      </c>
      <c r="C116" s="76" t="s">
        <v>156</v>
      </c>
      <c r="D116" s="77">
        <f>'1月'!E116+'2月'!E116+'3月'!E116+'4月'!E116+'5月'!E116+'6月'!E116+'7月'!E116+'8月'!E116+'9月'!E116+'10月'!E116+'11月'!E116+'12月'!E116</f>
        <v>60</v>
      </c>
      <c r="E116" s="78"/>
    </row>
    <row r="117" spans="1:5" s="2" customFormat="1" ht="66">
      <c r="A117" s="161" t="s">
        <v>157</v>
      </c>
      <c r="B117" s="75" t="s">
        <v>158</v>
      </c>
      <c r="C117" s="79" t="s">
        <v>159</v>
      </c>
      <c r="D117" s="77">
        <f>'1月'!E117+'2月'!E117+'3月'!E117+'4月'!E117+'5月'!E117+'6月'!E117+'7月'!E117+'8月'!E117+'9月'!E117+'10月'!E117+'11月'!E117+'12月'!E117</f>
        <v>60</v>
      </c>
      <c r="E117" s="78"/>
    </row>
    <row r="118" spans="1:5" s="2" customFormat="1" ht="49.5">
      <c r="A118" s="161"/>
      <c r="B118" s="75" t="s">
        <v>160</v>
      </c>
      <c r="C118" s="76" t="s">
        <v>161</v>
      </c>
      <c r="D118" s="77">
        <f>'1月'!E118+'2月'!E118+'3月'!E118+'4月'!E118+'5月'!E118+'6月'!E118+'7月'!E118+'8月'!E118+'9月'!E118+'10月'!E118+'11月'!E118+'12月'!E118</f>
        <v>60</v>
      </c>
      <c r="E118" s="78"/>
    </row>
    <row r="119" spans="1:5" s="2" customFormat="1" ht="66">
      <c r="A119" s="162" t="s">
        <v>162</v>
      </c>
      <c r="B119" s="80" t="s">
        <v>163</v>
      </c>
      <c r="C119" s="79" t="s">
        <v>164</v>
      </c>
      <c r="D119" s="77">
        <f>'1月'!E119+'2月'!E119+'3月'!E119+'4月'!E119+'5月'!E119+'6月'!E119+'7月'!E119+'8月'!E119+'9月'!E119+'10月'!E119+'11月'!E119+'12月'!E119</f>
        <v>60</v>
      </c>
      <c r="E119" s="78"/>
    </row>
    <row r="120" spans="1:5" s="2" customFormat="1" ht="66">
      <c r="A120" s="162"/>
      <c r="B120" s="80" t="s">
        <v>165</v>
      </c>
      <c r="C120" s="79" t="s">
        <v>166</v>
      </c>
      <c r="D120" s="77">
        <f>'1月'!E120+'2月'!E120+'3月'!E120+'4月'!E120+'5月'!E120+'6月'!E120+'7月'!E120+'8月'!E120+'9月'!E120+'10月'!E120+'11月'!E120+'12月'!E120</f>
        <v>12</v>
      </c>
      <c r="E120" s="78"/>
    </row>
    <row r="121" spans="1:5" s="2" customFormat="1" ht="66">
      <c r="A121" s="162"/>
      <c r="B121" s="80" t="s">
        <v>167</v>
      </c>
      <c r="C121" s="79" t="s">
        <v>166</v>
      </c>
      <c r="D121" s="77">
        <f>'1月'!E121+'2月'!E121+'3月'!E121+'4月'!E121+'5月'!E121+'6月'!E121+'7月'!E121+'8月'!E121+'9月'!E121+'10月'!E121+'11月'!E121+'12月'!E121</f>
        <v>12</v>
      </c>
      <c r="E121" s="78"/>
    </row>
    <row r="122" spans="1:5" s="2" customFormat="1" ht="19.5">
      <c r="A122" s="162"/>
      <c r="B122" s="80" t="s">
        <v>168</v>
      </c>
      <c r="C122" s="79" t="s">
        <v>103</v>
      </c>
      <c r="D122" s="77" t="s">
        <v>104</v>
      </c>
      <c r="E122" s="78"/>
    </row>
    <row r="123" spans="1:5" s="2" customFormat="1" ht="66">
      <c r="A123" s="81" t="s">
        <v>169</v>
      </c>
      <c r="B123" s="82" t="s">
        <v>170</v>
      </c>
      <c r="C123" s="83" t="s">
        <v>159</v>
      </c>
      <c r="D123" s="77">
        <f>'1月'!E123+'2月'!E123+'3月'!E123+'4月'!E123+'5月'!E123+'6月'!E123+'7月'!E123+'8月'!E123+'9月'!E123+'10月'!E123+'11月'!E123+'12月'!E123</f>
        <v>60</v>
      </c>
      <c r="E123" s="78"/>
    </row>
    <row r="124" spans="1:5" s="2" customFormat="1">
      <c r="A124" s="4"/>
      <c r="B124" s="84"/>
      <c r="C124" s="85"/>
      <c r="D124" s="86"/>
      <c r="E124" s="87"/>
    </row>
    <row r="125" spans="1:5" s="2" customFormat="1">
      <c r="A125" s="4"/>
      <c r="B125" s="84"/>
      <c r="C125" s="85"/>
      <c r="D125" s="86"/>
      <c r="E125" s="87"/>
    </row>
    <row r="126" spans="1:5" s="2" customFormat="1">
      <c r="A126" s="4"/>
      <c r="B126" s="84"/>
      <c r="C126" s="85"/>
      <c r="D126" s="86"/>
      <c r="E126" s="87"/>
    </row>
    <row r="127" spans="1:5" s="2" customFormat="1">
      <c r="A127" s="4"/>
      <c r="B127" s="84"/>
      <c r="C127" s="85"/>
      <c r="D127" s="86"/>
      <c r="E127" s="87"/>
    </row>
    <row r="128" spans="1:5" s="2" customFormat="1">
      <c r="A128" s="4"/>
      <c r="B128" s="84"/>
      <c r="C128" s="85"/>
      <c r="D128" s="86"/>
      <c r="E128" s="87"/>
    </row>
    <row r="129" spans="1:5" s="2" customFormat="1">
      <c r="A129" s="4"/>
      <c r="B129" s="84"/>
      <c r="C129" s="85"/>
      <c r="D129" s="86"/>
      <c r="E129" s="87"/>
    </row>
    <row r="130" spans="1:5" s="2" customFormat="1">
      <c r="A130" s="4"/>
      <c r="B130" s="84"/>
      <c r="C130" s="85"/>
      <c r="D130" s="86"/>
      <c r="E130" s="87"/>
    </row>
    <row r="131" spans="1:5" s="2" customFormat="1">
      <c r="A131" s="4"/>
      <c r="B131" s="84"/>
      <c r="C131" s="85"/>
      <c r="D131" s="86"/>
      <c r="E131" s="87"/>
    </row>
    <row r="132" spans="1:5" s="2" customFormat="1">
      <c r="A132" s="4"/>
      <c r="B132" s="84"/>
      <c r="C132" s="85"/>
      <c r="D132" s="86"/>
      <c r="E132" s="87"/>
    </row>
    <row r="133" spans="1:5" s="2" customFormat="1">
      <c r="A133" s="4"/>
      <c r="B133" s="84"/>
      <c r="C133" s="85"/>
      <c r="D133" s="86"/>
      <c r="E133" s="87"/>
    </row>
    <row r="134" spans="1:5" s="2" customFormat="1">
      <c r="A134" s="4"/>
      <c r="B134" s="84"/>
      <c r="C134" s="85"/>
      <c r="D134" s="86"/>
      <c r="E134" s="87"/>
    </row>
    <row r="135" spans="1:5" s="2" customFormat="1">
      <c r="A135" s="4"/>
      <c r="B135" s="84"/>
      <c r="C135" s="85"/>
      <c r="D135" s="86"/>
      <c r="E135" s="87"/>
    </row>
    <row r="136" spans="1:5" s="2" customFormat="1">
      <c r="A136" s="4"/>
      <c r="B136" s="84"/>
      <c r="C136" s="85"/>
      <c r="D136" s="86"/>
      <c r="E136" s="87"/>
    </row>
    <row r="137" spans="1:5" s="2" customFormat="1">
      <c r="A137" s="4"/>
      <c r="B137" s="84"/>
      <c r="C137" s="85"/>
      <c r="D137" s="86"/>
      <c r="E137" s="87"/>
    </row>
    <row r="138" spans="1:5" s="2" customFormat="1">
      <c r="A138" s="4"/>
      <c r="B138" s="84"/>
      <c r="C138" s="85"/>
      <c r="D138" s="86"/>
      <c r="E138" s="87"/>
    </row>
    <row r="139" spans="1:5" s="2" customFormat="1">
      <c r="A139" s="4"/>
      <c r="B139" s="84"/>
      <c r="C139" s="85"/>
      <c r="D139" s="86"/>
      <c r="E139" s="87"/>
    </row>
    <row r="140" spans="1:5" s="2" customFormat="1">
      <c r="A140" s="4"/>
      <c r="B140" s="84"/>
      <c r="C140" s="85"/>
      <c r="D140" s="86"/>
      <c r="E140" s="87"/>
    </row>
    <row r="141" spans="1:5" s="2" customFormat="1">
      <c r="A141" s="4"/>
      <c r="B141" s="84"/>
      <c r="C141" s="85"/>
      <c r="D141" s="86"/>
      <c r="E141" s="87"/>
    </row>
    <row r="142" spans="1:5" s="2" customFormat="1">
      <c r="A142" s="4"/>
      <c r="B142" s="84"/>
      <c r="C142" s="85"/>
      <c r="D142" s="86"/>
      <c r="E142" s="87"/>
    </row>
    <row r="143" spans="1:5" s="2" customFormat="1">
      <c r="A143" s="4"/>
      <c r="B143" s="84"/>
      <c r="C143" s="85"/>
      <c r="D143" s="86"/>
      <c r="E143" s="87"/>
    </row>
    <row r="144" spans="1:5" s="2" customFormat="1">
      <c r="A144" s="4"/>
      <c r="B144" s="84"/>
      <c r="C144" s="85"/>
      <c r="D144" s="86"/>
      <c r="E144" s="87"/>
    </row>
    <row r="145" spans="1:5" s="2" customFormat="1">
      <c r="A145" s="4"/>
      <c r="B145" s="84"/>
      <c r="C145" s="85"/>
      <c r="D145" s="86"/>
      <c r="E145" s="87"/>
    </row>
    <row r="146" spans="1:5" s="2" customFormat="1">
      <c r="A146" s="4"/>
      <c r="B146" s="84"/>
      <c r="C146" s="85"/>
      <c r="D146" s="86"/>
      <c r="E146" s="87"/>
    </row>
    <row r="147" spans="1:5" s="2" customFormat="1">
      <c r="A147" s="4"/>
      <c r="B147" s="84"/>
      <c r="C147" s="85"/>
      <c r="D147" s="86"/>
      <c r="E147" s="87"/>
    </row>
    <row r="148" spans="1:5" s="2" customFormat="1">
      <c r="A148" s="4"/>
      <c r="B148" s="84"/>
      <c r="C148" s="85"/>
      <c r="D148" s="86"/>
      <c r="E148" s="87"/>
    </row>
    <row r="149" spans="1:5" s="2" customFormat="1">
      <c r="A149" s="4"/>
      <c r="B149" s="84"/>
      <c r="C149" s="85"/>
      <c r="D149" s="86"/>
      <c r="E149" s="87"/>
    </row>
    <row r="150" spans="1:5" s="2" customFormat="1">
      <c r="A150" s="4"/>
      <c r="B150" s="84"/>
      <c r="C150" s="85"/>
      <c r="D150" s="86"/>
      <c r="E150" s="87"/>
    </row>
    <row r="151" spans="1:5" s="2" customFormat="1">
      <c r="A151" s="4"/>
      <c r="B151" s="84"/>
      <c r="C151" s="85"/>
      <c r="D151" s="86"/>
      <c r="E151" s="87"/>
    </row>
    <row r="152" spans="1:5" s="2" customFormat="1">
      <c r="A152" s="4"/>
      <c r="B152" s="84"/>
      <c r="C152" s="85"/>
      <c r="D152" s="86"/>
      <c r="E152" s="87"/>
    </row>
    <row r="153" spans="1:5" s="2" customFormat="1">
      <c r="A153" s="4"/>
      <c r="B153" s="84"/>
      <c r="C153" s="85"/>
      <c r="D153" s="86"/>
      <c r="E153" s="87"/>
    </row>
    <row r="154" spans="1:5" s="2" customFormat="1">
      <c r="A154" s="4"/>
      <c r="B154" s="84"/>
      <c r="C154" s="85"/>
      <c r="D154" s="86"/>
      <c r="E154" s="87"/>
    </row>
    <row r="155" spans="1:5" s="2" customFormat="1">
      <c r="A155" s="4"/>
      <c r="B155" s="84"/>
      <c r="C155" s="85"/>
      <c r="D155" s="86"/>
      <c r="E155" s="87"/>
    </row>
    <row r="156" spans="1:5" s="2" customFormat="1">
      <c r="A156" s="4"/>
      <c r="B156" s="84"/>
      <c r="C156" s="85"/>
      <c r="D156" s="86"/>
      <c r="E156" s="87"/>
    </row>
    <row r="157" spans="1:5" s="2" customFormat="1">
      <c r="A157" s="4"/>
      <c r="B157" s="84"/>
      <c r="C157" s="85"/>
      <c r="D157" s="86"/>
      <c r="E157" s="87"/>
    </row>
    <row r="158" spans="1:5">
      <c r="B158" s="88"/>
      <c r="C158" s="89"/>
      <c r="D158" s="90"/>
    </row>
    <row r="159" spans="1:5">
      <c r="B159" s="88"/>
      <c r="C159" s="89"/>
      <c r="D159" s="90"/>
    </row>
    <row r="160" spans="1:5">
      <c r="B160" s="88"/>
      <c r="C160" s="89"/>
      <c r="D160" s="90"/>
    </row>
    <row r="161" spans="2:4">
      <c r="B161" s="88"/>
      <c r="C161" s="89"/>
      <c r="D161" s="90"/>
    </row>
    <row r="162" spans="2:4">
      <c r="B162" s="88"/>
      <c r="C162" s="89"/>
      <c r="D162" s="90"/>
    </row>
    <row r="163" spans="2:4">
      <c r="B163" s="88"/>
      <c r="C163" s="89"/>
      <c r="D163" s="90"/>
    </row>
    <row r="164" spans="2:4">
      <c r="B164" s="88"/>
      <c r="C164" s="89"/>
      <c r="D164" s="90"/>
    </row>
    <row r="165" spans="2:4">
      <c r="B165" s="88"/>
      <c r="C165" s="89"/>
      <c r="D165" s="90"/>
    </row>
    <row r="166" spans="2:4">
      <c r="B166" s="88"/>
      <c r="C166" s="89"/>
      <c r="D166" s="90"/>
    </row>
    <row r="167" spans="2:4">
      <c r="B167" s="88"/>
      <c r="C167" s="89"/>
      <c r="D167" s="90"/>
    </row>
    <row r="168" spans="2:4">
      <c r="B168" s="88"/>
      <c r="C168" s="89"/>
      <c r="D168" s="90"/>
    </row>
    <row r="169" spans="2:4">
      <c r="B169" s="88"/>
      <c r="C169" s="89"/>
      <c r="D169" s="90"/>
    </row>
    <row r="170" spans="2:4">
      <c r="B170" s="88"/>
      <c r="C170" s="89"/>
      <c r="D170" s="90"/>
    </row>
    <row r="171" spans="2:4">
      <c r="B171" s="88"/>
      <c r="C171" s="89"/>
      <c r="D171" s="90"/>
    </row>
    <row r="172" spans="2:4">
      <c r="B172" s="88"/>
      <c r="C172" s="89"/>
      <c r="D172" s="90"/>
    </row>
    <row r="173" spans="2:4">
      <c r="B173" s="88"/>
      <c r="C173" s="89"/>
      <c r="D173" s="90"/>
    </row>
    <row r="174" spans="2:4">
      <c r="B174" s="88"/>
      <c r="C174" s="89"/>
      <c r="D174" s="90"/>
    </row>
    <row r="175" spans="2:4">
      <c r="B175" s="88"/>
      <c r="C175" s="89"/>
      <c r="D175" s="90"/>
    </row>
    <row r="176" spans="2:4">
      <c r="B176" s="88"/>
      <c r="C176" s="89"/>
      <c r="D176" s="90"/>
    </row>
    <row r="177" spans="2:4">
      <c r="B177" s="88"/>
      <c r="C177" s="89"/>
      <c r="D177" s="90"/>
    </row>
    <row r="178" spans="2:4">
      <c r="B178" s="88"/>
      <c r="C178" s="89"/>
      <c r="D178" s="90"/>
    </row>
    <row r="179" spans="2:4">
      <c r="B179" s="88"/>
      <c r="C179" s="89"/>
      <c r="D179" s="90"/>
    </row>
    <row r="180" spans="2:4">
      <c r="B180" s="88"/>
      <c r="C180" s="89"/>
      <c r="D180" s="90"/>
    </row>
    <row r="181" spans="2:4">
      <c r="B181" s="88"/>
      <c r="C181" s="89"/>
      <c r="D181" s="90"/>
    </row>
    <row r="182" spans="2:4">
      <c r="B182" s="88"/>
      <c r="C182" s="89"/>
      <c r="D182" s="90"/>
    </row>
    <row r="183" spans="2:4">
      <c r="B183" s="88"/>
      <c r="C183" s="89"/>
      <c r="D183" s="90"/>
    </row>
    <row r="184" spans="2:4">
      <c r="B184" s="88"/>
      <c r="C184" s="89"/>
      <c r="D184" s="90"/>
    </row>
    <row r="185" spans="2:4">
      <c r="B185" s="88"/>
      <c r="C185" s="89"/>
      <c r="D185" s="90"/>
    </row>
    <row r="186" spans="2:4">
      <c r="B186" s="88"/>
      <c r="C186" s="89"/>
      <c r="D186" s="90"/>
    </row>
    <row r="187" spans="2:4">
      <c r="B187" s="88"/>
      <c r="C187" s="89"/>
      <c r="D187" s="90"/>
    </row>
    <row r="188" spans="2:4">
      <c r="B188" s="88"/>
      <c r="C188" s="89"/>
      <c r="D188" s="90"/>
    </row>
    <row r="189" spans="2:4">
      <c r="B189" s="88"/>
      <c r="C189" s="89"/>
      <c r="D189" s="90"/>
    </row>
    <row r="190" spans="2:4">
      <c r="B190" s="88"/>
      <c r="C190" s="89"/>
      <c r="D190" s="90"/>
    </row>
    <row r="191" spans="2:4">
      <c r="B191" s="88"/>
      <c r="C191" s="89"/>
      <c r="D191" s="90"/>
    </row>
    <row r="192" spans="2:4">
      <c r="B192" s="88"/>
      <c r="C192" s="89"/>
      <c r="D192" s="90"/>
    </row>
    <row r="193" spans="2:4">
      <c r="B193" s="88"/>
      <c r="C193" s="89"/>
      <c r="D193" s="90"/>
    </row>
    <row r="194" spans="2:4">
      <c r="B194" s="88"/>
      <c r="C194" s="89"/>
      <c r="D194" s="90"/>
    </row>
    <row r="195" spans="2:4">
      <c r="B195" s="88"/>
      <c r="C195" s="89"/>
      <c r="D195" s="90"/>
    </row>
    <row r="196" spans="2:4">
      <c r="B196" s="88"/>
      <c r="C196" s="89"/>
      <c r="D196" s="90"/>
    </row>
    <row r="197" spans="2:4">
      <c r="B197" s="88"/>
      <c r="C197" s="89"/>
      <c r="D197" s="90"/>
    </row>
    <row r="198" spans="2:4">
      <c r="B198" s="88"/>
      <c r="C198" s="89"/>
      <c r="D198" s="90"/>
    </row>
    <row r="199" spans="2:4">
      <c r="B199" s="88"/>
      <c r="C199" s="89"/>
      <c r="D199" s="90"/>
    </row>
    <row r="200" spans="2:4">
      <c r="B200" s="88"/>
      <c r="C200" s="89"/>
      <c r="D200" s="90"/>
    </row>
    <row r="201" spans="2:4">
      <c r="B201" s="88"/>
      <c r="C201" s="89"/>
      <c r="D201" s="90"/>
    </row>
    <row r="202" spans="2:4">
      <c r="B202" s="88"/>
      <c r="C202" s="89"/>
      <c r="D202" s="90"/>
    </row>
    <row r="203" spans="2:4">
      <c r="B203" s="88"/>
      <c r="C203" s="89"/>
      <c r="D203" s="90"/>
    </row>
    <row r="204" spans="2:4">
      <c r="B204" s="88"/>
      <c r="C204" s="89"/>
      <c r="D204" s="90"/>
    </row>
    <row r="205" spans="2:4">
      <c r="B205" s="88"/>
      <c r="C205" s="89"/>
      <c r="D205" s="90"/>
    </row>
    <row r="206" spans="2:4">
      <c r="B206" s="88"/>
      <c r="C206" s="89"/>
      <c r="D206" s="90"/>
    </row>
    <row r="207" spans="2:4">
      <c r="B207" s="88"/>
      <c r="C207" s="89"/>
      <c r="D207" s="90"/>
    </row>
    <row r="208" spans="2:4">
      <c r="B208" s="88"/>
      <c r="C208" s="89"/>
      <c r="D208" s="90"/>
    </row>
    <row r="209" spans="2:4">
      <c r="B209" s="88"/>
      <c r="C209" s="89"/>
      <c r="D209" s="90"/>
    </row>
    <row r="210" spans="2:4">
      <c r="B210" s="88"/>
      <c r="C210" s="89"/>
      <c r="D210" s="90"/>
    </row>
    <row r="211" spans="2:4">
      <c r="B211" s="88"/>
      <c r="C211" s="89"/>
      <c r="D211" s="90"/>
    </row>
    <row r="212" spans="2:4">
      <c r="B212" s="88"/>
      <c r="C212" s="89"/>
      <c r="D212" s="90"/>
    </row>
    <row r="213" spans="2:4">
      <c r="B213" s="88"/>
      <c r="C213" s="89"/>
      <c r="D213" s="90"/>
    </row>
    <row r="214" spans="2:4">
      <c r="B214" s="88"/>
      <c r="C214" s="89"/>
      <c r="D214" s="90"/>
    </row>
    <row r="215" spans="2:4">
      <c r="B215" s="88"/>
      <c r="C215" s="89"/>
      <c r="D215" s="90"/>
    </row>
    <row r="216" spans="2:4">
      <c r="B216" s="88"/>
      <c r="C216" s="89"/>
      <c r="D216" s="90"/>
    </row>
    <row r="217" spans="2:4">
      <c r="B217" s="88"/>
      <c r="C217" s="89"/>
      <c r="D217" s="90"/>
    </row>
    <row r="218" spans="2:4">
      <c r="B218" s="88"/>
      <c r="C218" s="89"/>
      <c r="D218" s="90"/>
    </row>
    <row r="219" spans="2:4">
      <c r="B219" s="88"/>
      <c r="C219" s="89"/>
      <c r="D219" s="90"/>
    </row>
    <row r="220" spans="2:4">
      <c r="B220" s="88"/>
      <c r="C220" s="89"/>
      <c r="D220" s="90"/>
    </row>
    <row r="221" spans="2:4">
      <c r="B221" s="88"/>
      <c r="C221" s="89"/>
      <c r="D221" s="90"/>
    </row>
    <row r="222" spans="2:4">
      <c r="B222" s="88"/>
      <c r="C222" s="89"/>
      <c r="D222" s="90"/>
    </row>
    <row r="223" spans="2:4">
      <c r="B223" s="88"/>
      <c r="C223" s="89"/>
      <c r="D223" s="90"/>
    </row>
    <row r="224" spans="2:4">
      <c r="B224" s="88"/>
      <c r="C224" s="89"/>
      <c r="D224" s="90"/>
    </row>
    <row r="225" spans="2:4">
      <c r="B225" s="88"/>
      <c r="C225" s="89"/>
      <c r="D225" s="90"/>
    </row>
    <row r="226" spans="2:4">
      <c r="B226" s="88"/>
      <c r="C226" s="89"/>
      <c r="D226" s="90"/>
    </row>
    <row r="227" spans="2:4">
      <c r="B227" s="88"/>
      <c r="C227" s="89"/>
      <c r="D227" s="90"/>
    </row>
    <row r="228" spans="2:4">
      <c r="B228" s="88"/>
      <c r="C228" s="89"/>
      <c r="D228" s="90"/>
    </row>
    <row r="229" spans="2:4">
      <c r="B229" s="88"/>
      <c r="C229" s="89"/>
      <c r="D229" s="90"/>
    </row>
    <row r="230" spans="2:4">
      <c r="B230" s="88"/>
      <c r="C230" s="89"/>
      <c r="D230" s="90"/>
    </row>
    <row r="231" spans="2:4">
      <c r="B231" s="88"/>
      <c r="C231" s="89"/>
      <c r="D231" s="90"/>
    </row>
    <row r="232" spans="2:4">
      <c r="B232" s="88"/>
      <c r="C232" s="89"/>
      <c r="D232" s="90"/>
    </row>
    <row r="233" spans="2:4">
      <c r="B233" s="88"/>
      <c r="C233" s="89"/>
      <c r="D233" s="90"/>
    </row>
    <row r="234" spans="2:4">
      <c r="B234" s="88"/>
      <c r="C234" s="89"/>
      <c r="D234" s="90"/>
    </row>
    <row r="235" spans="2:4">
      <c r="B235" s="88"/>
      <c r="C235" s="89"/>
      <c r="D235" s="90"/>
    </row>
    <row r="236" spans="2:4">
      <c r="B236" s="88"/>
      <c r="C236" s="89"/>
      <c r="D236" s="90"/>
    </row>
    <row r="237" spans="2:4">
      <c r="B237" s="88"/>
      <c r="C237" s="89"/>
      <c r="D237" s="90"/>
    </row>
    <row r="238" spans="2:4">
      <c r="B238" s="88"/>
      <c r="C238" s="89"/>
      <c r="D238" s="90"/>
    </row>
    <row r="239" spans="2:4">
      <c r="B239" s="88"/>
      <c r="C239" s="89"/>
      <c r="D239" s="90"/>
    </row>
    <row r="240" spans="2:4">
      <c r="B240" s="88"/>
      <c r="C240" s="89"/>
      <c r="D240" s="90"/>
    </row>
    <row r="241" spans="2:4">
      <c r="B241" s="88"/>
      <c r="C241" s="89"/>
      <c r="D241" s="90"/>
    </row>
    <row r="242" spans="2:4">
      <c r="B242" s="88"/>
      <c r="C242" s="89"/>
      <c r="D242" s="90"/>
    </row>
    <row r="243" spans="2:4">
      <c r="B243" s="88"/>
      <c r="C243" s="89"/>
      <c r="D243" s="90"/>
    </row>
    <row r="244" spans="2:4">
      <c r="B244" s="88"/>
      <c r="C244" s="89"/>
      <c r="D244" s="90"/>
    </row>
    <row r="245" spans="2:4">
      <c r="B245" s="88"/>
      <c r="C245" s="89"/>
      <c r="D245" s="90"/>
    </row>
    <row r="246" spans="2:4">
      <c r="B246" s="88"/>
      <c r="C246" s="89"/>
      <c r="D246" s="9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0" sqref="C10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124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125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125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125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125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126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27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129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129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129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30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129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20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20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20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20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20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20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20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0" sqref="C10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131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131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132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132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132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132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132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132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132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132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132"/>
    </row>
    <row r="86" spans="1:6" s="2" customFormat="1" ht="24.95" customHeight="1">
      <c r="A86" s="43" t="s">
        <v>96</v>
      </c>
      <c r="B86" s="44"/>
      <c r="C86" s="99"/>
      <c r="D86" s="45"/>
      <c r="E86" s="46"/>
      <c r="F86" s="133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134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134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134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134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134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134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134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133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135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135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135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135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135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133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136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136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136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136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136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136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136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136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136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136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136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136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136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136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133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137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137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137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137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137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137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137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0" sqref="C10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38.12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4" t="s">
        <v>171</v>
      </c>
      <c r="B1" s="165"/>
      <c r="C1" s="166"/>
      <c r="D1" s="167"/>
      <c r="E1" s="168"/>
      <c r="F1" s="10"/>
    </row>
    <row r="2" spans="1:6" ht="33.75" thickBot="1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40" t="s">
        <v>5</v>
      </c>
      <c r="B3" s="15"/>
      <c r="C3" s="143"/>
      <c r="D3" s="16"/>
      <c r="E3" s="17"/>
      <c r="F3" s="18"/>
    </row>
    <row r="4" spans="1:6" s="1" customFormat="1" ht="15" thickBot="1">
      <c r="A4" s="140" t="s">
        <v>6</v>
      </c>
      <c r="B4" s="15"/>
      <c r="C4" s="93"/>
      <c r="D4" s="16"/>
      <c r="E4" s="17"/>
      <c r="F4" s="18"/>
    </row>
    <row r="5" spans="1:6" s="1" customFormat="1" ht="15" thickBot="1">
      <c r="A5" s="140" t="s">
        <v>7</v>
      </c>
      <c r="B5" s="15"/>
      <c r="C5" s="93"/>
      <c r="D5" s="16"/>
      <c r="E5" s="17"/>
      <c r="F5" s="18"/>
    </row>
    <row r="6" spans="1:6" s="1" customFormat="1" ht="15" thickBot="1">
      <c r="A6" s="140" t="s">
        <v>8</v>
      </c>
      <c r="B6" s="15"/>
      <c r="C6" s="93"/>
      <c r="D6" s="16"/>
      <c r="E6" s="17"/>
      <c r="F6" s="18"/>
    </row>
    <row r="7" spans="1:6" s="1" customFormat="1" ht="15" thickBot="1">
      <c r="A7" s="140" t="s">
        <v>9</v>
      </c>
      <c r="B7" s="15"/>
      <c r="C7" s="93"/>
      <c r="D7" s="16"/>
      <c r="E7" s="17"/>
      <c r="F7" s="18"/>
    </row>
    <row r="8" spans="1:6" s="1" customFormat="1" ht="15" thickBot="1">
      <c r="A8" s="140" t="s">
        <v>10</v>
      </c>
      <c r="B8" s="15"/>
      <c r="C8" s="93"/>
      <c r="D8" s="16"/>
      <c r="E8" s="17"/>
      <c r="F8" s="18"/>
    </row>
    <row r="9" spans="1:6" s="1" customFormat="1" ht="15" thickBot="1">
      <c r="A9" s="140" t="s">
        <v>11</v>
      </c>
      <c r="B9" s="15"/>
      <c r="C9" s="93"/>
      <c r="D9" s="16"/>
      <c r="E9" s="17"/>
      <c r="F9" s="18"/>
    </row>
    <row r="10" spans="1:6" s="1" customFormat="1" ht="15" thickBot="1">
      <c r="A10" s="140" t="s">
        <v>12</v>
      </c>
      <c r="B10" s="145"/>
      <c r="C10" s="94"/>
      <c r="D10" s="16"/>
      <c r="E10" s="17"/>
      <c r="F10" s="18"/>
    </row>
    <row r="11" spans="1:6" s="1" customFormat="1" ht="15" thickBot="1">
      <c r="A11" s="140" t="s">
        <v>13</v>
      </c>
      <c r="B11" s="145"/>
      <c r="C11" s="94" t="s">
        <v>180</v>
      </c>
      <c r="D11" s="16"/>
      <c r="E11" s="17"/>
      <c r="F11" s="18"/>
    </row>
    <row r="12" spans="1:6" s="1" customFormat="1" ht="15" thickBot="1">
      <c r="A12" s="140" t="s">
        <v>14</v>
      </c>
      <c r="B12" s="145"/>
      <c r="C12" s="94" t="s">
        <v>181</v>
      </c>
      <c r="D12" s="16"/>
      <c r="E12" s="17"/>
      <c r="F12" s="18"/>
    </row>
    <row r="13" spans="1:6" s="1" customFormat="1" ht="15" thickBot="1">
      <c r="A13" s="140" t="s">
        <v>15</v>
      </c>
      <c r="B13" s="145"/>
      <c r="C13" s="94"/>
      <c r="D13" s="16"/>
      <c r="E13" s="17"/>
      <c r="F13" s="18"/>
    </row>
    <row r="14" spans="1:6" s="1" customFormat="1" ht="15" thickBot="1">
      <c r="A14" s="140" t="s">
        <v>16</v>
      </c>
      <c r="B14" s="145"/>
      <c r="C14" s="94"/>
      <c r="D14" s="16"/>
      <c r="E14" s="17"/>
      <c r="F14" s="18"/>
    </row>
    <row r="15" spans="1:6" s="1" customFormat="1" ht="16.899999999999999" customHeight="1" thickBot="1">
      <c r="A15" s="140" t="s">
        <v>17</v>
      </c>
      <c r="B15" s="145"/>
      <c r="C15" s="94" t="s">
        <v>179</v>
      </c>
      <c r="D15" s="16"/>
      <c r="E15" s="17"/>
      <c r="F15" s="18"/>
    </row>
    <row r="16" spans="1:6" s="1" customFormat="1" ht="15" thickBot="1">
      <c r="A16" s="140" t="s">
        <v>18</v>
      </c>
      <c r="B16" s="145"/>
      <c r="C16" s="94" t="s">
        <v>179</v>
      </c>
      <c r="D16" s="16"/>
      <c r="E16" s="17"/>
      <c r="F16" s="18"/>
    </row>
    <row r="17" spans="1:6" s="1" customFormat="1" ht="15" thickBot="1">
      <c r="A17" s="140" t="s">
        <v>19</v>
      </c>
      <c r="B17" s="145"/>
      <c r="C17" s="94" t="s">
        <v>179</v>
      </c>
      <c r="D17" s="16"/>
      <c r="E17" s="17"/>
      <c r="F17" s="18"/>
    </row>
    <row r="18" spans="1:6" s="1" customFormat="1" ht="15" thickBot="1">
      <c r="A18" s="140" t="s">
        <v>20</v>
      </c>
      <c r="B18" s="145"/>
      <c r="C18" s="94"/>
      <c r="D18" s="16"/>
      <c r="E18" s="17"/>
      <c r="F18" s="18"/>
    </row>
    <row r="19" spans="1:6" s="1" customFormat="1" ht="15" thickBot="1">
      <c r="A19" s="140" t="s">
        <v>21</v>
      </c>
      <c r="B19" s="145"/>
      <c r="C19" s="94"/>
      <c r="D19" s="16"/>
      <c r="E19" s="17"/>
      <c r="F19" s="18"/>
    </row>
    <row r="20" spans="1:6" s="1" customFormat="1" ht="15" thickBot="1">
      <c r="A20" s="140" t="s">
        <v>22</v>
      </c>
      <c r="B20" s="145"/>
      <c r="C20" s="94"/>
      <c r="D20" s="16"/>
      <c r="E20" s="17"/>
      <c r="F20" s="18"/>
    </row>
    <row r="21" spans="1:6" s="1" customFormat="1" ht="15" thickBot="1">
      <c r="A21" s="140" t="s">
        <v>23</v>
      </c>
      <c r="B21" s="145"/>
      <c r="C21" s="94"/>
      <c r="D21" s="16"/>
      <c r="E21" s="17"/>
      <c r="F21" s="18"/>
    </row>
    <row r="22" spans="1:6" s="1" customFormat="1" ht="15" thickBot="1">
      <c r="A22" s="140" t="s">
        <v>24</v>
      </c>
      <c r="B22" s="145"/>
      <c r="C22" s="94" t="s">
        <v>25</v>
      </c>
      <c r="D22" s="16"/>
      <c r="E22" s="17"/>
      <c r="F22" s="18"/>
    </row>
    <row r="23" spans="1:6" s="1" customFormat="1" ht="15" thickBot="1">
      <c r="A23" s="140" t="s">
        <v>26</v>
      </c>
      <c r="B23" s="145"/>
      <c r="C23" s="94"/>
      <c r="D23" s="16"/>
      <c r="E23" s="17"/>
      <c r="F23" s="18"/>
    </row>
    <row r="24" spans="1:6" s="1" customFormat="1" ht="15" thickBot="1">
      <c r="A24" s="140" t="s">
        <v>27</v>
      </c>
      <c r="B24" s="145"/>
      <c r="C24" s="94" t="s">
        <v>28</v>
      </c>
      <c r="D24" s="16"/>
      <c r="E24" s="17"/>
      <c r="F24" s="18"/>
    </row>
    <row r="25" spans="1:6" s="1" customFormat="1" ht="15" thickBot="1">
      <c r="A25" s="140" t="s">
        <v>29</v>
      </c>
      <c r="B25" s="145"/>
      <c r="C25" s="94" t="s">
        <v>30</v>
      </c>
      <c r="D25" s="16"/>
      <c r="E25" s="17"/>
      <c r="F25" s="18"/>
    </row>
    <row r="26" spans="1:6" s="1" customFormat="1" ht="15" thickBot="1">
      <c r="A26" s="140" t="s">
        <v>31</v>
      </c>
      <c r="B26" s="145"/>
      <c r="C26" s="94" t="s">
        <v>32</v>
      </c>
      <c r="D26" s="16"/>
      <c r="E26" s="17"/>
      <c r="F26" s="18"/>
    </row>
    <row r="27" spans="1:6" s="1" customFormat="1" ht="15" thickBot="1">
      <c r="A27" s="140" t="s">
        <v>33</v>
      </c>
      <c r="B27" s="145"/>
      <c r="C27" s="94" t="s">
        <v>34</v>
      </c>
      <c r="D27" s="16"/>
      <c r="E27" s="17"/>
      <c r="F27" s="18"/>
    </row>
    <row r="28" spans="1:6" s="1" customFormat="1" ht="15" thickBot="1">
      <c r="A28" s="140" t="s">
        <v>35</v>
      </c>
      <c r="B28" s="145"/>
      <c r="C28" s="94" t="s">
        <v>36</v>
      </c>
      <c r="D28" s="16"/>
      <c r="E28" s="17"/>
      <c r="F28" s="18"/>
    </row>
    <row r="29" spans="1:6" s="1" customFormat="1" ht="15" thickBot="1">
      <c r="A29" s="140" t="s">
        <v>37</v>
      </c>
      <c r="B29" s="145"/>
      <c r="C29" s="94"/>
      <c r="D29" s="16"/>
      <c r="E29" s="17"/>
      <c r="F29" s="18"/>
    </row>
    <row r="30" spans="1:6" s="1" customFormat="1" ht="15" thickBot="1">
      <c r="A30" s="140"/>
      <c r="B30" s="145"/>
      <c r="C30" s="94"/>
      <c r="D30" s="16"/>
      <c r="E30" s="17"/>
      <c r="F30" s="18"/>
    </row>
    <row r="31" spans="1:6" s="1" customFormat="1" ht="15" thickBot="1">
      <c r="A31" s="140" t="s">
        <v>38</v>
      </c>
      <c r="B31" s="145"/>
      <c r="C31" s="94"/>
      <c r="D31" s="16"/>
      <c r="E31" s="17"/>
      <c r="F31" s="18"/>
    </row>
    <row r="32" spans="1:6" s="1" customFormat="1" ht="15" thickBot="1">
      <c r="A32" s="140" t="s">
        <v>39</v>
      </c>
      <c r="B32" s="145"/>
      <c r="C32" s="94"/>
      <c r="D32" s="16"/>
      <c r="E32" s="17"/>
      <c r="F32" s="18"/>
    </row>
    <row r="33" spans="1:6" s="1" customFormat="1" ht="15" thickBot="1">
      <c r="A33" s="140" t="s">
        <v>40</v>
      </c>
      <c r="B33" s="145"/>
      <c r="C33" s="94"/>
      <c r="D33" s="16"/>
      <c r="E33" s="17"/>
      <c r="F33" s="18"/>
    </row>
    <row r="34" spans="1:6" s="1" customFormat="1" ht="15" thickBot="1">
      <c r="A34" s="140" t="s">
        <v>41</v>
      </c>
      <c r="B34" s="145"/>
      <c r="C34" s="94"/>
      <c r="D34" s="16"/>
      <c r="E34" s="17"/>
      <c r="F34" s="18"/>
    </row>
    <row r="35" spans="1:6" s="1" customFormat="1" ht="15" thickBot="1">
      <c r="A35" s="140"/>
      <c r="B35" s="145"/>
      <c r="C35" s="94"/>
      <c r="D35" s="16"/>
      <c r="E35" s="17"/>
      <c r="F35" s="18"/>
    </row>
    <row r="36" spans="1:6" s="1" customFormat="1" ht="15" thickBot="1">
      <c r="A36" s="140" t="s">
        <v>42</v>
      </c>
      <c r="B36" s="145"/>
      <c r="C36" s="94"/>
      <c r="D36" s="16"/>
      <c r="E36" s="17"/>
      <c r="F36" s="18"/>
    </row>
    <row r="37" spans="1:6" s="1" customFormat="1" ht="15" thickBot="1">
      <c r="A37" s="141" t="s">
        <v>43</v>
      </c>
      <c r="B37" s="145"/>
      <c r="C37" s="94"/>
      <c r="D37" s="16"/>
      <c r="E37" s="17"/>
      <c r="F37" s="18"/>
    </row>
    <row r="38" spans="1:6" s="1" customFormat="1" ht="15" thickBot="1">
      <c r="A38" s="140" t="s">
        <v>44</v>
      </c>
      <c r="B38" s="145"/>
      <c r="C38" s="94"/>
      <c r="D38" s="16"/>
      <c r="E38" s="17"/>
      <c r="F38" s="18"/>
    </row>
    <row r="39" spans="1:6" s="1" customFormat="1" ht="15" thickBot="1">
      <c r="A39" s="140"/>
      <c r="B39" s="145"/>
      <c r="C39" s="94"/>
      <c r="D39" s="16"/>
      <c r="E39" s="17"/>
      <c r="F39" s="18"/>
    </row>
    <row r="40" spans="1:6" s="1" customFormat="1" ht="15" thickBot="1">
      <c r="A40" s="140" t="s">
        <v>45</v>
      </c>
      <c r="B40" s="145"/>
      <c r="C40" s="94"/>
      <c r="D40" s="16"/>
      <c r="E40" s="17"/>
      <c r="F40" s="18"/>
    </row>
    <row r="41" spans="1:6" s="1" customFormat="1" ht="15" thickBot="1">
      <c r="A41" s="140" t="s">
        <v>46</v>
      </c>
      <c r="B41" s="145"/>
      <c r="C41" s="94"/>
      <c r="D41" s="16"/>
      <c r="E41" s="17"/>
      <c r="F41" s="18"/>
    </row>
    <row r="42" spans="1:6" s="1" customFormat="1" ht="15" thickBot="1">
      <c r="A42" s="140" t="s">
        <v>47</v>
      </c>
      <c r="B42" s="145"/>
      <c r="C42" s="94" t="s">
        <v>48</v>
      </c>
      <c r="D42" s="16"/>
      <c r="E42" s="17"/>
      <c r="F42" s="18"/>
    </row>
    <row r="43" spans="1:6" s="1" customFormat="1" ht="15" thickBot="1">
      <c r="A43" s="140" t="s">
        <v>49</v>
      </c>
      <c r="B43" s="145"/>
      <c r="C43" s="94"/>
      <c r="D43" s="16"/>
      <c r="E43" s="17"/>
      <c r="F43" s="18"/>
    </row>
    <row r="44" spans="1:6" s="1" customFormat="1" ht="15" thickBot="1">
      <c r="A44" s="140" t="s">
        <v>50</v>
      </c>
      <c r="B44" s="145"/>
      <c r="C44" s="94"/>
      <c r="D44" s="16"/>
      <c r="E44" s="17"/>
      <c r="F44" s="18"/>
    </row>
    <row r="45" spans="1:6" s="1" customFormat="1" ht="15" thickBot="1">
      <c r="A45" s="140" t="s">
        <v>51</v>
      </c>
      <c r="B45" s="145"/>
      <c r="C45" s="94"/>
      <c r="D45" s="16"/>
      <c r="E45" s="17"/>
      <c r="F45" s="18"/>
    </row>
    <row r="46" spans="1:6" s="1" customFormat="1" ht="15" thickBot="1">
      <c r="A46" s="140" t="s">
        <v>52</v>
      </c>
      <c r="B46" s="145"/>
      <c r="C46" s="94"/>
      <c r="D46" s="16"/>
      <c r="E46" s="17"/>
      <c r="F46" s="18"/>
    </row>
    <row r="47" spans="1:6" s="1" customFormat="1" ht="15" thickBot="1">
      <c r="A47" s="140" t="s">
        <v>53</v>
      </c>
      <c r="B47" s="145"/>
      <c r="C47" s="94"/>
      <c r="D47" s="16"/>
      <c r="E47" s="17"/>
      <c r="F47" s="18"/>
    </row>
    <row r="48" spans="1:6" s="1" customFormat="1" ht="15" thickBot="1">
      <c r="A48" s="140" t="s">
        <v>54</v>
      </c>
      <c r="B48" s="145"/>
      <c r="C48" s="94"/>
      <c r="D48" s="16"/>
      <c r="E48" s="17"/>
      <c r="F48" s="18"/>
    </row>
    <row r="49" spans="1:6" s="1" customFormat="1" ht="15" thickBot="1">
      <c r="A49" s="140" t="s">
        <v>55</v>
      </c>
      <c r="B49" s="145"/>
      <c r="C49" s="94"/>
      <c r="D49" s="16"/>
      <c r="E49" s="17"/>
      <c r="F49" s="18"/>
    </row>
    <row r="50" spans="1:6" s="1" customFormat="1" ht="15" thickBot="1">
      <c r="A50" s="140" t="s">
        <v>56</v>
      </c>
      <c r="B50" s="145"/>
      <c r="C50" s="94"/>
      <c r="D50" s="16"/>
      <c r="E50" s="17"/>
      <c r="F50" s="18"/>
    </row>
    <row r="51" spans="1:6" s="1" customFormat="1" ht="15" thickBot="1">
      <c r="A51" s="140" t="s">
        <v>57</v>
      </c>
      <c r="B51" s="145"/>
      <c r="C51" s="94"/>
      <c r="D51" s="16"/>
      <c r="E51" s="17"/>
      <c r="F51" s="18"/>
    </row>
    <row r="52" spans="1:6" s="1" customFormat="1" ht="15" thickBot="1">
      <c r="A52" s="140"/>
      <c r="B52" s="145"/>
      <c r="C52" s="94"/>
      <c r="D52" s="16"/>
      <c r="E52" s="17"/>
      <c r="F52" s="18"/>
    </row>
    <row r="53" spans="1:6" s="1" customFormat="1" ht="15" thickBot="1">
      <c r="A53" s="140" t="s">
        <v>58</v>
      </c>
      <c r="B53" s="145"/>
      <c r="C53" s="94"/>
      <c r="D53" s="16"/>
      <c r="E53" s="17"/>
      <c r="F53" s="18"/>
    </row>
    <row r="54" spans="1:6" s="1" customFormat="1" ht="15" thickBot="1">
      <c r="A54" s="140" t="s">
        <v>59</v>
      </c>
      <c r="B54" s="145"/>
      <c r="C54" s="94"/>
      <c r="D54" s="16"/>
      <c r="E54" s="17"/>
      <c r="F54" s="18"/>
    </row>
    <row r="55" spans="1:6" s="1" customFormat="1" ht="15" thickBot="1">
      <c r="A55" s="140" t="s">
        <v>60</v>
      </c>
      <c r="B55" s="145"/>
      <c r="C55" s="94"/>
      <c r="D55" s="16"/>
      <c r="E55" s="17"/>
      <c r="F55" s="18"/>
    </row>
    <row r="56" spans="1:6" s="1" customFormat="1" ht="15" thickBot="1">
      <c r="A56" s="140" t="s">
        <v>61</v>
      </c>
      <c r="B56" s="145"/>
      <c r="C56" s="94"/>
      <c r="D56" s="16"/>
      <c r="E56" s="17"/>
      <c r="F56" s="18"/>
    </row>
    <row r="57" spans="1:6" s="1" customFormat="1" ht="15" thickBot="1">
      <c r="A57" s="140" t="s">
        <v>62</v>
      </c>
      <c r="B57" s="145"/>
      <c r="C57" s="94"/>
      <c r="D57" s="16"/>
      <c r="E57" s="17"/>
      <c r="F57" s="18"/>
    </row>
    <row r="58" spans="1:6" s="1" customFormat="1" ht="15" thickBot="1">
      <c r="A58" s="140" t="s">
        <v>63</v>
      </c>
      <c r="B58" s="145"/>
      <c r="C58" s="94"/>
      <c r="D58" s="16"/>
      <c r="E58" s="17"/>
      <c r="F58" s="18"/>
    </row>
    <row r="59" spans="1:6" s="1" customFormat="1" ht="29.25" thickBot="1">
      <c r="A59" s="142" t="s">
        <v>177</v>
      </c>
      <c r="B59" s="158"/>
      <c r="C59" s="94"/>
      <c r="D59" s="16"/>
      <c r="E59" s="17"/>
      <c r="F59" s="18"/>
    </row>
    <row r="60" spans="1:6" s="1" customFormat="1" ht="15" thickBot="1">
      <c r="A60" s="140"/>
      <c r="B60" s="145"/>
      <c r="C60" s="94"/>
      <c r="D60" s="16"/>
      <c r="E60" s="17"/>
      <c r="F60" s="18"/>
    </row>
    <row r="61" spans="1:6" s="1" customFormat="1" ht="15" thickBot="1">
      <c r="A61" s="140" t="s">
        <v>64</v>
      </c>
      <c r="B61" s="145"/>
      <c r="C61" s="94"/>
      <c r="D61" s="16"/>
      <c r="E61" s="17"/>
      <c r="F61" s="18"/>
    </row>
    <row r="62" spans="1:6" s="1" customFormat="1" ht="15" thickBot="1">
      <c r="A62" s="140" t="s">
        <v>65</v>
      </c>
      <c r="B62" s="145"/>
      <c r="C62" s="94"/>
      <c r="D62" s="16"/>
      <c r="E62" s="17"/>
      <c r="F62" s="18"/>
    </row>
    <row r="63" spans="1:6" s="1" customFormat="1" ht="15" thickBot="1">
      <c r="A63" s="140" t="s">
        <v>66</v>
      </c>
      <c r="B63" s="145"/>
      <c r="C63" s="94"/>
      <c r="D63" s="16"/>
      <c r="E63" s="17"/>
      <c r="F63" s="18"/>
    </row>
    <row r="64" spans="1:6" s="1" customFormat="1" ht="15" thickBot="1">
      <c r="A64" s="140" t="s">
        <v>67</v>
      </c>
      <c r="B64" s="145"/>
      <c r="C64" s="94"/>
      <c r="D64" s="16"/>
      <c r="E64" s="17"/>
      <c r="F64" s="18"/>
    </row>
    <row r="65" spans="1:6" s="1" customFormat="1" ht="15" thickBot="1">
      <c r="A65" s="140" t="s">
        <v>68</v>
      </c>
      <c r="B65" s="145"/>
      <c r="C65" s="94"/>
      <c r="D65" s="16"/>
      <c r="E65" s="17"/>
      <c r="F65" s="18"/>
    </row>
    <row r="66" spans="1:6" s="1" customFormat="1" ht="15" thickBot="1">
      <c r="A66" s="140" t="s">
        <v>69</v>
      </c>
      <c r="B66" s="145"/>
      <c r="C66" s="94"/>
      <c r="D66" s="16"/>
      <c r="E66" s="17"/>
      <c r="F66" s="18"/>
    </row>
    <row r="67" spans="1:6" s="1" customFormat="1" ht="15" thickBot="1">
      <c r="A67" s="140" t="s">
        <v>70</v>
      </c>
      <c r="B67" s="145"/>
      <c r="C67" s="94"/>
      <c r="D67" s="16"/>
      <c r="E67" s="17"/>
      <c r="F67" s="18"/>
    </row>
    <row r="68" spans="1:6" s="1" customFormat="1" ht="15" thickBot="1">
      <c r="A68" s="140" t="s">
        <v>71</v>
      </c>
      <c r="B68" s="145"/>
      <c r="C68" s="94"/>
      <c r="D68" s="16"/>
      <c r="E68" s="17"/>
      <c r="F68" s="18"/>
    </row>
    <row r="69" spans="1:6" s="1" customFormat="1" ht="15" thickBot="1">
      <c r="A69" s="140" t="s">
        <v>72</v>
      </c>
      <c r="B69" s="145"/>
      <c r="C69" s="94"/>
      <c r="D69" s="16"/>
      <c r="E69" s="17"/>
      <c r="F69" s="18"/>
    </row>
    <row r="70" spans="1:6" s="1" customFormat="1" ht="15" thickBot="1">
      <c r="A70" s="140" t="s">
        <v>73</v>
      </c>
      <c r="B70" s="145"/>
      <c r="C70" s="94"/>
      <c r="D70" s="16"/>
      <c r="E70" s="17"/>
      <c r="F70" s="18"/>
    </row>
    <row r="71" spans="1:6" s="1" customFormat="1" ht="15" thickBot="1">
      <c r="A71" s="140" t="s">
        <v>74</v>
      </c>
      <c r="B71" s="145"/>
      <c r="C71" s="94"/>
      <c r="D71" s="16"/>
      <c r="E71" s="17"/>
      <c r="F71" s="18"/>
    </row>
    <row r="72" spans="1:6" ht="21.75" thickBot="1">
      <c r="A72" s="22"/>
      <c r="B72" s="146"/>
      <c r="C72" s="23"/>
      <c r="D72" s="24"/>
      <c r="E72" s="25"/>
      <c r="F72" s="95"/>
    </row>
    <row r="73" spans="1:6" ht="21.75" thickBot="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 thickBo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147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147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14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14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14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14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14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14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148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148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150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150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150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150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150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150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150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151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151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151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152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152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152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152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152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152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152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152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152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152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153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153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153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153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153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153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92:A93"/>
    <mergeCell ref="A1:E1"/>
    <mergeCell ref="A2:B2"/>
    <mergeCell ref="C73:E73"/>
    <mergeCell ref="A75:A82"/>
    <mergeCell ref="A83:A84"/>
    <mergeCell ref="A87:A89"/>
    <mergeCell ref="A90:A91"/>
    <mergeCell ref="A117:A118"/>
    <mergeCell ref="A119:A122"/>
    <mergeCell ref="A95:A96"/>
    <mergeCell ref="A97:A98"/>
    <mergeCell ref="A102:A104"/>
    <mergeCell ref="A105:A106"/>
    <mergeCell ref="A107:A109"/>
    <mergeCell ref="A110:A114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147" t="s">
        <v>78</v>
      </c>
      <c r="C75" s="97">
        <f>(B8-B7)/ABS(IF(B7=0,1,B7))</f>
        <v>0</v>
      </c>
      <c r="D75" s="138" t="s">
        <v>79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73"/>
      <c r="B76" s="147" t="s">
        <v>80</v>
      </c>
      <c r="C76" s="97">
        <f>(B8-B9)/ABS(IF(B9=0,1,B9))</f>
        <v>0</v>
      </c>
      <c r="D76" s="138" t="s">
        <v>79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73"/>
      <c r="B77" s="148" t="s">
        <v>81</v>
      </c>
      <c r="C77" s="98">
        <f>(B32-B31)/ABS(IF(B31=0,1,B31))</f>
        <v>0</v>
      </c>
      <c r="D77" s="139" t="s">
        <v>82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73"/>
      <c r="B78" s="148" t="s">
        <v>83</v>
      </c>
      <c r="C78" s="98">
        <f>(B32-B34)/ABS(IF(B34=0,1,B34))</f>
        <v>0</v>
      </c>
      <c r="D78" s="139" t="s">
        <v>82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73"/>
      <c r="B79" s="148" t="s">
        <v>84</v>
      </c>
      <c r="C79" s="98">
        <f>(B11-B10)/ABS(IF(B10=0,1,B10))</f>
        <v>0</v>
      </c>
      <c r="D79" s="139" t="s">
        <v>85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73"/>
      <c r="B80" s="148" t="s">
        <v>86</v>
      </c>
      <c r="C80" s="98">
        <f>(B11-B12)/ABS(IF(B12=0,1,B12))</f>
        <v>0</v>
      </c>
      <c r="D80" s="139" t="s">
        <v>85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73"/>
      <c r="B81" s="148" t="s">
        <v>87</v>
      </c>
      <c r="C81" s="98">
        <f>(B16-B15)/ABS(IF(B15=0,1,B15))</f>
        <v>0</v>
      </c>
      <c r="D81" s="138" t="s">
        <v>79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73"/>
      <c r="B82" s="148" t="s">
        <v>88</v>
      </c>
      <c r="C82" s="98">
        <f>(B16-B17)/ABS(IF(B17=0,1,B17))</f>
        <v>0</v>
      </c>
      <c r="D82" s="138" t="s">
        <v>79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148" t="s">
        <v>90</v>
      </c>
      <c r="C83" s="98">
        <f>(B13/IF(B14=0,1,B14))</f>
        <v>0</v>
      </c>
      <c r="D83" s="39" t="s">
        <v>91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148" t="s">
        <v>92</v>
      </c>
      <c r="C84" s="98">
        <f>(B5/IF(B6=0,1,B6))</f>
        <v>0</v>
      </c>
      <c r="D84" s="39" t="s">
        <v>91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124"/>
      <c r="F86" s="47">
        <f>SUM(E87:E93)</f>
        <v>10</v>
      </c>
    </row>
    <row r="87" spans="1:6" s="2" customFormat="1" ht="99">
      <c r="A87" s="159" t="s">
        <v>97</v>
      </c>
      <c r="B87" s="150" t="s">
        <v>98</v>
      </c>
      <c r="C87" s="100">
        <f>(B20-30000)/30000</f>
        <v>-1</v>
      </c>
      <c r="D87" s="50" t="s">
        <v>99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150" t="s">
        <v>100</v>
      </c>
      <c r="C88" s="100">
        <f>(B21-30000)/30000</f>
        <v>-1</v>
      </c>
      <c r="D88" s="50" t="s">
        <v>101</v>
      </c>
      <c r="E88" s="125">
        <f>IF(C88&gt;0.7,5,IF(C88&gt;0.3,4,IF(C88&gt;0.1,3,)))</f>
        <v>0</v>
      </c>
      <c r="F88" s="52"/>
    </row>
    <row r="89" spans="1:6" s="2" customFormat="1" ht="19.5">
      <c r="A89" s="159"/>
      <c r="B89" s="150" t="s">
        <v>102</v>
      </c>
      <c r="C89" s="101">
        <f>B21</f>
        <v>0</v>
      </c>
      <c r="D89" s="50" t="s">
        <v>103</v>
      </c>
      <c r="E89" s="125" t="s">
        <v>104</v>
      </c>
      <c r="F89" s="52"/>
    </row>
    <row r="90" spans="1:6" s="2" customFormat="1" ht="99">
      <c r="A90" s="159" t="s">
        <v>105</v>
      </c>
      <c r="B90" s="150" t="s">
        <v>106</v>
      </c>
      <c r="C90" s="100">
        <f>B25/IF(B5=0,1,B5)</f>
        <v>0</v>
      </c>
      <c r="D90" s="50" t="s">
        <v>107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59"/>
      <c r="B91" s="150" t="s">
        <v>108</v>
      </c>
      <c r="C91" s="100">
        <f>B26/IF(B6=0,1,B6)</f>
        <v>0</v>
      </c>
      <c r="D91" s="50" t="s">
        <v>109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150" t="s">
        <v>111</v>
      </c>
      <c r="C92" s="102">
        <f>B36/IF(B65=0,1,B65)</f>
        <v>0</v>
      </c>
      <c r="D92" s="53" t="s">
        <v>112</v>
      </c>
      <c r="E92" s="125">
        <f>IF(C92&gt;0.2,5,IF(C92&gt;0.1,3,IF(C92&gt;0.05,1,0)))</f>
        <v>0</v>
      </c>
      <c r="F92" s="52"/>
    </row>
    <row r="93" spans="1:6" s="2" customFormat="1" ht="33">
      <c r="A93" s="159"/>
      <c r="B93" s="150" t="s">
        <v>113</v>
      </c>
      <c r="C93" s="103" t="s">
        <v>114</v>
      </c>
      <c r="D93" s="50" t="s">
        <v>103</v>
      </c>
      <c r="E93" s="125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126"/>
      <c r="F94" s="47">
        <f>SUM(E95:E99)</f>
        <v>5</v>
      </c>
    </row>
    <row r="95" spans="1:6" s="2" customFormat="1" ht="99">
      <c r="A95" s="163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151" t="s">
        <v>119</v>
      </c>
      <c r="C96" s="105">
        <f>B28/IF(B4=0,1,B4)</f>
        <v>0</v>
      </c>
      <c r="D96" s="59" t="s">
        <v>120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151" t="s">
        <v>122</v>
      </c>
      <c r="C97" s="107">
        <f>B23/IF(B3=0,1,B3)</f>
        <v>0</v>
      </c>
      <c r="D97" s="62" t="s">
        <v>123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63"/>
      <c r="B98" s="151" t="s">
        <v>124</v>
      </c>
      <c r="C98" s="108">
        <f>B29</f>
        <v>0</v>
      </c>
      <c r="D98" s="62" t="s">
        <v>103</v>
      </c>
      <c r="E98" s="127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152" t="s">
        <v>133</v>
      </c>
      <c r="C102" s="110">
        <f>B56/IF(B55=0,1,B55)</f>
        <v>0</v>
      </c>
      <c r="D102" s="67" t="s">
        <v>131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152" t="s">
        <v>134</v>
      </c>
      <c r="C103" s="110">
        <f>B58/IF(B57=0,1,B57)</f>
        <v>0</v>
      </c>
      <c r="D103" s="67" t="s">
        <v>131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152" t="s">
        <v>135</v>
      </c>
      <c r="C104" s="111" t="s">
        <v>114</v>
      </c>
      <c r="D104" s="71" t="s">
        <v>103</v>
      </c>
      <c r="E104" s="129" t="s">
        <v>104</v>
      </c>
      <c r="F104" s="69"/>
    </row>
    <row r="105" spans="1:6" s="3" customFormat="1" ht="99">
      <c r="A105" s="160" t="s">
        <v>136</v>
      </c>
      <c r="B105" s="152" t="s">
        <v>137</v>
      </c>
      <c r="C105" s="112">
        <f>B59/100</f>
        <v>0</v>
      </c>
      <c r="D105" s="71" t="s">
        <v>138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152" t="s">
        <v>139</v>
      </c>
      <c r="C106" s="112">
        <f>B50/IF(B33=0,1,B33)</f>
        <v>0</v>
      </c>
      <c r="D106" s="67" t="s">
        <v>140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152" t="s">
        <v>144</v>
      </c>
      <c r="C108" s="110">
        <f>B48/IF(B47=0,1,B47)</f>
        <v>0</v>
      </c>
      <c r="D108" s="67" t="s">
        <v>145</v>
      </c>
      <c r="E108" s="129">
        <f>IF(C108&gt;0.2,3,IF(C108&gt;0.1,5,IF(C108&gt;0,0,1)))</f>
        <v>1</v>
      </c>
      <c r="F108" s="72"/>
    </row>
    <row r="109" spans="1:6" s="2" customFormat="1" ht="33">
      <c r="A109" s="160"/>
      <c r="B109" s="152" t="s">
        <v>146</v>
      </c>
      <c r="C109" s="110">
        <f>B49</f>
        <v>0</v>
      </c>
      <c r="D109" s="67" t="s">
        <v>103</v>
      </c>
      <c r="E109" s="129" t="s">
        <v>104</v>
      </c>
      <c r="F109" s="72"/>
    </row>
    <row r="110" spans="1:6" s="2" customFormat="1" ht="99">
      <c r="A110" s="160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152" t="s">
        <v>150</v>
      </c>
      <c r="C111" s="110">
        <f>B43/IF(B41=0,1,B41)</f>
        <v>0</v>
      </c>
      <c r="D111" s="67" t="s">
        <v>131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152" t="s">
        <v>151</v>
      </c>
      <c r="C112" s="113">
        <f>B45/IF(B41=0,1,B41)</f>
        <v>0</v>
      </c>
      <c r="D112" s="67" t="s">
        <v>152</v>
      </c>
      <c r="E112" s="130">
        <f>IF(C112&gt;0.15,5,IF(C112&gt;0.1,3,IF(C112&gt;0.05,1,0)))</f>
        <v>0</v>
      </c>
      <c r="F112" s="72"/>
    </row>
    <row r="113" spans="1:6" s="2" customFormat="1" ht="99">
      <c r="A113" s="160"/>
      <c r="B113" s="152" t="s">
        <v>153</v>
      </c>
      <c r="C113" s="110">
        <f>B44/IF(B41=0,1,B41)</f>
        <v>0</v>
      </c>
      <c r="D113" s="67" t="s">
        <v>131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152" t="s">
        <v>52</v>
      </c>
      <c r="C114" s="113">
        <f>B46</f>
        <v>0</v>
      </c>
      <c r="D114" s="71" t="s">
        <v>103</v>
      </c>
      <c r="E114" s="129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20">
        <f>IF(C116&gt;5,0,IF(C116&gt;3,3,IF(C116&gt;1,4,5)))</f>
        <v>5</v>
      </c>
      <c r="F116" s="78"/>
    </row>
    <row r="117" spans="1:6" s="2" customFormat="1" ht="66">
      <c r="A117" s="161" t="s">
        <v>157</v>
      </c>
      <c r="B117" s="153" t="s">
        <v>158</v>
      </c>
      <c r="C117" s="117">
        <f>B62/IF(B68=0,1,B68)</f>
        <v>0</v>
      </c>
      <c r="D117" s="79" t="s">
        <v>159</v>
      </c>
      <c r="E117" s="120">
        <f>IF(C117&gt;0.3,0,IF(C117&gt;0.2,1,IF(C117&gt;0.1,3,5)))</f>
        <v>5</v>
      </c>
      <c r="F117" s="78"/>
    </row>
    <row r="118" spans="1:6" s="2" customFormat="1" ht="49.5">
      <c r="A118" s="161"/>
      <c r="B118" s="153" t="s">
        <v>160</v>
      </c>
      <c r="C118" s="117">
        <f>B71/IF(B70=0,1,B70)</f>
        <v>0</v>
      </c>
      <c r="D118" s="76" t="s">
        <v>161</v>
      </c>
      <c r="E118" s="120">
        <f>IF(C118&gt;0.6,1,IF(C118&gt;0.2,3,5))</f>
        <v>5</v>
      </c>
      <c r="F118" s="78"/>
    </row>
    <row r="119" spans="1:6" s="2" customFormat="1" ht="66">
      <c r="A119" s="162" t="s">
        <v>162</v>
      </c>
      <c r="B119" s="153" t="s">
        <v>163</v>
      </c>
      <c r="C119" s="118">
        <f>B63/IF(B65=0,1,B65)</f>
        <v>0</v>
      </c>
      <c r="D119" s="79" t="s">
        <v>164</v>
      </c>
      <c r="E119" s="120">
        <f>IF(C119&gt;0.15,0,IF(C119&gt;0.1,1,IF(C119&gt;0.05,3,5)))</f>
        <v>5</v>
      </c>
      <c r="F119" s="78"/>
    </row>
    <row r="120" spans="1:6" s="2" customFormat="1" ht="66">
      <c r="A120" s="162"/>
      <c r="B120" s="153" t="s">
        <v>165</v>
      </c>
      <c r="C120" s="118">
        <f>B66/(IF(B65=0,1,B65)/6)</f>
        <v>0</v>
      </c>
      <c r="D120" s="79" t="s">
        <v>166</v>
      </c>
      <c r="E120" s="120">
        <f>IF(C120&gt;1,5,IF(C120&gt;0.8,3,1))</f>
        <v>1</v>
      </c>
      <c r="F120" s="78"/>
    </row>
    <row r="121" spans="1:6" s="2" customFormat="1" ht="66">
      <c r="A121" s="162"/>
      <c r="B121" s="153" t="s">
        <v>167</v>
      </c>
      <c r="C121" s="115">
        <f>B67/(IF(B65=0,1,B65)/30)</f>
        <v>0</v>
      </c>
      <c r="D121" s="79" t="s">
        <v>166</v>
      </c>
      <c r="E121" s="120">
        <f>IF(C121&gt;1,5,IF(C121&gt;0.8,3,1))</f>
        <v>1</v>
      </c>
      <c r="F121" s="78"/>
    </row>
    <row r="122" spans="1:6" s="2" customFormat="1" ht="19.5" hidden="1">
      <c r="A122" s="162"/>
      <c r="B122" s="153" t="s">
        <v>168</v>
      </c>
      <c r="C122" s="115"/>
      <c r="D122" s="79" t="s">
        <v>103</v>
      </c>
      <c r="E122" s="120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4" t="s">
        <v>171</v>
      </c>
      <c r="B1" s="165"/>
      <c r="C1" s="166"/>
      <c r="D1" s="167"/>
      <c r="E1" s="168"/>
      <c r="F1" s="10"/>
    </row>
    <row r="2" spans="1:9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  <c r="I2" s="90"/>
    </row>
    <row r="3" spans="1:9" s="1" customFormat="1" ht="14.25">
      <c r="A3" s="14" t="s">
        <v>5</v>
      </c>
      <c r="B3" s="15"/>
      <c r="C3" s="93"/>
      <c r="D3" s="16"/>
      <c r="E3" s="17"/>
      <c r="F3" s="18"/>
    </row>
    <row r="4" spans="1:9" s="1" customFormat="1" ht="14.25">
      <c r="A4" s="14" t="s">
        <v>6</v>
      </c>
      <c r="B4" s="15"/>
      <c r="C4" s="93"/>
      <c r="D4" s="16"/>
      <c r="E4" s="17"/>
      <c r="F4" s="18"/>
    </row>
    <row r="5" spans="1:9" s="1" customFormat="1" ht="14.25">
      <c r="A5" s="14" t="s">
        <v>7</v>
      </c>
      <c r="B5" s="15"/>
      <c r="C5" s="93"/>
      <c r="D5" s="16"/>
      <c r="E5" s="17"/>
      <c r="F5" s="18"/>
    </row>
    <row r="6" spans="1:9" s="1" customFormat="1" ht="14.25">
      <c r="A6" s="14" t="s">
        <v>8</v>
      </c>
      <c r="B6" s="15"/>
      <c r="C6" s="93"/>
      <c r="D6" s="16"/>
      <c r="E6" s="17"/>
      <c r="F6" s="18"/>
    </row>
    <row r="7" spans="1:9" s="1" customFormat="1" ht="14.25">
      <c r="A7" s="14" t="s">
        <v>9</v>
      </c>
      <c r="B7" s="15"/>
      <c r="C7" s="93"/>
      <c r="D7" s="16"/>
      <c r="E7" s="17"/>
      <c r="F7" s="18"/>
    </row>
    <row r="8" spans="1:9" s="1" customFormat="1" ht="14.25">
      <c r="A8" s="14" t="s">
        <v>10</v>
      </c>
      <c r="B8" s="15"/>
      <c r="C8" s="93"/>
      <c r="D8" s="16"/>
      <c r="E8" s="17"/>
      <c r="F8" s="18"/>
    </row>
    <row r="9" spans="1:9" s="1" customFormat="1" ht="14.25">
      <c r="A9" s="14" t="s">
        <v>11</v>
      </c>
      <c r="B9" s="15"/>
      <c r="C9" s="93"/>
      <c r="D9" s="16"/>
      <c r="E9" s="17"/>
      <c r="F9" s="18"/>
    </row>
    <row r="10" spans="1:9" s="1" customFormat="1" ht="14.25">
      <c r="A10" s="14" t="s">
        <v>12</v>
      </c>
      <c r="B10" s="145"/>
      <c r="C10" s="94"/>
      <c r="D10" s="16"/>
      <c r="E10" s="17"/>
      <c r="F10" s="18"/>
    </row>
    <row r="11" spans="1:9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9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9" s="1" customFormat="1" ht="14.25">
      <c r="A13" s="14" t="s">
        <v>15</v>
      </c>
      <c r="B13" s="145"/>
      <c r="C13" s="94"/>
      <c r="D13" s="16"/>
      <c r="E13" s="17"/>
      <c r="F13" s="18"/>
    </row>
    <row r="14" spans="1:9" s="1" customFormat="1" ht="14.25">
      <c r="A14" s="14" t="s">
        <v>16</v>
      </c>
      <c r="B14" s="145"/>
      <c r="C14" s="94"/>
      <c r="D14" s="16"/>
      <c r="E14" s="17"/>
      <c r="F14" s="18"/>
    </row>
    <row r="15" spans="1:9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9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147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147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14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14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14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14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14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14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148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148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14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150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150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150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150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150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150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150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151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151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151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151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151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152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152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152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152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152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152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152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152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152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152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152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152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152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152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153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153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153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153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153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153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153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154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 ht="96.75" customHeight="1">
      <c r="A126" s="175" t="s">
        <v>174</v>
      </c>
      <c r="B126" s="175"/>
      <c r="C126" s="175"/>
      <c r="D126" s="175"/>
      <c r="E126" s="175"/>
      <c r="F126" s="175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7">
    <mergeCell ref="A97:A98"/>
    <mergeCell ref="A102:A104"/>
    <mergeCell ref="A105:A106"/>
    <mergeCell ref="A107:A109"/>
    <mergeCell ref="A126:F126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0:A114"/>
    <mergeCell ref="A117:A118"/>
    <mergeCell ref="A119:A122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C11" sqref="C11:C12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4" t="s">
        <v>171</v>
      </c>
      <c r="B1" s="165"/>
      <c r="C1" s="166"/>
      <c r="D1" s="167"/>
      <c r="E1" s="168"/>
      <c r="F1" s="10"/>
    </row>
    <row r="2" spans="1:6" ht="33">
      <c r="A2" s="169" t="s">
        <v>0</v>
      </c>
      <c r="B2" s="170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/>
      <c r="D10" s="16"/>
      <c r="E10" s="17"/>
      <c r="F10" s="18"/>
    </row>
    <row r="11" spans="1:6" s="1" customFormat="1" ht="14.25">
      <c r="A11" s="14" t="s">
        <v>13</v>
      </c>
      <c r="B11" s="145"/>
      <c r="C11" s="94" t="s">
        <v>180</v>
      </c>
      <c r="D11" s="16"/>
      <c r="E11" s="17"/>
      <c r="F11" s="18"/>
    </row>
    <row r="12" spans="1:6" s="1" customFormat="1" ht="14.25">
      <c r="A12" s="14" t="s">
        <v>14</v>
      </c>
      <c r="B12" s="145"/>
      <c r="C12" s="94" t="s">
        <v>181</v>
      </c>
      <c r="D12" s="16"/>
      <c r="E12" s="17"/>
      <c r="F12" s="18"/>
    </row>
    <row r="13" spans="1:6" s="1" customFormat="1" ht="14.25">
      <c r="A13" s="14" t="s">
        <v>15</v>
      </c>
      <c r="B13" s="145"/>
      <c r="C13" s="94"/>
      <c r="D13" s="16"/>
      <c r="E13" s="17"/>
      <c r="F13" s="18"/>
    </row>
    <row r="14" spans="1:6" s="1" customFormat="1" ht="14.25">
      <c r="A14" s="14" t="s">
        <v>16</v>
      </c>
      <c r="B14" s="145"/>
      <c r="C14" s="94"/>
      <c r="D14" s="16"/>
      <c r="E14" s="17"/>
      <c r="F14" s="18"/>
    </row>
    <row r="15" spans="1:6" s="1" customFormat="1" ht="14.25">
      <c r="A15" s="14" t="s">
        <v>17</v>
      </c>
      <c r="B15" s="145"/>
      <c r="C15" s="94" t="s">
        <v>179</v>
      </c>
      <c r="D15" s="16"/>
      <c r="E15" s="17"/>
      <c r="F15" s="18"/>
    </row>
    <row r="16" spans="1:6" s="1" customFormat="1" ht="14.25">
      <c r="A16" s="14" t="s">
        <v>18</v>
      </c>
      <c r="B16" s="145"/>
      <c r="C16" s="94" t="s">
        <v>179</v>
      </c>
      <c r="D16" s="16"/>
      <c r="E16" s="17"/>
      <c r="F16" s="18"/>
    </row>
    <row r="17" spans="1:6" s="1" customFormat="1" ht="14.25">
      <c r="A17" s="14" t="s">
        <v>19</v>
      </c>
      <c r="B17" s="145"/>
      <c r="C17" s="94" t="s">
        <v>179</v>
      </c>
      <c r="D17" s="16"/>
      <c r="E17" s="17"/>
      <c r="F17" s="18"/>
    </row>
    <row r="18" spans="1:6" s="1" customFormat="1" ht="14.25">
      <c r="A18" s="14" t="s">
        <v>20</v>
      </c>
      <c r="B18" s="145"/>
      <c r="C18" s="94"/>
      <c r="D18" s="16"/>
      <c r="E18" s="17"/>
      <c r="F18" s="18"/>
    </row>
    <row r="19" spans="1:6" s="1" customFormat="1" ht="14.25">
      <c r="A19" s="14" t="s">
        <v>21</v>
      </c>
      <c r="B19" s="145"/>
      <c r="C19" s="94"/>
      <c r="D19" s="16"/>
      <c r="E19" s="17"/>
      <c r="F19" s="18"/>
    </row>
    <row r="20" spans="1:6" s="1" customFormat="1" ht="14.25">
      <c r="A20" s="14" t="s">
        <v>22</v>
      </c>
      <c r="B20" s="145"/>
      <c r="C20" s="94"/>
      <c r="D20" s="16"/>
      <c r="E20" s="17"/>
      <c r="F20" s="18"/>
    </row>
    <row r="21" spans="1:6" s="1" customFormat="1" ht="14.25">
      <c r="A21" s="14" t="s">
        <v>23</v>
      </c>
      <c r="B21" s="145"/>
      <c r="C21" s="94"/>
      <c r="D21" s="16"/>
      <c r="E21" s="17"/>
      <c r="F21" s="18"/>
    </row>
    <row r="22" spans="1:6" s="1" customFormat="1" ht="14.25">
      <c r="A22" s="14" t="s">
        <v>24</v>
      </c>
      <c r="B22" s="145"/>
      <c r="C22" s="94" t="s">
        <v>25</v>
      </c>
      <c r="D22" s="16"/>
      <c r="E22" s="17"/>
      <c r="F22" s="18"/>
    </row>
    <row r="23" spans="1:6" s="1" customFormat="1" ht="14.25">
      <c r="A23" s="14" t="s">
        <v>26</v>
      </c>
      <c r="B23" s="145"/>
      <c r="C23" s="94"/>
      <c r="D23" s="16"/>
      <c r="E23" s="17"/>
      <c r="F23" s="18"/>
    </row>
    <row r="24" spans="1:6" s="1" customFormat="1" ht="14.25">
      <c r="A24" s="14" t="s">
        <v>27</v>
      </c>
      <c r="B24" s="145"/>
      <c r="C24" s="94" t="s">
        <v>28</v>
      </c>
      <c r="D24" s="16"/>
      <c r="E24" s="17"/>
      <c r="F24" s="18"/>
    </row>
    <row r="25" spans="1:6" s="1" customFormat="1" ht="14.25">
      <c r="A25" s="14" t="s">
        <v>29</v>
      </c>
      <c r="B25" s="145"/>
      <c r="C25" s="94" t="s">
        <v>30</v>
      </c>
      <c r="D25" s="16"/>
      <c r="E25" s="17"/>
      <c r="F25" s="18"/>
    </row>
    <row r="26" spans="1:6" s="1" customFormat="1" ht="14.25">
      <c r="A26" s="14" t="s">
        <v>31</v>
      </c>
      <c r="B26" s="145"/>
      <c r="C26" s="94" t="s">
        <v>32</v>
      </c>
      <c r="D26" s="16"/>
      <c r="E26" s="17"/>
      <c r="F26" s="18"/>
    </row>
    <row r="27" spans="1:6" s="1" customFormat="1" ht="14.25">
      <c r="A27" s="14" t="s">
        <v>33</v>
      </c>
      <c r="B27" s="145"/>
      <c r="C27" s="94" t="s">
        <v>34</v>
      </c>
      <c r="D27" s="16"/>
      <c r="E27" s="17"/>
      <c r="F27" s="18"/>
    </row>
    <row r="28" spans="1:6" s="1" customFormat="1" ht="14.25">
      <c r="A28" s="14" t="s">
        <v>35</v>
      </c>
      <c r="B28" s="145"/>
      <c r="C28" s="94" t="s">
        <v>36</v>
      </c>
      <c r="D28" s="16"/>
      <c r="E28" s="17"/>
      <c r="F28" s="18"/>
    </row>
    <row r="29" spans="1:6" s="1" customFormat="1" ht="14.25">
      <c r="A29" s="14" t="s">
        <v>37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38</v>
      </c>
      <c r="B31" s="145"/>
      <c r="C31" s="94"/>
      <c r="D31" s="16"/>
      <c r="E31" s="17"/>
      <c r="F31" s="18"/>
    </row>
    <row r="32" spans="1:6" s="1" customFormat="1" ht="14.25">
      <c r="A32" s="14" t="s">
        <v>39</v>
      </c>
      <c r="B32" s="145"/>
      <c r="C32" s="94"/>
      <c r="D32" s="16"/>
      <c r="E32" s="17"/>
      <c r="F32" s="18"/>
    </row>
    <row r="33" spans="1:6" s="1" customFormat="1" ht="14.25">
      <c r="A33" s="14" t="s">
        <v>40</v>
      </c>
      <c r="B33" s="145"/>
      <c r="C33" s="94"/>
      <c r="D33" s="16"/>
      <c r="E33" s="17"/>
      <c r="F33" s="18"/>
    </row>
    <row r="34" spans="1:6" s="1" customFormat="1" ht="14.25">
      <c r="A34" s="14" t="s">
        <v>41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42</v>
      </c>
      <c r="B36" s="145"/>
      <c r="C36" s="94"/>
      <c r="D36" s="16"/>
      <c r="E36" s="17"/>
      <c r="F36" s="18"/>
    </row>
    <row r="37" spans="1:6" s="1" customFormat="1" ht="14.25">
      <c r="A37" s="20" t="s">
        <v>43</v>
      </c>
      <c r="B37" s="145"/>
      <c r="C37" s="94"/>
      <c r="D37" s="16"/>
      <c r="E37" s="17"/>
      <c r="F37" s="18"/>
    </row>
    <row r="38" spans="1:6" s="1" customFormat="1" ht="14.25">
      <c r="A38" s="14" t="s">
        <v>44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45</v>
      </c>
      <c r="B40" s="145"/>
      <c r="C40" s="94"/>
      <c r="D40" s="16"/>
      <c r="E40" s="17"/>
      <c r="F40" s="18"/>
    </row>
    <row r="41" spans="1:6" s="1" customFormat="1" ht="14.25">
      <c r="A41" s="14" t="s">
        <v>46</v>
      </c>
      <c r="B41" s="145"/>
      <c r="C41" s="94"/>
      <c r="D41" s="16"/>
      <c r="E41" s="17"/>
      <c r="F41" s="18"/>
    </row>
    <row r="42" spans="1:6" s="1" customFormat="1" ht="14.25">
      <c r="A42" s="14" t="s">
        <v>47</v>
      </c>
      <c r="B42" s="145"/>
      <c r="C42" s="94" t="s">
        <v>48</v>
      </c>
      <c r="D42" s="16"/>
      <c r="E42" s="17"/>
      <c r="F42" s="18"/>
    </row>
    <row r="43" spans="1:6" s="1" customFormat="1" ht="14.25">
      <c r="A43" s="14" t="s">
        <v>49</v>
      </c>
      <c r="B43" s="145"/>
      <c r="C43" s="94"/>
      <c r="D43" s="16"/>
      <c r="E43" s="17"/>
      <c r="F43" s="18"/>
    </row>
    <row r="44" spans="1:6" s="1" customFormat="1" ht="14.25">
      <c r="A44" s="14" t="s">
        <v>50</v>
      </c>
      <c r="B44" s="145"/>
      <c r="C44" s="94"/>
      <c r="D44" s="16"/>
      <c r="E44" s="17"/>
      <c r="F44" s="18"/>
    </row>
    <row r="45" spans="1:6" s="1" customFormat="1" ht="14.25">
      <c r="A45" s="14" t="s">
        <v>51</v>
      </c>
      <c r="B45" s="145"/>
      <c r="C45" s="94"/>
      <c r="D45" s="16"/>
      <c r="E45" s="17"/>
      <c r="F45" s="18"/>
    </row>
    <row r="46" spans="1:6" s="1" customFormat="1" ht="14.25">
      <c r="A46" s="14" t="s">
        <v>52</v>
      </c>
      <c r="B46" s="145"/>
      <c r="C46" s="94"/>
      <c r="D46" s="16"/>
      <c r="E46" s="17"/>
      <c r="F46" s="18"/>
    </row>
    <row r="47" spans="1:6" s="1" customFormat="1" ht="14.25">
      <c r="A47" s="14" t="s">
        <v>53</v>
      </c>
      <c r="B47" s="145"/>
      <c r="C47" s="94"/>
      <c r="D47" s="16"/>
      <c r="E47" s="17"/>
      <c r="F47" s="18"/>
    </row>
    <row r="48" spans="1:6" s="1" customFormat="1" ht="14.25">
      <c r="A48" s="14" t="s">
        <v>54</v>
      </c>
      <c r="B48" s="145"/>
      <c r="C48" s="94"/>
      <c r="D48" s="16"/>
      <c r="E48" s="17"/>
      <c r="F48" s="18"/>
    </row>
    <row r="49" spans="1:6" s="1" customFormat="1" ht="14.25">
      <c r="A49" s="14" t="s">
        <v>55</v>
      </c>
      <c r="B49" s="145"/>
      <c r="C49" s="94"/>
      <c r="D49" s="16"/>
      <c r="E49" s="17"/>
      <c r="F49" s="18"/>
    </row>
    <row r="50" spans="1:6" s="1" customFormat="1" ht="14.25">
      <c r="A50" s="14" t="s">
        <v>56</v>
      </c>
      <c r="B50" s="145"/>
      <c r="C50" s="94"/>
      <c r="D50" s="16"/>
      <c r="E50" s="17"/>
      <c r="F50" s="18"/>
    </row>
    <row r="51" spans="1:6" s="1" customFormat="1" ht="14.25">
      <c r="A51" s="14" t="s">
        <v>57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58</v>
      </c>
      <c r="B53" s="145"/>
      <c r="C53" s="94"/>
      <c r="D53" s="16"/>
      <c r="E53" s="17"/>
      <c r="F53" s="18"/>
    </row>
    <row r="54" spans="1:6" s="1" customFormat="1" ht="14.25">
      <c r="A54" s="14" t="s">
        <v>59</v>
      </c>
      <c r="B54" s="145"/>
      <c r="C54" s="94"/>
      <c r="D54" s="16"/>
      <c r="E54" s="17"/>
      <c r="F54" s="18"/>
    </row>
    <row r="55" spans="1:6" s="1" customFormat="1" ht="14.25">
      <c r="A55" s="14" t="s">
        <v>60</v>
      </c>
      <c r="B55" s="145"/>
      <c r="C55" s="94"/>
      <c r="D55" s="16"/>
      <c r="E55" s="17"/>
      <c r="F55" s="18"/>
    </row>
    <row r="56" spans="1:6" s="1" customFormat="1" ht="14.25">
      <c r="A56" s="14" t="s">
        <v>61</v>
      </c>
      <c r="B56" s="145"/>
      <c r="C56" s="94"/>
      <c r="D56" s="16"/>
      <c r="E56" s="17"/>
      <c r="F56" s="18"/>
    </row>
    <row r="57" spans="1:6" s="1" customFormat="1" ht="14.25">
      <c r="A57" s="14" t="s">
        <v>62</v>
      </c>
      <c r="B57" s="145"/>
      <c r="C57" s="94"/>
      <c r="D57" s="16"/>
      <c r="E57" s="17"/>
      <c r="F57" s="18"/>
    </row>
    <row r="58" spans="1:6" s="1" customFormat="1" ht="14.25">
      <c r="A58" s="14" t="s">
        <v>63</v>
      </c>
      <c r="B58" s="145"/>
      <c r="C58" s="94"/>
      <c r="D58" s="16"/>
      <c r="E58" s="17"/>
      <c r="F58" s="18"/>
    </row>
    <row r="59" spans="1:6" s="1" customFormat="1" ht="28.5">
      <c r="A59" s="21" t="s">
        <v>177</v>
      </c>
      <c r="B59" s="158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64</v>
      </c>
      <c r="B61" s="145"/>
      <c r="C61" s="94"/>
      <c r="D61" s="16"/>
      <c r="E61" s="17"/>
      <c r="F61" s="18"/>
    </row>
    <row r="62" spans="1:6" s="1" customFormat="1" ht="14.25">
      <c r="A62" s="14" t="s">
        <v>65</v>
      </c>
      <c r="B62" s="145"/>
      <c r="C62" s="94"/>
      <c r="D62" s="16"/>
      <c r="E62" s="17"/>
      <c r="F62" s="18"/>
    </row>
    <row r="63" spans="1:6" s="1" customFormat="1" ht="14.25">
      <c r="A63" s="14" t="s">
        <v>66</v>
      </c>
      <c r="B63" s="145"/>
      <c r="C63" s="94"/>
      <c r="D63" s="16"/>
      <c r="E63" s="17"/>
      <c r="F63" s="18"/>
    </row>
    <row r="64" spans="1:6" s="1" customFormat="1" ht="14.25">
      <c r="A64" s="14" t="s">
        <v>67</v>
      </c>
      <c r="B64" s="145"/>
      <c r="C64" s="94"/>
      <c r="D64" s="16"/>
      <c r="E64" s="17"/>
      <c r="F64" s="18"/>
    </row>
    <row r="65" spans="1:6" s="1" customFormat="1" ht="14.25">
      <c r="A65" s="14" t="s">
        <v>68</v>
      </c>
      <c r="B65" s="145"/>
      <c r="C65" s="94"/>
      <c r="D65" s="16"/>
      <c r="E65" s="17"/>
      <c r="F65" s="18"/>
    </row>
    <row r="66" spans="1:6" s="1" customFormat="1" ht="14.25">
      <c r="A66" s="14" t="s">
        <v>69</v>
      </c>
      <c r="B66" s="145"/>
      <c r="C66" s="94"/>
      <c r="D66" s="16"/>
      <c r="E66" s="17"/>
      <c r="F66" s="18"/>
    </row>
    <row r="67" spans="1:6" s="1" customFormat="1" ht="14.25">
      <c r="A67" s="14" t="s">
        <v>70</v>
      </c>
      <c r="B67" s="145"/>
      <c r="C67" s="94"/>
      <c r="D67" s="16"/>
      <c r="E67" s="17"/>
      <c r="F67" s="18"/>
    </row>
    <row r="68" spans="1:6" s="1" customFormat="1" ht="14.25">
      <c r="A68" s="14" t="s">
        <v>71</v>
      </c>
      <c r="B68" s="145"/>
      <c r="C68" s="94"/>
      <c r="D68" s="16"/>
      <c r="E68" s="17"/>
      <c r="F68" s="18"/>
    </row>
    <row r="69" spans="1:6" s="1" customFormat="1" ht="14.25">
      <c r="A69" s="14" t="s">
        <v>72</v>
      </c>
      <c r="B69" s="145"/>
      <c r="C69" s="94"/>
      <c r="D69" s="16"/>
      <c r="E69" s="17"/>
      <c r="F69" s="18"/>
    </row>
    <row r="70" spans="1:6" s="1" customFormat="1" ht="14.25">
      <c r="A70" s="14" t="s">
        <v>73</v>
      </c>
      <c r="B70" s="145"/>
      <c r="C70" s="94"/>
      <c r="D70" s="16"/>
      <c r="E70" s="17"/>
      <c r="F70" s="18"/>
    </row>
    <row r="71" spans="1:6" s="1" customFormat="1" ht="14.25">
      <c r="A71" s="14" t="s">
        <v>74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1" t="s">
        <v>75</v>
      </c>
      <c r="D73" s="172"/>
      <c r="E73" s="172"/>
      <c r="F73" s="29">
        <f>SUM(F74:F123)/190*100</f>
        <v>34.736842105263158</v>
      </c>
    </row>
    <row r="74" spans="1:6" ht="24.95" customHeight="1">
      <c r="A74" s="30" t="s">
        <v>76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3" t="s">
        <v>77</v>
      </c>
      <c r="B75" s="35" t="s">
        <v>78</v>
      </c>
      <c r="C75" s="97">
        <f>(B8-B7)/ABS(IF(B7=0,1,B7))</f>
        <v>0</v>
      </c>
      <c r="D75" s="138" t="s">
        <v>79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3"/>
      <c r="B76" s="35" t="s">
        <v>80</v>
      </c>
      <c r="C76" s="97">
        <f>(B8-B9)/ABS(IF(B9=0,1,B9))</f>
        <v>0</v>
      </c>
      <c r="D76" s="138" t="s">
        <v>79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3"/>
      <c r="B77" s="38" t="s">
        <v>81</v>
      </c>
      <c r="C77" s="98">
        <f>(B32-B31)/ABS(IF(B31=0,1,B31))</f>
        <v>0</v>
      </c>
      <c r="D77" s="139" t="s">
        <v>82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3"/>
      <c r="B78" s="38" t="s">
        <v>83</v>
      </c>
      <c r="C78" s="98">
        <f>(B32-B34)/ABS(IF(B34=0,1,B34))</f>
        <v>0</v>
      </c>
      <c r="D78" s="139" t="s">
        <v>82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3"/>
      <c r="B79" s="38" t="s">
        <v>84</v>
      </c>
      <c r="C79" s="98">
        <f>(B11-B10)/ABS(IF(B10=0,1,B10))</f>
        <v>0</v>
      </c>
      <c r="D79" s="139" t="s">
        <v>85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3"/>
      <c r="B80" s="38" t="s">
        <v>86</v>
      </c>
      <c r="C80" s="98">
        <f>(B11-B12)/ABS(IF(B12=0,1,B12))</f>
        <v>0</v>
      </c>
      <c r="D80" s="139" t="s">
        <v>85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3"/>
      <c r="B81" s="38" t="s">
        <v>87</v>
      </c>
      <c r="C81" s="98">
        <f>(B16-B15)/ABS(IF(B15=0,1,B15))</f>
        <v>0</v>
      </c>
      <c r="D81" s="138" t="s">
        <v>79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3"/>
      <c r="B82" s="38" t="s">
        <v>88</v>
      </c>
      <c r="C82" s="98">
        <f>(B16-B17)/ABS(IF(B17=0,1,B17))</f>
        <v>0</v>
      </c>
      <c r="D82" s="138" t="s">
        <v>79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4" t="s">
        <v>89</v>
      </c>
      <c r="B83" s="41" t="s">
        <v>90</v>
      </c>
      <c r="C83" s="98">
        <f>(B13/IF(B14=0,1,B14))</f>
        <v>0</v>
      </c>
      <c r="D83" s="39" t="s">
        <v>91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4"/>
      <c r="B84" s="41" t="s">
        <v>92</v>
      </c>
      <c r="C84" s="98">
        <f>(B5/IF(B6=0,1,B6))</f>
        <v>0</v>
      </c>
      <c r="D84" s="39" t="s">
        <v>91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93</v>
      </c>
      <c r="B85" s="38" t="s">
        <v>94</v>
      </c>
      <c r="C85" s="98">
        <f>(B19/IF(B4=0,1,B4))</f>
        <v>0</v>
      </c>
      <c r="D85" s="39" t="s">
        <v>95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96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9" t="s">
        <v>97</v>
      </c>
      <c r="B87" s="49" t="s">
        <v>98</v>
      </c>
      <c r="C87" s="100">
        <f>(B20-30000)/30000</f>
        <v>-1</v>
      </c>
      <c r="D87" s="50" t="s">
        <v>99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9"/>
      <c r="B88" s="49" t="s">
        <v>100</v>
      </c>
      <c r="C88" s="100">
        <f>(B21-30000)/30000</f>
        <v>-1</v>
      </c>
      <c r="D88" s="50" t="s">
        <v>101</v>
      </c>
      <c r="E88" s="54">
        <f>IF(C88&gt;0.7,5,IF(C88&gt;0.3,4,IF(C88&gt;0.1,3,)))</f>
        <v>0</v>
      </c>
      <c r="F88" s="52"/>
    </row>
    <row r="89" spans="1:6" s="2" customFormat="1" ht="19.5">
      <c r="A89" s="159"/>
      <c r="B89" s="49" t="s">
        <v>102</v>
      </c>
      <c r="C89" s="101">
        <f>B21</f>
        <v>0</v>
      </c>
      <c r="D89" s="50" t="s">
        <v>103</v>
      </c>
      <c r="E89" s="54" t="s">
        <v>104</v>
      </c>
      <c r="F89" s="52"/>
    </row>
    <row r="90" spans="1:6" s="2" customFormat="1" ht="99">
      <c r="A90" s="159" t="s">
        <v>105</v>
      </c>
      <c r="B90" s="49" t="s">
        <v>106</v>
      </c>
      <c r="C90" s="100">
        <f>B25/IF(B5=0,1,B5)</f>
        <v>0</v>
      </c>
      <c r="D90" s="50" t="s">
        <v>107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9"/>
      <c r="B91" s="49" t="s">
        <v>108</v>
      </c>
      <c r="C91" s="100">
        <f>B26/IF(B6=0,1,B6)</f>
        <v>0</v>
      </c>
      <c r="D91" s="50" t="s">
        <v>109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9" t="s">
        <v>110</v>
      </c>
      <c r="B92" s="48" t="s">
        <v>111</v>
      </c>
      <c r="C92" s="102">
        <f>B36/IF(B65=0,1,B65)</f>
        <v>0</v>
      </c>
      <c r="D92" s="53" t="s">
        <v>112</v>
      </c>
      <c r="E92" s="54">
        <f>IF(C92&gt;0.2,5,IF(C92&gt;0.1,3,IF(C92&gt;0.05,1,0)))</f>
        <v>0</v>
      </c>
      <c r="F92" s="52"/>
    </row>
    <row r="93" spans="1:6" s="2" customFormat="1" ht="33">
      <c r="A93" s="159"/>
      <c r="B93" s="48" t="s">
        <v>113</v>
      </c>
      <c r="C93" s="103" t="s">
        <v>114</v>
      </c>
      <c r="D93" s="50" t="s">
        <v>103</v>
      </c>
      <c r="E93" s="54" t="s">
        <v>104</v>
      </c>
      <c r="F93" s="52"/>
    </row>
    <row r="94" spans="1:6" s="2" customFormat="1" ht="24.95" customHeight="1">
      <c r="A94" s="43" t="s">
        <v>115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3" t="s">
        <v>116</v>
      </c>
      <c r="B95" s="58" t="s">
        <v>117</v>
      </c>
      <c r="C95" s="105">
        <f>(B5+B6-B25-B26-B27)/IF((B5+B6)=0,1,B5+B6)</f>
        <v>0</v>
      </c>
      <c r="D95" s="59" t="s">
        <v>118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3"/>
      <c r="B96" s="58" t="s">
        <v>119</v>
      </c>
      <c r="C96" s="105">
        <f>B28/IF(B4=0,1,B4)</f>
        <v>0</v>
      </c>
      <c r="D96" s="59" t="s">
        <v>120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3" t="s">
        <v>121</v>
      </c>
      <c r="B97" s="58" t="s">
        <v>122</v>
      </c>
      <c r="C97" s="107">
        <f>B23/IF(B3=0,1,B3)</f>
        <v>0</v>
      </c>
      <c r="D97" s="62" t="s">
        <v>123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3"/>
      <c r="B98" s="63" t="s">
        <v>124</v>
      </c>
      <c r="C98" s="108">
        <f>B29</f>
        <v>0</v>
      </c>
      <c r="D98" s="62" t="s">
        <v>103</v>
      </c>
      <c r="E98" s="106" t="s">
        <v>104</v>
      </c>
      <c r="F98" s="61"/>
    </row>
    <row r="99" spans="1:6" s="2" customFormat="1" ht="82.5">
      <c r="A99" s="58" t="s">
        <v>125</v>
      </c>
      <c r="B99" s="63" t="s">
        <v>126</v>
      </c>
      <c r="C99" s="105">
        <f>B22/IF(B4=0,1,B4)</f>
        <v>0</v>
      </c>
      <c r="D99" s="59" t="s">
        <v>127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128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129</v>
      </c>
      <c r="B101" s="66" t="s">
        <v>130</v>
      </c>
      <c r="C101" s="110">
        <f>B51/IF(B32=0,1,B32)</f>
        <v>0</v>
      </c>
      <c r="D101" s="67" t="s">
        <v>131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60" t="s">
        <v>132</v>
      </c>
      <c r="B102" s="66" t="s">
        <v>133</v>
      </c>
      <c r="C102" s="110">
        <f>B56/IF(B55=0,1,B55)</f>
        <v>0</v>
      </c>
      <c r="D102" s="67" t="s">
        <v>131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60"/>
      <c r="B103" s="66" t="s">
        <v>134</v>
      </c>
      <c r="C103" s="110">
        <f>B58/IF(B57=0,1,B57)</f>
        <v>0</v>
      </c>
      <c r="D103" s="67" t="s">
        <v>131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60"/>
      <c r="B104" s="70" t="s">
        <v>135</v>
      </c>
      <c r="C104" s="111" t="s">
        <v>114</v>
      </c>
      <c r="D104" s="71" t="s">
        <v>103</v>
      </c>
      <c r="E104" s="73" t="s">
        <v>104</v>
      </c>
      <c r="F104" s="69"/>
    </row>
    <row r="105" spans="1:6" s="3" customFormat="1" ht="99">
      <c r="A105" s="160" t="s">
        <v>136</v>
      </c>
      <c r="B105" s="66" t="s">
        <v>137</v>
      </c>
      <c r="C105" s="112">
        <f>B59/100</f>
        <v>0</v>
      </c>
      <c r="D105" s="71" t="s">
        <v>138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60"/>
      <c r="B106" s="66" t="s">
        <v>139</v>
      </c>
      <c r="C106" s="112">
        <f>B50/IF(B33=0,1,B33)</f>
        <v>0</v>
      </c>
      <c r="D106" s="67" t="s">
        <v>140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60" t="s">
        <v>141</v>
      </c>
      <c r="B107" s="66" t="s">
        <v>142</v>
      </c>
      <c r="C107" s="110">
        <f>B47/(IF(B18=0,1,B18)/(1500*12))</f>
        <v>0</v>
      </c>
      <c r="D107" s="67" t="s">
        <v>143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60"/>
      <c r="B108" s="66" t="s">
        <v>144</v>
      </c>
      <c r="C108" s="110">
        <f>B48/IF(B47=0,1,B47)</f>
        <v>0</v>
      </c>
      <c r="D108" s="67" t="s">
        <v>145</v>
      </c>
      <c r="E108" s="73">
        <f>IF(C108&gt;0.2,3,IF(C108&gt;0.1,5,IF(C108&gt;0,0,1)))</f>
        <v>1</v>
      </c>
      <c r="F108" s="72"/>
    </row>
    <row r="109" spans="1:6" s="2" customFormat="1" ht="33">
      <c r="A109" s="160"/>
      <c r="B109" s="66" t="s">
        <v>146</v>
      </c>
      <c r="C109" s="110">
        <f>B49</f>
        <v>0</v>
      </c>
      <c r="D109" s="67" t="s">
        <v>103</v>
      </c>
      <c r="E109" s="73" t="s">
        <v>104</v>
      </c>
      <c r="F109" s="72"/>
    </row>
    <row r="110" spans="1:6" s="2" customFormat="1" ht="99">
      <c r="A110" s="160" t="s">
        <v>147</v>
      </c>
      <c r="B110" s="66" t="s">
        <v>148</v>
      </c>
      <c r="C110" s="110">
        <f>(B41-B40)/ABS(IF(B40=0,1,B40))</f>
        <v>0</v>
      </c>
      <c r="D110" s="67" t="s">
        <v>149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60"/>
      <c r="B111" s="66" t="s">
        <v>150</v>
      </c>
      <c r="C111" s="110">
        <f>B43/IF(B41=0,1,B41)</f>
        <v>0</v>
      </c>
      <c r="D111" s="67" t="s">
        <v>131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60"/>
      <c r="B112" s="70" t="s">
        <v>151</v>
      </c>
      <c r="C112" s="113">
        <f>B45/IF(B41=0,1,B41)</f>
        <v>0</v>
      </c>
      <c r="D112" s="67" t="s">
        <v>152</v>
      </c>
      <c r="E112" s="114">
        <f>IF(C112&gt;0.15,5,IF(C112&gt;0.1,3,IF(C112&gt;0.05,1,0)))</f>
        <v>0</v>
      </c>
      <c r="F112" s="72"/>
    </row>
    <row r="113" spans="1:6" s="2" customFormat="1" ht="99">
      <c r="A113" s="160"/>
      <c r="B113" s="66" t="s">
        <v>153</v>
      </c>
      <c r="C113" s="110">
        <f>B44/IF(B41=0,1,B41)</f>
        <v>0</v>
      </c>
      <c r="D113" s="67" t="s">
        <v>131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60"/>
      <c r="B114" s="70" t="s">
        <v>52</v>
      </c>
      <c r="C114" s="113">
        <f>B46</f>
        <v>0</v>
      </c>
      <c r="D114" s="71" t="s">
        <v>103</v>
      </c>
      <c r="E114" s="73" t="s">
        <v>104</v>
      </c>
      <c r="F114" s="72"/>
    </row>
    <row r="115" spans="1:6" s="2" customFormat="1" ht="24.95" customHeight="1">
      <c r="A115" s="43" t="s">
        <v>154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129</v>
      </c>
      <c r="B116" s="75" t="s">
        <v>155</v>
      </c>
      <c r="C116" s="115">
        <f>B61</f>
        <v>0</v>
      </c>
      <c r="D116" s="76" t="s">
        <v>156</v>
      </c>
      <c r="E116" s="116">
        <f>IF(C116&gt;5,0,IF(C116&gt;3,3,IF(C116&gt;1,4,5)))</f>
        <v>5</v>
      </c>
      <c r="F116" s="78"/>
    </row>
    <row r="117" spans="1:6" s="2" customFormat="1" ht="66">
      <c r="A117" s="161" t="s">
        <v>157</v>
      </c>
      <c r="B117" s="75" t="s">
        <v>158</v>
      </c>
      <c r="C117" s="117">
        <f>B62/IF(B68=0,1,B68)</f>
        <v>0</v>
      </c>
      <c r="D117" s="79" t="s">
        <v>159</v>
      </c>
      <c r="E117" s="116">
        <f>IF(C117&gt;0.3,0,IF(C117&gt;0.2,1,IF(C117&gt;0.1,3,5)))</f>
        <v>5</v>
      </c>
      <c r="F117" s="78"/>
    </row>
    <row r="118" spans="1:6" s="2" customFormat="1" ht="49.5">
      <c r="A118" s="161"/>
      <c r="B118" s="75" t="s">
        <v>160</v>
      </c>
      <c r="C118" s="117">
        <f>B71/IF(B70=0,1,B70)</f>
        <v>0</v>
      </c>
      <c r="D118" s="76" t="s">
        <v>161</v>
      </c>
      <c r="E118" s="116">
        <f>IF(C118&gt;0.6,1,IF(C118&gt;0.2,3,5))</f>
        <v>5</v>
      </c>
      <c r="F118" s="78"/>
    </row>
    <row r="119" spans="1:6" s="2" customFormat="1" ht="66">
      <c r="A119" s="162" t="s">
        <v>162</v>
      </c>
      <c r="B119" s="80" t="s">
        <v>163</v>
      </c>
      <c r="C119" s="118">
        <f>B63/IF(B65=0,1,B65)</f>
        <v>0</v>
      </c>
      <c r="D119" s="79" t="s">
        <v>164</v>
      </c>
      <c r="E119" s="116">
        <f>IF(C119&gt;0.15,0,IF(C119&gt;0.1,1,IF(C119&gt;0.05,3,5)))</f>
        <v>5</v>
      </c>
      <c r="F119" s="78"/>
    </row>
    <row r="120" spans="1:6" s="2" customFormat="1" ht="66">
      <c r="A120" s="162"/>
      <c r="B120" s="80" t="s">
        <v>165</v>
      </c>
      <c r="C120" s="118">
        <f>B66/(IF(B65=0,1,B65)/6)</f>
        <v>0</v>
      </c>
      <c r="D120" s="79" t="s">
        <v>166</v>
      </c>
      <c r="E120" s="116">
        <f>IF(C120&gt;1,5,IF(C120&gt;0.8,3,1))</f>
        <v>1</v>
      </c>
      <c r="F120" s="78"/>
    </row>
    <row r="121" spans="1:6" s="2" customFormat="1" ht="66">
      <c r="A121" s="162"/>
      <c r="B121" s="80" t="s">
        <v>167</v>
      </c>
      <c r="C121" s="115">
        <f>B67/(IF(B65=0,1,B65)/30)</f>
        <v>0</v>
      </c>
      <c r="D121" s="79" t="s">
        <v>166</v>
      </c>
      <c r="E121" s="116">
        <f>IF(C121&gt;1,5,IF(C121&gt;0.8,3,1))</f>
        <v>1</v>
      </c>
      <c r="F121" s="78"/>
    </row>
    <row r="122" spans="1:6" s="2" customFormat="1" ht="19.5" hidden="1">
      <c r="A122" s="162"/>
      <c r="B122" s="80" t="s">
        <v>168</v>
      </c>
      <c r="C122" s="115"/>
      <c r="D122" s="79" t="s">
        <v>103</v>
      </c>
      <c r="E122" s="116" t="s">
        <v>104</v>
      </c>
      <c r="F122" s="78"/>
    </row>
    <row r="123" spans="1:6" s="2" customFormat="1" ht="66">
      <c r="A123" s="81" t="s">
        <v>169</v>
      </c>
      <c r="B123" s="82" t="s">
        <v>170</v>
      </c>
      <c r="C123" s="119">
        <f>B64/IF(B69=0,1,B69)</f>
        <v>0</v>
      </c>
      <c r="D123" s="83" t="s">
        <v>159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 ht="95.25" customHeight="1">
      <c r="A125" s="175" t="s">
        <v>175</v>
      </c>
      <c r="B125" s="175"/>
      <c r="C125" s="175"/>
      <c r="D125" s="175"/>
      <c r="E125" s="175"/>
      <c r="F125" s="175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7">
    <mergeCell ref="A105:A106"/>
    <mergeCell ref="A107:A109"/>
    <mergeCell ref="A110:A114"/>
    <mergeCell ref="A117:A118"/>
    <mergeCell ref="A125:F125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9:A122"/>
    <mergeCell ref="A97:A98"/>
    <mergeCell ref="A102:A104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2017-03-27T02:29:07Z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