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7" activeTab="11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9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<sst xmlns="http://schemas.openxmlformats.org/spreadsheetml/2006/main" count="2690" uniqueCount="208">
  <si>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</si>
  <si>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</si>
  <si>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</si>
  <si>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</si>
  <si>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</si>
  <si>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</si>
  <si>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</si>
  <si>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</si>
  <si>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</si>
  <si>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</si>
  <si>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</si>
  <si>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</si>
  <si>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</si>
  <si>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</si>
  <si>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</si>
  <si>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</si>
  <si>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</si>
  <si>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</si>
  <si>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</si>
  <si>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</si>
  <si>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</si>
  <si>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</si>
  <si>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</si>
  <si>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</si>
  <si>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</si>
  <si>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</si>
  <si>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</si>
  <si>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</si>
  <si>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</si>
  <si>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</si>
  <si>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</si>
  <si>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</si>
  <si>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</si>
  <si>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</si>
  <si>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</si>
  <si>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</si>
  <si>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</si>
  <si>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</si>
  <si>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</si>
  <si>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</si>
  <si>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</si>
  <si>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</si>
  <si>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</si>
  <si>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</si>
  <si>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</si>
  <si>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</si>
  <si>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</si>
  <si>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</si>
  <si>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</si>
  <si>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</si>
  <si>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</si>
  <si>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</si>
  <si>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</si>
  <si>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</si>
  <si>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</si>
  <si>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</si>
  <si>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</si>
  <si>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</si>
  <si>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</si>
  <si>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</si>
  <si>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</si>
  <si>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</si>
  <si>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</si>
  <si>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</si>
  <si>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</si>
  <si>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</si>
  <si>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</si>
  <si>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</si>
  <si>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</si>
  <si>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</si>
  <si>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</si>
  <si>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</si>
  <si>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</si>
  <si>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</si>
  <si>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</si>
  <si>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</si>
  <si>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</si>
  <si>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</si>
  <si>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</si>
  <si>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</si>
  <si>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</si>
  <si>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</si>
  <si>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</si>
  <si>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</si>
  <si>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</si>
  <si>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</si>
  <si>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</si>
  <si>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</si>
  <si>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</si>
  <si>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</si>
  <si>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</si>
  <si>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</si>
  <si>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</si>
  <si>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</si>
  <si>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</si>
  <si>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</si>
  <si>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</si>
  <si>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</si>
  <si>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</si>
  <si>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</si>
  <si>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</si>
  <si>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</si>
  <si>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</si>
  <si>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</si>
  <si>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</si>
  <si>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</si>
  <si>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</si>
  <si>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</si>
  <si>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</si>
  <si>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</si>
  <si>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</si>
  <si>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</si>
  <si>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</si>
  <si>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</si>
  <si>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</si>
  <si>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</si>
  <si>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</si>
  <si>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</si>
  <si>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</si>
  <si>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</si>
  <si>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</si>
  <si>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</si>
  <si>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</si>
  <si>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</si>
  <si>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</si>
  <si>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</si>
  <si>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</si>
  <si>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</si>
  <si>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</si>
  <si>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</si>
  <si>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</si>
  <si>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</si>
  <si>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</si>
  <si>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</si>
  <si>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</si>
  <si>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</si>
  <si>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</si>
  <si>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</si>
  <si>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</si>
  <si>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</si>
  <si>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</si>
  <si>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</si>
  <si>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</si>
  <si>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</si>
  <si>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</si>
  <si>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</si>
  <si>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</si>
  <si>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</si>
  <si>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</si>
  <si>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</si>
  <si>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</si>
  <si>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</si>
  <si>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</si>
  <si>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</si>
  <si>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</si>
  <si>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</si>
  <si>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</si>
  <si>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</si>
  <si>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</si>
  <si>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</si>
  <si>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</si>
  <si>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</si>
  <si>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</si>
  <si>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</si>
  <si>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</si>
  <si>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</si>
  <si>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</si>
  <si>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</si>
  <si>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</si>
  <si>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</si>
  <si>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</si>
  <si>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</si>
  <si>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</si>
  <si>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</si>
  <si>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</si>
  <si>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</si>
  <si>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</si>
  <si>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定义</t>
  </si>
  <si>
    <t>总分</t>
  </si>
  <si>
    <t>2(5)</t>
  </si>
  <si>
    <t>20%(3)</t>
  </si>
  <si>
    <t>技术员平均生意额超出标准门栏比例 （标准：30000/月， 当地平均技术员生意额 - 标准生意额 / 标准生意额 ），主管/主任级别以下技术员</t>
  </si>
  <si>
    <t>技术员最高生意额技术员金额跟标准比较  （标准：30000/月)</t>
  </si>
  <si>
    <t>35%(4)</t>
  </si>
  <si>
    <t>技术员最高生意额技术员金额</t>
  </si>
  <si>
    <t>23%(2)</t>
  </si>
  <si>
    <t>15%(2)</t>
  </si>
  <si>
    <t>12%(3)</t>
  </si>
  <si>
    <t>35%(1)</t>
  </si>
  <si>
    <t>28%(3)</t>
  </si>
  <si>
    <t>92%(3)</t>
  </si>
  <si>
    <t>50%(3)</t>
  </si>
  <si>
    <t>88%(3)</t>
  </si>
  <si>
    <t>99%(5)</t>
  </si>
  <si>
    <t>85%(3)</t>
  </si>
  <si>
    <t>96%(5)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</si>
  <si>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</si>
  <si>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80%(2)</t>
  </si>
  <si>
    <t>33%(2)</t>
  </si>
  <si>
    <t>12%(5)</t>
  </si>
  <si>
    <t>刘秀航</t>
  </si>
  <si>
    <t>4%（1）</t>
  </si>
  <si>
    <t>54%(0)</t>
  </si>
  <si>
    <t>2（4）</t>
  </si>
  <si>
    <t>30%（3）</t>
  </si>
  <si>
    <t>8%（3）</t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</si>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</sst>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_ "/>
    <numFmt numFmtId="179" formatCode="0.0000_ "/>
    <numFmt numFmtId="41" formatCode="_ * #,##0_ ;_ * \-#,##0_ ;_ * &quot;-&quot;_ ;_ @_ "/>
    <numFmt numFmtId="180" formatCode="_-* #,##0.00_-;\-* #,##0.00_-;_-* &quot;-&quot;??_-;_-@_-"/>
  </numFmts>
  <fonts count="42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7" fontId="19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5" borderId="10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34" fillId="11" borderId="8" applyNumberFormat="0" applyAlignment="0" applyProtection="0">
      <alignment vertical="center"/>
    </xf>
    <xf numFmtId="0" fontId="31" fillId="33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0" fillId="49" borderId="16" applyNumberFormat="0" applyFont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80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178" fontId="4" fillId="0" borderId="0" xfId="68" applyNumberFormat="1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178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80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178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80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178" fontId="7" fillId="0" borderId="1" xfId="68" applyNumberFormat="1" applyFont="1" applyBorder="1" applyAlignment="1">
      <alignment horizontal="center" vertical="center" wrapText="1"/>
    </xf>
    <xf numFmtId="179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9" fontId="8" fillId="0" borderId="2" xfId="10" applyNumberFormat="1" applyFont="1" applyFill="1" applyBorder="1" applyAlignment="1">
      <alignment horizontal="left" vertical="center"/>
    </xf>
    <xf numFmtId="180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178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80" fontId="8" fillId="0" borderId="2" xfId="10" applyFont="1" applyFill="1" applyBorder="1" applyAlignment="1">
      <alignment horizontal="right" vertical="center"/>
    </xf>
    <xf numFmtId="180" fontId="8" fillId="0" borderId="3" xfId="10" applyFont="1" applyFill="1" applyBorder="1" applyAlignment="1">
      <alignment horizontal="right" vertical="center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80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8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80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178" fontId="10" fillId="2" borderId="4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80" fontId="0" fillId="2" borderId="5" xfId="10" applyFont="1" applyFill="1" applyBorder="1" applyAlignment="1">
      <alignment vertical="center" wrapText="1"/>
    </xf>
    <xf numFmtId="178" fontId="10" fillId="2" borderId="5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80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178" fontId="10" fillId="0" borderId="5" xfId="68" applyNumberFormat="1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80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178" fontId="10" fillId="3" borderId="5" xfId="68" applyNumberFormat="1" applyFont="1" applyFill="1" applyBorder="1">
      <alignment vertical="center"/>
    </xf>
    <xf numFmtId="180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80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80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178" fontId="10" fillId="4" borderId="5" xfId="68" applyNumberFormat="1" applyFont="1" applyFill="1" applyBorder="1">
      <alignment vertical="center"/>
    </xf>
    <xf numFmtId="180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80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80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178" fontId="11" fillId="5" borderId="5" xfId="68" applyNumberFormat="1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80" fontId="0" fillId="5" borderId="5" xfId="10" applyFont="1" applyFill="1" applyBorder="1" applyAlignment="1">
      <alignment vertical="center" wrapText="1"/>
    </xf>
    <xf numFmtId="178" fontId="10" fillId="5" borderId="5" xfId="68" applyNumberFormat="1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80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178" fontId="10" fillId="6" borderId="5" xfId="68" applyNumberFormat="1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80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80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80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178" fontId="4" fillId="0" borderId="0" xfId="68" applyNumberFormat="1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80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9" fontId="3" fillId="0" borderId="0" xfId="10" applyNumberFormat="1" applyFont="1" applyFill="1" applyBorder="1">
      <alignment vertical="center"/>
    </xf>
    <xf numFmtId="179" fontId="5" fillId="0" borderId="1" xfId="68" applyNumberFormat="1" applyFont="1" applyFill="1" applyBorder="1" applyAlignment="1">
      <alignment horizontal="center" vertical="center"/>
    </xf>
    <xf numFmtId="179" fontId="4" fillId="0" borderId="1" xfId="10" applyNumberFormat="1" applyFont="1" applyFill="1" applyBorder="1" applyAlignment="1">
      <alignment horizontal="center" vertical="center"/>
    </xf>
    <xf numFmtId="179" fontId="6" fillId="2" borderId="2" xfId="10" applyNumberFormat="1" applyFont="1" applyFill="1" applyBorder="1" applyAlignment="1">
      <alignment horizontal="center" vertical="center"/>
    </xf>
    <xf numFmtId="179" fontId="6" fillId="0" borderId="1" xfId="10" applyNumberFormat="1" applyFont="1" applyFill="1" applyBorder="1" applyAlignment="1">
      <alignment horizontal="left" vertical="center"/>
    </xf>
    <xf numFmtId="178" fontId="6" fillId="2" borderId="2" xfId="10" applyNumberFormat="1" applyFont="1" applyFill="1" applyBorder="1" applyAlignment="1">
      <alignment horizontal="center" vertical="center"/>
    </xf>
    <xf numFmtId="180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left" vertical="top"/>
    </xf>
    <xf numFmtId="179" fontId="4" fillId="0" borderId="1" xfId="10" applyNumberFormat="1" applyFont="1" applyFill="1" applyBorder="1" applyAlignment="1">
      <alignment horizontal="left" vertical="center" readingOrder="1"/>
    </xf>
    <xf numFmtId="179" fontId="0" fillId="2" borderId="4" xfId="10" applyNumberFormat="1" applyFont="1" applyFill="1" applyBorder="1">
      <alignment vertical="center"/>
    </xf>
    <xf numFmtId="179" fontId="0" fillId="0" borderId="5" xfId="10" applyNumberFormat="1" applyFont="1" applyFill="1" applyBorder="1" applyAlignment="1">
      <alignment vertical="center" readingOrder="1"/>
    </xf>
    <xf numFmtId="179" fontId="0" fillId="3" borderId="5" xfId="10" applyNumberFormat="1" applyFont="1" applyFill="1" applyBorder="1">
      <alignment vertical="center"/>
    </xf>
    <xf numFmtId="179" fontId="0" fillId="3" borderId="5" xfId="68" applyNumberFormat="1" applyFont="1" applyFill="1" applyBorder="1" applyAlignment="1">
      <alignment vertical="center" wrapText="1"/>
    </xf>
    <xf numFmtId="179" fontId="0" fillId="3" borderId="5" xfId="10" applyNumberFormat="1" applyFont="1" applyFill="1" applyBorder="1" applyAlignment="1">
      <alignment vertical="center" wrapText="1" readingOrder="1"/>
    </xf>
    <xf numFmtId="20" fontId="0" fillId="3" borderId="5" xfId="10" applyNumberFormat="1" applyFont="1" applyFill="1" applyBorder="1" applyAlignment="1">
      <alignment horizontal="right" vertical="center" wrapText="1" readingOrder="1"/>
    </xf>
    <xf numFmtId="179" fontId="0" fillId="0" borderId="5" xfId="10" applyNumberFormat="1" applyFont="1" applyFill="1" applyBorder="1">
      <alignment vertical="center"/>
    </xf>
    <xf numFmtId="179" fontId="0" fillId="4" borderId="5" xfId="10" applyNumberFormat="1" applyFont="1" applyFill="1" applyBorder="1" applyAlignment="1">
      <alignment horizontal="right" vertical="center" wrapText="1" readingOrder="1"/>
    </xf>
    <xf numFmtId="179" fontId="0" fillId="4" borderId="5" xfId="10" applyNumberFormat="1" applyFont="1" applyFill="1" applyBorder="1">
      <alignment vertical="center"/>
    </xf>
    <xf numFmtId="179" fontId="0" fillId="4" borderId="5" xfId="10" applyNumberFormat="1" applyFont="1" applyFill="1" applyBorder="1" applyAlignment="1">
      <alignment horizontal="right" vertical="center"/>
    </xf>
    <xf numFmtId="179" fontId="0" fillId="0" borderId="5" xfId="10" applyNumberFormat="1" applyFont="1" applyFill="1" applyBorder="1" applyAlignment="1">
      <alignment vertical="center" wrapText="1" readingOrder="1"/>
    </xf>
    <xf numFmtId="179" fontId="0" fillId="5" borderId="5" xfId="10" applyNumberFormat="1" applyFont="1" applyFill="1" applyBorder="1" applyAlignment="1">
      <alignment horizontal="right" vertical="center" wrapText="1" readingOrder="1"/>
    </xf>
    <xf numFmtId="179" fontId="0" fillId="5" borderId="5" xfId="10" applyNumberFormat="1" applyFont="1" applyFill="1" applyBorder="1" applyAlignment="1">
      <alignment horizontal="right" vertical="center"/>
    </xf>
    <xf numFmtId="179" fontId="0" fillId="5" borderId="5" xfId="10" applyNumberFormat="1" applyFont="1" applyFill="1" applyBorder="1" applyAlignment="1">
      <alignment vertical="center" wrapText="1"/>
    </xf>
    <xf numFmtId="179" fontId="0" fillId="5" borderId="5" xfId="10" applyNumberFormat="1" applyFont="1" applyFill="1" applyBorder="1">
      <alignment vertical="center"/>
    </xf>
    <xf numFmtId="179" fontId="0" fillId="6" borderId="5" xfId="10" applyNumberFormat="1" applyFont="1" applyFill="1" applyBorder="1" applyAlignment="1">
      <alignment horizontal="right" vertical="center" wrapText="1" readingOrder="1"/>
    </xf>
    <xf numFmtId="179" fontId="0" fillId="6" borderId="5" xfId="10" applyNumberFormat="1" applyFont="1" applyFill="1" applyBorder="1" applyAlignment="1">
      <alignment horizontal="right" vertical="center" readingOrder="1"/>
    </xf>
    <xf numFmtId="179" fontId="0" fillId="6" borderId="5" xfId="10" applyNumberFormat="1" applyFont="1" applyFill="1" applyBorder="1" applyAlignment="1">
      <alignment horizontal="right" vertical="center"/>
    </xf>
    <xf numFmtId="179" fontId="3" fillId="6" borderId="5" xfId="10" applyNumberFormat="1" applyFont="1" applyFill="1" applyBorder="1" applyAlignment="1">
      <alignment horizontal="right" vertical="center"/>
    </xf>
    <xf numFmtId="179" fontId="0" fillId="0" borderId="0" xfId="10" applyNumberFormat="1" applyFont="1" applyFill="1" applyBorder="1">
      <alignment vertical="center"/>
    </xf>
    <xf numFmtId="179" fontId="0" fillId="0" borderId="0" xfId="10" applyNumberFormat="1" applyFont="1" applyFill="1">
      <alignment vertical="center"/>
    </xf>
    <xf numFmtId="0" fontId="4" fillId="0" borderId="0" xfId="68" applyFont="1">
      <alignment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Border="1" applyAlignment="1">
      <alignment horizontal="center" vertical="center" wrapText="1"/>
    </xf>
    <xf numFmtId="179" fontId="6" fillId="0" borderId="2" xfId="10" applyNumberFormat="1" applyFont="1" applyFill="1" applyBorder="1" applyAlignment="1">
      <alignment horizontal="left" vertical="center"/>
    </xf>
    <xf numFmtId="0" fontId="8" fillId="0" borderId="1" xfId="68" applyNumberFormat="1" applyFont="1" applyBorder="1" applyAlignment="1">
      <alignment horizontal="center" vertical="center" wrapText="1"/>
    </xf>
    <xf numFmtId="179" fontId="8" fillId="0" borderId="2" xfId="10" applyNumberFormat="1" applyFont="1" applyFill="1" applyBorder="1" applyAlignment="1">
      <alignment horizontal="right" vertical="center"/>
    </xf>
    <xf numFmtId="179" fontId="0" fillId="2" borderId="5" xfId="10" applyNumberFormat="1" applyFont="1" applyFill="1" applyBorder="1">
      <alignment vertical="center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0" fontId="0" fillId="5" borderId="5" xfId="68" applyFont="1" applyFill="1" applyBorder="1" applyAlignment="1">
      <alignment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0" fontId="3" fillId="6" borderId="5" xfId="68" applyFont="1" applyFill="1" applyBorder="1" applyAlignment="1">
      <alignment horizontal="right" vertical="center" wrapText="1" readingOrder="1"/>
    </xf>
    <xf numFmtId="0" fontId="4" fillId="0" borderId="0" xfId="68" applyFont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9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2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3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180" fontId="0" fillId="2" borderId="4" xfId="10" applyFont="1" applyFill="1" applyBorder="1" applyAlignment="1" quotePrefix="1">
      <alignment vertical="center" wrapText="1"/>
    </xf>
    <xf numFmtId="180" fontId="0" fillId="2" borderId="5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89" workbookViewId="0">
      <selection activeCell="C93" sqref="C93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22" workbookViewId="0">
      <selection activeCell="A34" sqref="A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0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abSelected="1" topLeftCell="A85" workbookViewId="0">
      <selection activeCell="B90" sqref="B90"/>
    </sheetView>
  </sheetViews>
  <sheetFormatPr defaultColWidth="9" defaultRowHeight="16.5" outlineLevelCol="3"/>
  <cols>
    <col min="1" max="1" width="33.5" style="4" customWidth="1"/>
    <col min="2" max="2" width="42.875" style="5" customWidth="1"/>
    <col min="3" max="3" width="17.7583333333333" style="100" customWidth="1"/>
    <col min="4" max="4" width="47.5416666666667" style="6" customWidth="1"/>
    <col min="5" max="16384" width="9" style="9"/>
  </cols>
  <sheetData>
    <row r="1" ht="52.5" customHeight="1" spans="1:4">
      <c r="A1" s="10" t="s">
        <v>0</v>
      </c>
      <c r="B1" s="11"/>
      <c r="C1" s="101"/>
      <c r="D1" s="12"/>
    </row>
    <row r="2" ht="17.25" spans="1:4">
      <c r="A2" s="15" t="s">
        <v>1</v>
      </c>
      <c r="B2" s="16"/>
      <c r="C2" s="102"/>
      <c r="D2" s="17" t="s">
        <v>177</v>
      </c>
    </row>
    <row r="3" s="1" customFormat="1" ht="17.25" spans="1:4">
      <c r="A3" s="20"/>
      <c r="B3" s="20" t="s">
        <v>6</v>
      </c>
      <c r="C3" s="21"/>
      <c r="D3" s="38"/>
    </row>
    <row r="4" s="1" customFormat="1" ht="17.25" spans="1:4">
      <c r="A4" s="20"/>
      <c r="B4" s="20" t="s">
        <v>7</v>
      </c>
      <c r="C4" s="21"/>
      <c r="D4" s="38"/>
    </row>
    <row r="5" s="1" customFormat="1" ht="17.25" spans="1:4">
      <c r="A5" s="20"/>
      <c r="B5" s="20" t="s">
        <v>8</v>
      </c>
      <c r="C5" s="21"/>
      <c r="D5" s="38"/>
    </row>
    <row r="6" s="1" customFormat="1" ht="17.25" spans="1:4">
      <c r="A6" s="20"/>
      <c r="B6" s="20" t="s">
        <v>9</v>
      </c>
      <c r="C6" s="21"/>
      <c r="D6" s="38"/>
    </row>
    <row r="7" s="1" customFormat="1" ht="17.25" spans="1:4">
      <c r="A7" s="20"/>
      <c r="B7" s="20" t="s">
        <v>10</v>
      </c>
      <c r="C7" s="21"/>
      <c r="D7" s="38"/>
    </row>
    <row r="8" s="1" customFormat="1" ht="17.25" spans="1:4">
      <c r="A8" s="20"/>
      <c r="B8" s="20" t="s">
        <v>11</v>
      </c>
      <c r="C8" s="21"/>
      <c r="D8" s="38"/>
    </row>
    <row r="9" s="1" customFormat="1" ht="17.25" spans="1:4">
      <c r="A9" s="20"/>
      <c r="B9" s="20" t="s">
        <v>12</v>
      </c>
      <c r="C9" s="21"/>
      <c r="D9" s="38"/>
    </row>
    <row r="10" s="1" customFormat="1" ht="17.25" spans="1:4">
      <c r="A10" s="20"/>
      <c r="B10" s="20" t="s">
        <v>13</v>
      </c>
      <c r="C10" s="103"/>
      <c r="D10" s="38"/>
    </row>
    <row r="11" s="1" customFormat="1" ht="15" spans="1:4">
      <c r="A11" s="20"/>
      <c r="B11" s="20" t="s">
        <v>14</v>
      </c>
      <c r="C11" s="103"/>
      <c r="D11" s="104" t="s">
        <v>15</v>
      </c>
    </row>
    <row r="12" s="1" customFormat="1" ht="15" spans="1:4">
      <c r="A12" s="20"/>
      <c r="B12" s="20" t="s">
        <v>16</v>
      </c>
      <c r="C12" s="103"/>
      <c r="D12" s="104" t="s">
        <v>17</v>
      </c>
    </row>
    <row r="13" s="1" customFormat="1" ht="15" spans="1:4">
      <c r="A13" s="20"/>
      <c r="B13" s="20" t="s">
        <v>18</v>
      </c>
      <c r="C13" s="103"/>
      <c r="D13" s="104"/>
    </row>
    <row r="14" s="1" customFormat="1" ht="15" spans="1:4">
      <c r="A14" s="20"/>
      <c r="B14" s="20" t="s">
        <v>19</v>
      </c>
      <c r="C14" s="103"/>
      <c r="D14" s="104"/>
    </row>
    <row r="15" s="1" customFormat="1" ht="15" spans="1:4">
      <c r="A15" s="20"/>
      <c r="B15" s="20" t="s">
        <v>20</v>
      </c>
      <c r="C15" s="103"/>
      <c r="D15" s="104" t="s">
        <v>21</v>
      </c>
    </row>
    <row r="16" s="1" customFormat="1" ht="15" spans="1:4">
      <c r="A16" s="20"/>
      <c r="B16" s="20" t="s">
        <v>22</v>
      </c>
      <c r="C16" s="103"/>
      <c r="D16" s="104" t="s">
        <v>21</v>
      </c>
    </row>
    <row r="17" s="1" customFormat="1" ht="15" spans="1:4">
      <c r="A17" s="20"/>
      <c r="B17" s="20" t="s">
        <v>23</v>
      </c>
      <c r="C17" s="103"/>
      <c r="D17" s="104" t="s">
        <v>21</v>
      </c>
    </row>
    <row r="18" s="1" customFormat="1" ht="15" spans="1:4">
      <c r="A18" s="20"/>
      <c r="B18" s="20" t="s">
        <v>24</v>
      </c>
      <c r="C18" s="103"/>
      <c r="D18" s="104"/>
    </row>
    <row r="19" s="1" customFormat="1" ht="15" spans="1:4">
      <c r="A19" s="20"/>
      <c r="B19" s="20" t="s">
        <v>25</v>
      </c>
      <c r="C19" s="103"/>
      <c r="D19" s="104"/>
    </row>
    <row r="20" s="1" customFormat="1" ht="15" spans="1:4">
      <c r="A20" s="20"/>
      <c r="B20" s="20" t="s">
        <v>26</v>
      </c>
      <c r="C20" s="103"/>
      <c r="D20" s="104"/>
    </row>
    <row r="21" s="1" customFormat="1" ht="15" spans="1:4">
      <c r="A21" s="20"/>
      <c r="B21" s="20" t="s">
        <v>27</v>
      </c>
      <c r="C21" s="103"/>
      <c r="D21" s="104"/>
    </row>
    <row r="22" s="1" customFormat="1" ht="15" spans="1:4">
      <c r="A22" s="20"/>
      <c r="B22" s="20" t="s">
        <v>28</v>
      </c>
      <c r="C22" s="103"/>
      <c r="D22" s="104" t="s">
        <v>29</v>
      </c>
    </row>
    <row r="23" s="1" customFormat="1" ht="15" spans="1:4">
      <c r="A23" s="20"/>
      <c r="B23" s="20" t="s">
        <v>30</v>
      </c>
      <c r="C23" s="103"/>
      <c r="D23" s="104"/>
    </row>
    <row r="24" s="1" customFormat="1" ht="15" spans="1:4">
      <c r="A24" s="20"/>
      <c r="B24" s="20" t="s">
        <v>31</v>
      </c>
      <c r="C24" s="103"/>
      <c r="D24" s="104" t="s">
        <v>32</v>
      </c>
    </row>
    <row r="25" s="1" customFormat="1" ht="15" spans="1:4">
      <c r="A25" s="20"/>
      <c r="B25" s="20" t="s">
        <v>33</v>
      </c>
      <c r="C25" s="103"/>
      <c r="D25" s="104" t="s">
        <v>34</v>
      </c>
    </row>
    <row r="26" s="1" customFormat="1" ht="15" spans="1:4">
      <c r="A26" s="20"/>
      <c r="B26" s="20" t="s">
        <v>35</v>
      </c>
      <c r="C26" s="103"/>
      <c r="D26" s="104" t="s">
        <v>36</v>
      </c>
    </row>
    <row r="27" s="1" customFormat="1" ht="15" spans="1:4">
      <c r="A27" s="20"/>
      <c r="B27" s="20" t="s">
        <v>37</v>
      </c>
      <c r="C27" s="103"/>
      <c r="D27" s="104" t="s">
        <v>38</v>
      </c>
    </row>
    <row r="28" s="1" customFormat="1" ht="15" spans="1:4">
      <c r="A28" s="20"/>
      <c r="B28" s="20" t="s">
        <v>39</v>
      </c>
      <c r="C28" s="103"/>
      <c r="D28" s="104" t="s">
        <v>40</v>
      </c>
    </row>
    <row r="29" s="1" customFormat="1" ht="15" spans="1:4">
      <c r="A29" s="20"/>
      <c r="B29" s="20" t="s">
        <v>41</v>
      </c>
      <c r="C29" s="103"/>
      <c r="D29" s="104"/>
    </row>
    <row r="30" s="1" customFormat="1" ht="15" spans="1:4">
      <c r="A30" s="20"/>
      <c r="B30" s="20"/>
      <c r="C30" s="103"/>
      <c r="D30" s="104"/>
    </row>
    <row r="31" s="1" customFormat="1" ht="15" spans="1:4">
      <c r="A31" s="20"/>
      <c r="B31" s="20" t="s">
        <v>42</v>
      </c>
      <c r="C31" s="103"/>
      <c r="D31" s="104"/>
    </row>
    <row r="32" s="1" customFormat="1" ht="15" spans="1:4">
      <c r="A32" s="20"/>
      <c r="B32" s="20" t="s">
        <v>43</v>
      </c>
      <c r="C32" s="103"/>
      <c r="D32" s="104"/>
    </row>
    <row r="33" s="1" customFormat="1" ht="15" spans="1:4">
      <c r="A33" s="20"/>
      <c r="B33" s="20" t="s">
        <v>44</v>
      </c>
      <c r="C33" s="103"/>
      <c r="D33" s="104"/>
    </row>
    <row r="34" s="1" customFormat="1" ht="15" spans="1:4">
      <c r="A34" s="20"/>
      <c r="B34" s="20" t="s">
        <v>45</v>
      </c>
      <c r="C34" s="103"/>
      <c r="D34" s="104"/>
    </row>
    <row r="35" s="1" customFormat="1" ht="15" spans="1:4">
      <c r="A35" s="20"/>
      <c r="B35" s="20" t="s">
        <v>46</v>
      </c>
      <c r="C35" s="103"/>
      <c r="D35" s="104"/>
    </row>
    <row r="36" s="1" customFormat="1" ht="15" spans="1:4">
      <c r="A36" s="20"/>
      <c r="B36" s="20"/>
      <c r="C36" s="103"/>
      <c r="D36" s="104"/>
    </row>
    <row r="37" s="1" customFormat="1" ht="15" spans="1:4">
      <c r="A37" s="20"/>
      <c r="B37" s="20" t="s">
        <v>47</v>
      </c>
      <c r="C37" s="103"/>
      <c r="D37" s="104"/>
    </row>
    <row r="38" s="1" customFormat="1" ht="15" spans="1:4">
      <c r="A38" s="20"/>
      <c r="B38" s="20" t="s">
        <v>48</v>
      </c>
      <c r="C38" s="103"/>
      <c r="D38" s="104"/>
    </row>
    <row r="39" s="1" customFormat="1" ht="15" spans="1:4">
      <c r="A39" s="20"/>
      <c r="B39" s="20" t="s">
        <v>49</v>
      </c>
      <c r="C39" s="103"/>
      <c r="D39" s="104"/>
    </row>
    <row r="40" s="1" customFormat="1" ht="15" spans="1:4">
      <c r="A40" s="20"/>
      <c r="B40" s="20"/>
      <c r="C40" s="103"/>
      <c r="D40" s="104"/>
    </row>
    <row r="41" s="1" customFormat="1" ht="15" spans="1:4">
      <c r="A41" s="20"/>
      <c r="B41" s="20" t="s">
        <v>50</v>
      </c>
      <c r="C41" s="103"/>
      <c r="D41" s="104"/>
    </row>
    <row r="42" s="1" customFormat="1" ht="15" spans="1:4">
      <c r="A42" s="20"/>
      <c r="B42" s="20" t="s">
        <v>51</v>
      </c>
      <c r="C42" s="103"/>
      <c r="D42" s="104"/>
    </row>
    <row r="43" s="1" customFormat="1" ht="15" spans="1:4">
      <c r="A43" s="20"/>
      <c r="B43" s="20" t="s">
        <v>52</v>
      </c>
      <c r="C43" s="103"/>
      <c r="D43" s="104" t="s">
        <v>53</v>
      </c>
    </row>
    <row r="44" s="1" customFormat="1" ht="15" spans="1:4">
      <c r="A44" s="20"/>
      <c r="B44" s="20" t="s">
        <v>54</v>
      </c>
      <c r="C44" s="103"/>
      <c r="D44" s="104"/>
    </row>
    <row r="45" s="1" customFormat="1" ht="15" spans="1:4">
      <c r="A45" s="20"/>
      <c r="B45" s="20" t="s">
        <v>55</v>
      </c>
      <c r="C45" s="103"/>
      <c r="D45" s="104"/>
    </row>
    <row r="46" s="1" customFormat="1" ht="15" spans="1:4">
      <c r="A46" s="20"/>
      <c r="B46" s="20" t="s">
        <v>56</v>
      </c>
      <c r="C46" s="103"/>
      <c r="D46" s="104"/>
    </row>
    <row r="47" s="1" customFormat="1" ht="15" spans="1:4">
      <c r="A47" s="20"/>
      <c r="B47" s="20" t="s">
        <v>57</v>
      </c>
      <c r="C47" s="103"/>
      <c r="D47" s="104"/>
    </row>
    <row r="48" s="1" customFormat="1" ht="15" spans="1:4">
      <c r="A48" s="20"/>
      <c r="B48" s="20" t="s">
        <v>58</v>
      </c>
      <c r="C48" s="103"/>
      <c r="D48" s="104"/>
    </row>
    <row r="49" s="1" customFormat="1" ht="15" spans="1:4">
      <c r="A49" s="20"/>
      <c r="B49" s="20" t="s">
        <v>59</v>
      </c>
      <c r="C49" s="103"/>
      <c r="D49" s="104"/>
    </row>
    <row r="50" s="1" customFormat="1" ht="15" spans="1:4">
      <c r="A50" s="20"/>
      <c r="B50" s="20" t="s">
        <v>60</v>
      </c>
      <c r="C50" s="103"/>
      <c r="D50" s="104"/>
    </row>
    <row r="51" s="1" customFormat="1" ht="15" spans="1:4">
      <c r="A51" s="20"/>
      <c r="B51" s="20" t="s">
        <v>61</v>
      </c>
      <c r="C51" s="103"/>
      <c r="D51" s="104"/>
    </row>
    <row r="52" s="1" customFormat="1" ht="15" spans="1:4">
      <c r="A52" s="20"/>
      <c r="B52" s="20" t="s">
        <v>62</v>
      </c>
      <c r="C52" s="103"/>
      <c r="D52" s="104"/>
    </row>
    <row r="53" s="1" customFormat="1" ht="15" spans="1:4">
      <c r="A53" s="20"/>
      <c r="B53" s="20"/>
      <c r="C53" s="103"/>
      <c r="D53" s="104"/>
    </row>
    <row r="54" s="1" customFormat="1" ht="15" spans="1:4">
      <c r="A54" s="20"/>
      <c r="B54" s="20" t="s">
        <v>63</v>
      </c>
      <c r="C54" s="103"/>
      <c r="D54" s="104"/>
    </row>
    <row r="55" s="1" customFormat="1" ht="15" spans="1:4">
      <c r="A55" s="20"/>
      <c r="B55" s="20" t="s">
        <v>64</v>
      </c>
      <c r="C55" s="103"/>
      <c r="D55" s="104"/>
    </row>
    <row r="56" s="1" customFormat="1" ht="15" spans="1:4">
      <c r="A56" s="20"/>
      <c r="B56" s="20" t="s">
        <v>65</v>
      </c>
      <c r="C56" s="103"/>
      <c r="D56" s="104"/>
    </row>
    <row r="57" s="1" customFormat="1" ht="15" spans="1:4">
      <c r="A57" s="20"/>
      <c r="B57" s="20" t="s">
        <v>66</v>
      </c>
      <c r="C57" s="103"/>
      <c r="D57" s="104"/>
    </row>
    <row r="58" s="1" customFormat="1" ht="15" spans="1:4">
      <c r="A58" s="20"/>
      <c r="B58" s="20" t="s">
        <v>67</v>
      </c>
      <c r="C58" s="103"/>
      <c r="D58" s="104"/>
    </row>
    <row r="59" s="1" customFormat="1" ht="15" spans="1:4">
      <c r="A59" s="20"/>
      <c r="B59" s="20" t="s">
        <v>68</v>
      </c>
      <c r="C59" s="103"/>
      <c r="D59" s="104"/>
    </row>
    <row r="60" s="1" customFormat="1" ht="29.25" spans="1:4">
      <c r="A60" s="26"/>
      <c r="B60" s="26" t="s">
        <v>69</v>
      </c>
      <c r="C60" s="105"/>
      <c r="D60" s="104"/>
    </row>
    <row r="61" s="1" customFormat="1" ht="15" spans="1:4">
      <c r="A61" s="20"/>
      <c r="B61" s="20"/>
      <c r="C61" s="103"/>
      <c r="D61" s="104"/>
    </row>
    <row r="62" s="1" customFormat="1" ht="15" spans="1:4">
      <c r="A62" s="20"/>
      <c r="B62" s="20" t="s">
        <v>70</v>
      </c>
      <c r="C62" s="103"/>
      <c r="D62" s="104"/>
    </row>
    <row r="63" s="1" customFormat="1" ht="15" spans="1:4">
      <c r="A63" s="20"/>
      <c r="B63" s="20" t="s">
        <v>71</v>
      </c>
      <c r="C63" s="103"/>
      <c r="D63" s="104"/>
    </row>
    <row r="64" s="1" customFormat="1" ht="15" spans="1:4">
      <c r="A64" s="20"/>
      <c r="B64" s="20" t="s">
        <v>72</v>
      </c>
      <c r="C64" s="103"/>
      <c r="D64" s="104"/>
    </row>
    <row r="65" s="1" customFormat="1" ht="15" spans="1:4">
      <c r="A65" s="20"/>
      <c r="B65" s="20" t="s">
        <v>73</v>
      </c>
      <c r="C65" s="103"/>
      <c r="D65" s="104"/>
    </row>
    <row r="66" s="1" customFormat="1" ht="15" spans="1:4">
      <c r="A66" s="20"/>
      <c r="B66" s="20" t="s">
        <v>74</v>
      </c>
      <c r="C66" s="103"/>
      <c r="D66" s="104"/>
    </row>
    <row r="67" s="1" customFormat="1" ht="15" spans="1:4">
      <c r="A67" s="20"/>
      <c r="B67" s="20" t="s">
        <v>75</v>
      </c>
      <c r="C67" s="103"/>
      <c r="D67" s="104"/>
    </row>
    <row r="68" s="1" customFormat="1" ht="15" spans="1:4">
      <c r="A68" s="20"/>
      <c r="B68" s="20" t="s">
        <v>76</v>
      </c>
      <c r="C68" s="103"/>
      <c r="D68" s="104"/>
    </row>
    <row r="69" s="1" customFormat="1" ht="15" spans="1:4">
      <c r="A69" s="20"/>
      <c r="B69" s="20" t="s">
        <v>77</v>
      </c>
      <c r="C69" s="103"/>
      <c r="D69" s="104"/>
    </row>
    <row r="70" s="1" customFormat="1" ht="15" spans="1:4">
      <c r="A70" s="20"/>
      <c r="B70" s="20" t="s">
        <v>78</v>
      </c>
      <c r="C70" s="103"/>
      <c r="D70" s="104"/>
    </row>
    <row r="71" s="1" customFormat="1" ht="15" spans="1:4">
      <c r="A71" s="20"/>
      <c r="B71" s="20" t="s">
        <v>79</v>
      </c>
      <c r="C71" s="103"/>
      <c r="D71" s="104"/>
    </row>
    <row r="72" s="1" customFormat="1" ht="15" spans="1:4">
      <c r="A72" s="20"/>
      <c r="B72" s="20" t="s">
        <v>80</v>
      </c>
      <c r="C72" s="103"/>
      <c r="D72" s="104"/>
    </row>
    <row r="73" ht="21.75" spans="1:4">
      <c r="A73" s="27"/>
      <c r="B73" s="28"/>
      <c r="C73" s="28"/>
      <c r="D73" s="106"/>
    </row>
    <row r="74" ht="21.75" spans="1:4">
      <c r="A74" s="107" t="s">
        <v>178</v>
      </c>
      <c r="B74" s="33"/>
      <c r="C74" s="108">
        <v>53</v>
      </c>
      <c r="D74" s="38"/>
    </row>
    <row r="75" ht="24.95" customHeight="1" spans="1:4">
      <c r="A75" s="36" t="s">
        <v>82</v>
      </c>
      <c r="B75" s="37"/>
      <c r="C75" s="108">
        <v>23</v>
      </c>
      <c r="D75" s="38"/>
    </row>
    <row r="76" s="2" customFormat="1" ht="82.5" spans="1:4">
      <c r="A76" s="41">
        <v>3</v>
      </c>
      <c r="B76" s="42" t="s">
        <v>84</v>
      </c>
      <c r="C76" s="109" t="s">
        <v>179</v>
      </c>
      <c r="D76" s="167" t="s">
        <v>85</v>
      </c>
    </row>
    <row r="77" s="2" customFormat="1" ht="82.5" spans="1:4">
      <c r="A77" s="41"/>
      <c r="B77" s="42" t="s">
        <v>86</v>
      </c>
      <c r="C77" s="109" t="s">
        <v>180</v>
      </c>
      <c r="D77" s="167" t="s">
        <v>85</v>
      </c>
    </row>
    <row r="78" s="2" customFormat="1" ht="82.5" spans="1:4">
      <c r="A78" s="41"/>
      <c r="B78" s="46" t="s">
        <v>87</v>
      </c>
      <c r="C78" s="109" t="s">
        <v>180</v>
      </c>
      <c r="D78" s="168" t="s">
        <v>88</v>
      </c>
    </row>
    <row r="79" s="2" customFormat="1" ht="82.5" spans="1:4">
      <c r="A79" s="41"/>
      <c r="B79" s="46" t="s">
        <v>89</v>
      </c>
      <c r="C79" s="109" t="s">
        <v>180</v>
      </c>
      <c r="D79" s="168" t="s">
        <v>88</v>
      </c>
    </row>
    <row r="80" s="2" customFormat="1" ht="82.5" spans="1:4">
      <c r="A80" s="41"/>
      <c r="B80" s="46" t="s">
        <v>90</v>
      </c>
      <c r="C80" s="109" t="s">
        <v>180</v>
      </c>
      <c r="D80" s="168" t="s">
        <v>91</v>
      </c>
    </row>
    <row r="81" s="2" customFormat="1" ht="82.5" spans="1:4">
      <c r="A81" s="41"/>
      <c r="B81" s="46" t="s">
        <v>92</v>
      </c>
      <c r="C81" s="109" t="s">
        <v>180</v>
      </c>
      <c r="D81" s="168" t="s">
        <v>91</v>
      </c>
    </row>
    <row r="82" s="2" customFormat="1" ht="82.5" spans="1:4">
      <c r="A82" s="41"/>
      <c r="B82" s="46" t="s">
        <v>93</v>
      </c>
      <c r="C82" s="109" t="s">
        <v>180</v>
      </c>
      <c r="D82" s="167" t="s">
        <v>85</v>
      </c>
    </row>
    <row r="83" s="2" customFormat="1" ht="82.5" spans="1:4">
      <c r="A83" s="41"/>
      <c r="B83" s="46" t="s">
        <v>94</v>
      </c>
      <c r="C83" s="109" t="s">
        <v>180</v>
      </c>
      <c r="D83" s="167" t="s">
        <v>85</v>
      </c>
    </row>
    <row r="84" s="2" customFormat="1" ht="115.5" spans="1:4">
      <c r="A84" s="49" t="s">
        <v>95</v>
      </c>
      <c r="B84" s="49" t="s">
        <v>96</v>
      </c>
      <c r="C84" s="109" t="s">
        <v>180</v>
      </c>
      <c r="D84" s="47" t="s">
        <v>97</v>
      </c>
    </row>
    <row r="85" s="2" customFormat="1" ht="115.5" spans="1:4">
      <c r="A85" s="49"/>
      <c r="B85" s="49" t="s">
        <v>98</v>
      </c>
      <c r="C85" s="109" t="s">
        <v>180</v>
      </c>
      <c r="D85" s="47" t="s">
        <v>97</v>
      </c>
    </row>
    <row r="86" s="2" customFormat="1" ht="82.5" spans="1:4">
      <c r="A86" s="50" t="s">
        <v>99</v>
      </c>
      <c r="B86" s="46" t="s">
        <v>100</v>
      </c>
      <c r="C86" s="109" t="s">
        <v>180</v>
      </c>
      <c r="D86" s="47" t="s">
        <v>101</v>
      </c>
    </row>
    <row r="87" s="2" customFormat="1" ht="24.95" customHeight="1" spans="1:4">
      <c r="A87" s="51" t="s">
        <v>102</v>
      </c>
      <c r="B87" s="52"/>
      <c r="C87" s="110">
        <v>12</v>
      </c>
      <c r="D87" s="53"/>
    </row>
    <row r="88" s="2" customFormat="1" ht="99" spans="1:4">
      <c r="A88" s="56" t="s">
        <v>103</v>
      </c>
      <c r="B88" s="57" t="s">
        <v>181</v>
      </c>
      <c r="C88" s="111" t="s">
        <v>180</v>
      </c>
      <c r="D88" s="58" t="s">
        <v>105</v>
      </c>
    </row>
    <row r="89" s="2" customFormat="1" ht="49.5" spans="1:4">
      <c r="A89" s="56"/>
      <c r="B89" s="57" t="s">
        <v>182</v>
      </c>
      <c r="C89" s="111" t="s">
        <v>183</v>
      </c>
      <c r="D89" s="58" t="s">
        <v>107</v>
      </c>
    </row>
    <row r="90" s="2" customFormat="1" ht="33" spans="1:4">
      <c r="A90" s="56"/>
      <c r="B90" s="57" t="s">
        <v>184</v>
      </c>
      <c r="C90" s="112" t="str">
        <f>B21</f>
        <v>当月最高技术员生意金额</v>
      </c>
      <c r="D90" s="58" t="s">
        <v>109</v>
      </c>
    </row>
    <row r="91" s="2" customFormat="1" ht="99" spans="1:4">
      <c r="A91" s="56" t="s">
        <v>111</v>
      </c>
      <c r="B91" s="57" t="s">
        <v>112</v>
      </c>
      <c r="C91" s="111" t="s">
        <v>185</v>
      </c>
      <c r="D91" s="58" t="s">
        <v>113</v>
      </c>
    </row>
    <row r="92" s="2" customFormat="1" ht="99" spans="1:4">
      <c r="A92" s="56"/>
      <c r="B92" s="57" t="s">
        <v>114</v>
      </c>
      <c r="C92" s="111" t="s">
        <v>186</v>
      </c>
      <c r="D92" s="58" t="s">
        <v>115</v>
      </c>
    </row>
    <row r="93" s="2" customFormat="1" ht="66" spans="1:4">
      <c r="A93" s="56" t="s">
        <v>116</v>
      </c>
      <c r="B93" s="56" t="s">
        <v>117</v>
      </c>
      <c r="C93" s="113" t="s">
        <v>187</v>
      </c>
      <c r="D93" s="61" t="s">
        <v>118</v>
      </c>
    </row>
    <row r="94" s="2" customFormat="1" ht="33" spans="1:4">
      <c r="A94" s="56"/>
      <c r="B94" s="56" t="s">
        <v>119</v>
      </c>
      <c r="C94" s="114">
        <v>0.216666666666667</v>
      </c>
      <c r="D94" s="58" t="s">
        <v>109</v>
      </c>
    </row>
    <row r="95" s="2" customFormat="1" ht="24.95" customHeight="1" spans="1:4">
      <c r="A95" s="51" t="s">
        <v>121</v>
      </c>
      <c r="B95" s="63"/>
      <c r="C95" s="115"/>
      <c r="D95" s="64"/>
    </row>
    <row r="96" s="2" customFormat="1" ht="99" spans="1:4">
      <c r="A96" s="66" t="s">
        <v>122</v>
      </c>
      <c r="B96" s="66" t="s">
        <v>123</v>
      </c>
      <c r="C96" s="116" t="s">
        <v>188</v>
      </c>
      <c r="D96" s="67" t="s">
        <v>124</v>
      </c>
    </row>
    <row r="97" s="2" customFormat="1" ht="99" spans="1:4">
      <c r="A97" s="66"/>
      <c r="B97" s="66" t="s">
        <v>125</v>
      </c>
      <c r="C97" s="116" t="s">
        <v>189</v>
      </c>
      <c r="D97" s="67" t="s">
        <v>126</v>
      </c>
    </row>
    <row r="98" s="2" customFormat="1" ht="82.5" spans="1:4">
      <c r="A98" s="66" t="s">
        <v>127</v>
      </c>
      <c r="B98" s="66" t="s">
        <v>128</v>
      </c>
      <c r="C98" s="117" t="s">
        <v>190</v>
      </c>
      <c r="D98" s="70" t="s">
        <v>129</v>
      </c>
    </row>
    <row r="99" s="2" customFormat="1" spans="1:4">
      <c r="A99" s="66"/>
      <c r="B99" s="71" t="s">
        <v>130</v>
      </c>
      <c r="C99" s="118" t="str">
        <f>B29</f>
        <v>上月底公司累计结余</v>
      </c>
      <c r="D99" s="70" t="s">
        <v>109</v>
      </c>
    </row>
    <row r="100" s="2" customFormat="1" ht="82.5" spans="1:4">
      <c r="A100" s="66" t="s">
        <v>131</v>
      </c>
      <c r="B100" s="71" t="s">
        <v>132</v>
      </c>
      <c r="C100" s="116" t="s">
        <v>191</v>
      </c>
      <c r="D100" s="67" t="s">
        <v>133</v>
      </c>
    </row>
    <row r="101" s="2" customFormat="1" ht="24.95" customHeight="1" spans="1:4">
      <c r="A101" s="51" t="s">
        <v>134</v>
      </c>
      <c r="B101" s="52"/>
      <c r="C101" s="119">
        <v>11.73</v>
      </c>
      <c r="D101" s="72"/>
    </row>
    <row r="102" s="3" customFormat="1" ht="99" spans="1:4">
      <c r="A102" s="74" t="s">
        <v>135</v>
      </c>
      <c r="B102" s="74" t="s">
        <v>136</v>
      </c>
      <c r="C102" s="120" t="s">
        <v>192</v>
      </c>
      <c r="D102" s="75" t="s">
        <v>137</v>
      </c>
    </row>
    <row r="103" s="3" customFormat="1" ht="99" spans="1:4">
      <c r="A103" s="74" t="s">
        <v>138</v>
      </c>
      <c r="B103" s="74" t="s">
        <v>139</v>
      </c>
      <c r="C103" s="120" t="s">
        <v>193</v>
      </c>
      <c r="D103" s="75" t="s">
        <v>137</v>
      </c>
    </row>
    <row r="104" s="3" customFormat="1" ht="99" spans="1:4">
      <c r="A104" s="74"/>
      <c r="B104" s="74" t="s">
        <v>140</v>
      </c>
      <c r="C104" s="120" t="s">
        <v>194</v>
      </c>
      <c r="D104" s="75" t="s">
        <v>137</v>
      </c>
    </row>
    <row r="105" s="3" customFormat="1" ht="33" spans="1:4">
      <c r="A105" s="74"/>
      <c r="B105" s="78" t="s">
        <v>141</v>
      </c>
      <c r="C105" s="121">
        <v>1.43055555555556</v>
      </c>
      <c r="D105" s="79" t="s">
        <v>109</v>
      </c>
    </row>
    <row r="106" s="3" customFormat="1" ht="99" spans="1:4">
      <c r="A106" s="74" t="s">
        <v>142</v>
      </c>
      <c r="B106" s="74" t="s">
        <v>143</v>
      </c>
      <c r="C106" s="122" t="s">
        <v>195</v>
      </c>
      <c r="D106" s="79" t="s">
        <v>144</v>
      </c>
    </row>
    <row r="107" s="3" customFormat="1" ht="99" spans="1:4">
      <c r="A107" s="74"/>
      <c r="B107" s="74" t="s">
        <v>196</v>
      </c>
      <c r="C107" s="122" t="s">
        <v>197</v>
      </c>
      <c r="D107" s="75" t="s">
        <v>146</v>
      </c>
    </row>
    <row r="108" s="2" customFormat="1" ht="99" spans="1:4">
      <c r="A108" s="74" t="s">
        <v>147</v>
      </c>
      <c r="B108" s="74" t="s">
        <v>148</v>
      </c>
      <c r="C108" s="120" t="s">
        <v>198</v>
      </c>
      <c r="D108" s="75" t="s">
        <v>149</v>
      </c>
    </row>
    <row r="109" s="2" customFormat="1" ht="66" spans="1:4">
      <c r="A109" s="74"/>
      <c r="B109" s="74" t="s">
        <v>150</v>
      </c>
      <c r="C109" s="120" t="s">
        <v>199</v>
      </c>
      <c r="D109" s="75" t="s">
        <v>151</v>
      </c>
    </row>
    <row r="110" s="2" customFormat="1" ht="33" spans="1:4">
      <c r="A110" s="74"/>
      <c r="B110" s="74" t="s">
        <v>152</v>
      </c>
      <c r="C110" s="120" t="s">
        <v>200</v>
      </c>
      <c r="D110" s="75" t="s">
        <v>109</v>
      </c>
    </row>
    <row r="111" s="2" customFormat="1" ht="99" spans="1:4">
      <c r="A111" s="74" t="s">
        <v>153</v>
      </c>
      <c r="B111" s="74" t="s">
        <v>154</v>
      </c>
      <c r="C111" s="120" t="s">
        <v>201</v>
      </c>
      <c r="D111" s="75" t="s">
        <v>155</v>
      </c>
    </row>
    <row r="112" s="2" customFormat="1" ht="99" spans="1:4">
      <c r="A112" s="74"/>
      <c r="B112" s="74" t="s">
        <v>156</v>
      </c>
      <c r="C112" s="120" t="s">
        <v>202</v>
      </c>
      <c r="D112" s="75" t="s">
        <v>137</v>
      </c>
    </row>
    <row r="113" s="2" customFormat="1" ht="66" spans="1:4">
      <c r="A113" s="74"/>
      <c r="B113" s="78" t="s">
        <v>157</v>
      </c>
      <c r="C113" s="123" t="s">
        <v>187</v>
      </c>
      <c r="D113" s="75" t="s">
        <v>158</v>
      </c>
    </row>
    <row r="114" s="2" customFormat="1" ht="99" spans="1:4">
      <c r="A114" s="74"/>
      <c r="B114" s="74" t="s">
        <v>159</v>
      </c>
      <c r="C114" s="120" t="s">
        <v>192</v>
      </c>
      <c r="D114" s="75" t="s">
        <v>137</v>
      </c>
    </row>
    <row r="115" s="2" customFormat="1" spans="1:4">
      <c r="A115" s="74"/>
      <c r="B115" s="78" t="s">
        <v>57</v>
      </c>
      <c r="C115" s="123">
        <v>5</v>
      </c>
      <c r="D115" s="79" t="s">
        <v>109</v>
      </c>
    </row>
    <row r="116" s="2" customFormat="1" ht="24.95" customHeight="1" spans="1:4">
      <c r="A116" s="51" t="s">
        <v>160</v>
      </c>
      <c r="B116" s="52"/>
      <c r="C116" s="119">
        <v>34</v>
      </c>
      <c r="D116" s="72"/>
    </row>
    <row r="117" s="2" customFormat="1" ht="66" spans="1:4">
      <c r="A117" s="82" t="s">
        <v>135</v>
      </c>
      <c r="B117" s="83" t="s">
        <v>161</v>
      </c>
      <c r="C117" s="124" t="s">
        <v>203</v>
      </c>
      <c r="D117" s="84" t="s">
        <v>162</v>
      </c>
    </row>
    <row r="118" s="2" customFormat="1" ht="66" spans="1:4">
      <c r="A118" s="87" t="s">
        <v>163</v>
      </c>
      <c r="B118" s="83" t="s">
        <v>164</v>
      </c>
      <c r="C118" s="125" t="s">
        <v>187</v>
      </c>
      <c r="D118" s="88" t="s">
        <v>165</v>
      </c>
    </row>
    <row r="119" s="2" customFormat="1" ht="49.5" spans="1:4">
      <c r="A119" s="87"/>
      <c r="B119" s="83" t="s">
        <v>166</v>
      </c>
      <c r="C119" s="125" t="s">
        <v>204</v>
      </c>
      <c r="D119" s="84" t="s">
        <v>167</v>
      </c>
    </row>
    <row r="120" s="2" customFormat="1" ht="66" spans="1:4">
      <c r="A120" s="83" t="s">
        <v>168</v>
      </c>
      <c r="B120" s="89" t="s">
        <v>169</v>
      </c>
      <c r="C120" s="126" t="s">
        <v>205</v>
      </c>
      <c r="D120" s="88" t="s">
        <v>170</v>
      </c>
    </row>
    <row r="121" s="2" customFormat="1" ht="66" spans="1:4">
      <c r="A121" s="83"/>
      <c r="B121" s="89" t="s">
        <v>171</v>
      </c>
      <c r="C121" s="126" t="s">
        <v>192</v>
      </c>
      <c r="D121" s="88" t="s">
        <v>172</v>
      </c>
    </row>
    <row r="122" s="2" customFormat="1" ht="66" spans="1:4">
      <c r="A122" s="83"/>
      <c r="B122" s="89" t="s">
        <v>173</v>
      </c>
      <c r="C122" s="124" t="s">
        <v>192</v>
      </c>
      <c r="D122" s="88" t="s">
        <v>172</v>
      </c>
    </row>
    <row r="123" s="2" customFormat="1" hidden="1" spans="1:4">
      <c r="A123" s="83"/>
      <c r="B123" s="89" t="s">
        <v>174</v>
      </c>
      <c r="C123" s="124"/>
      <c r="D123" s="88" t="s">
        <v>109</v>
      </c>
    </row>
    <row r="124" s="2" customFormat="1" ht="66" spans="1:4">
      <c r="A124" s="90" t="s">
        <v>175</v>
      </c>
      <c r="B124" s="91" t="s">
        <v>176</v>
      </c>
      <c r="C124" s="127" t="s">
        <v>187</v>
      </c>
      <c r="D124" s="92" t="s">
        <v>165</v>
      </c>
    </row>
    <row r="125" s="2" customFormat="1" spans="1:4">
      <c r="A125" s="4"/>
      <c r="B125" s="93"/>
      <c r="C125" s="128"/>
      <c r="D125" s="94"/>
    </row>
    <row r="126" s="2" customFormat="1" spans="1:4">
      <c r="A126" s="4"/>
      <c r="B126" s="93"/>
      <c r="C126" s="128"/>
      <c r="D126" s="94"/>
    </row>
    <row r="127" s="2" customFormat="1" spans="1:4">
      <c r="A127" s="4"/>
      <c r="B127" s="93"/>
      <c r="C127" s="128"/>
      <c r="D127" s="94"/>
    </row>
    <row r="128" s="2" customFormat="1" spans="1:4">
      <c r="A128" s="4"/>
      <c r="B128" s="93"/>
      <c r="C128" s="128"/>
      <c r="D128" s="94"/>
    </row>
    <row r="129" s="2" customFormat="1" spans="1:4">
      <c r="A129" s="4"/>
      <c r="B129" s="93"/>
      <c r="C129" s="128"/>
      <c r="D129" s="94"/>
    </row>
    <row r="130" s="2" customFormat="1" spans="1:4">
      <c r="A130" s="4"/>
      <c r="B130" s="93"/>
      <c r="C130" s="128"/>
      <c r="D130" s="94"/>
    </row>
    <row r="131" s="2" customFormat="1" spans="1:4">
      <c r="A131" s="4"/>
      <c r="B131" s="93"/>
      <c r="C131" s="128"/>
      <c r="D131" s="94"/>
    </row>
    <row r="132" s="2" customFormat="1" spans="1:4">
      <c r="A132" s="4"/>
      <c r="B132" s="93"/>
      <c r="C132" s="128"/>
      <c r="D132" s="94"/>
    </row>
    <row r="133" s="2" customFormat="1" spans="1:4">
      <c r="A133" s="4"/>
      <c r="B133" s="93"/>
      <c r="C133" s="128"/>
      <c r="D133" s="94"/>
    </row>
    <row r="134" s="2" customFormat="1" spans="1:4">
      <c r="A134" s="4"/>
      <c r="B134" s="93"/>
      <c r="C134" s="128"/>
      <c r="D134" s="94"/>
    </row>
    <row r="135" s="2" customFormat="1" spans="1:4">
      <c r="A135" s="4"/>
      <c r="B135" s="93"/>
      <c r="C135" s="128"/>
      <c r="D135" s="94"/>
    </row>
    <row r="136" s="2" customFormat="1" spans="1:4">
      <c r="A136" s="4"/>
      <c r="B136" s="93"/>
      <c r="C136" s="128"/>
      <c r="D136" s="94"/>
    </row>
    <row r="137" s="2" customFormat="1" spans="1:4">
      <c r="A137" s="4"/>
      <c r="B137" s="93"/>
      <c r="C137" s="128"/>
      <c r="D137" s="94"/>
    </row>
    <row r="138" s="2" customFormat="1" spans="1:4">
      <c r="A138" s="4"/>
      <c r="B138" s="93"/>
      <c r="C138" s="128"/>
      <c r="D138" s="94"/>
    </row>
    <row r="139" s="2" customFormat="1" spans="1:4">
      <c r="A139" s="4"/>
      <c r="B139" s="93"/>
      <c r="C139" s="128"/>
      <c r="D139" s="94"/>
    </row>
    <row r="140" s="2" customFormat="1" spans="1:4">
      <c r="A140" s="4"/>
      <c r="B140" s="93"/>
      <c r="C140" s="128"/>
      <c r="D140" s="94"/>
    </row>
    <row r="141" s="2" customFormat="1" spans="1:4">
      <c r="A141" s="4"/>
      <c r="B141" s="93"/>
      <c r="C141" s="128"/>
      <c r="D141" s="94"/>
    </row>
    <row r="142" s="2" customFormat="1" spans="1:4">
      <c r="A142" s="4"/>
      <c r="B142" s="93"/>
      <c r="C142" s="128"/>
      <c r="D142" s="94"/>
    </row>
    <row r="143" s="2" customFormat="1" spans="1:4">
      <c r="A143" s="4"/>
      <c r="B143" s="93"/>
      <c r="C143" s="128"/>
      <c r="D143" s="94"/>
    </row>
    <row r="144" s="2" customFormat="1" spans="1:4">
      <c r="A144" s="4"/>
      <c r="B144" s="93"/>
      <c r="C144" s="128"/>
      <c r="D144" s="94"/>
    </row>
    <row r="145" s="2" customFormat="1" spans="1:4">
      <c r="A145" s="4"/>
      <c r="B145" s="93"/>
      <c r="C145" s="128"/>
      <c r="D145" s="94"/>
    </row>
    <row r="146" s="2" customFormat="1" spans="1:4">
      <c r="A146" s="4"/>
      <c r="B146" s="93"/>
      <c r="C146" s="128"/>
      <c r="D146" s="94"/>
    </row>
    <row r="147" s="2" customFormat="1" spans="1:4">
      <c r="A147" s="4"/>
      <c r="B147" s="93"/>
      <c r="C147" s="128"/>
      <c r="D147" s="94"/>
    </row>
    <row r="148" s="2" customFormat="1" spans="1:4">
      <c r="A148" s="4"/>
      <c r="B148" s="93"/>
      <c r="C148" s="128"/>
      <c r="D148" s="94"/>
    </row>
    <row r="149" s="2" customFormat="1" spans="1:4">
      <c r="A149" s="4"/>
      <c r="B149" s="93"/>
      <c r="C149" s="128"/>
      <c r="D149" s="94"/>
    </row>
    <row r="150" s="2" customFormat="1" spans="1:4">
      <c r="A150" s="4"/>
      <c r="B150" s="93"/>
      <c r="C150" s="128"/>
      <c r="D150" s="94"/>
    </row>
    <row r="151" s="2" customFormat="1" spans="1:4">
      <c r="A151" s="4"/>
      <c r="B151" s="93"/>
      <c r="C151" s="128"/>
      <c r="D151" s="94"/>
    </row>
    <row r="152" s="2" customFormat="1" spans="1:4">
      <c r="A152" s="4"/>
      <c r="B152" s="93"/>
      <c r="C152" s="128"/>
      <c r="D152" s="94"/>
    </row>
    <row r="153" s="2" customFormat="1" spans="1:4">
      <c r="A153" s="4"/>
      <c r="B153" s="93"/>
      <c r="C153" s="128"/>
      <c r="D153" s="94"/>
    </row>
    <row r="154" s="2" customFormat="1" spans="1:4">
      <c r="A154" s="4"/>
      <c r="B154" s="93"/>
      <c r="C154" s="128"/>
      <c r="D154" s="94"/>
    </row>
    <row r="155" s="2" customFormat="1" spans="1:4">
      <c r="A155" s="4"/>
      <c r="B155" s="93"/>
      <c r="C155" s="128"/>
      <c r="D155" s="94"/>
    </row>
    <row r="156" s="2" customFormat="1" spans="1:4">
      <c r="A156" s="4"/>
      <c r="B156" s="93"/>
      <c r="C156" s="128"/>
      <c r="D156" s="94"/>
    </row>
    <row r="157" s="2" customFormat="1" spans="1:4">
      <c r="A157" s="4"/>
      <c r="B157" s="93"/>
      <c r="C157" s="128"/>
      <c r="D157" s="94"/>
    </row>
    <row r="158" spans="2:4">
      <c r="B158" s="97"/>
      <c r="C158" s="129"/>
      <c r="D158" s="98"/>
    </row>
    <row r="159" spans="2:4">
      <c r="B159" s="97"/>
      <c r="C159" s="129"/>
      <c r="D159" s="98"/>
    </row>
    <row r="160" spans="2:4">
      <c r="B160" s="97"/>
      <c r="C160" s="129"/>
      <c r="D160" s="98"/>
    </row>
    <row r="161" spans="2:4">
      <c r="B161" s="97"/>
      <c r="C161" s="129"/>
      <c r="D161" s="98"/>
    </row>
    <row r="162" spans="2:4">
      <c r="B162" s="97"/>
      <c r="C162" s="129"/>
      <c r="D162" s="98"/>
    </row>
    <row r="163" spans="2:4">
      <c r="B163" s="97"/>
      <c r="C163" s="129"/>
      <c r="D163" s="98"/>
    </row>
    <row r="164" spans="2:4">
      <c r="B164" s="97"/>
      <c r="C164" s="129"/>
      <c r="D164" s="98"/>
    </row>
    <row r="165" spans="2:4">
      <c r="B165" s="97"/>
      <c r="C165" s="129"/>
      <c r="D165" s="98"/>
    </row>
    <row r="166" spans="2:4">
      <c r="B166" s="97"/>
      <c r="C166" s="129"/>
      <c r="D166" s="98"/>
    </row>
    <row r="167" spans="2:4">
      <c r="B167" s="97"/>
      <c r="C167" s="129"/>
      <c r="D167" s="98"/>
    </row>
    <row r="168" spans="2:4">
      <c r="B168" s="97"/>
      <c r="C168" s="129"/>
      <c r="D168" s="98"/>
    </row>
    <row r="169" spans="2:4">
      <c r="B169" s="97"/>
      <c r="C169" s="129"/>
      <c r="D169" s="98"/>
    </row>
    <row r="170" spans="2:4">
      <c r="B170" s="97"/>
      <c r="C170" s="129"/>
      <c r="D170" s="98"/>
    </row>
    <row r="171" spans="2:4">
      <c r="B171" s="97"/>
      <c r="C171" s="129"/>
      <c r="D171" s="98"/>
    </row>
    <row r="172" spans="2:4">
      <c r="B172" s="97"/>
      <c r="C172" s="129"/>
      <c r="D172" s="98"/>
    </row>
    <row r="173" spans="2:4">
      <c r="B173" s="97"/>
      <c r="C173" s="129"/>
      <c r="D173" s="98"/>
    </row>
    <row r="174" spans="2:4">
      <c r="B174" s="97"/>
      <c r="C174" s="129"/>
      <c r="D174" s="98"/>
    </row>
    <row r="175" spans="2:4">
      <c r="B175" s="97"/>
      <c r="C175" s="129"/>
      <c r="D175" s="98"/>
    </row>
    <row r="176" spans="2:4">
      <c r="B176" s="97"/>
      <c r="C176" s="129"/>
      <c r="D176" s="98"/>
    </row>
    <row r="177" spans="2:4">
      <c r="B177" s="97"/>
      <c r="C177" s="129"/>
      <c r="D177" s="98"/>
    </row>
    <row r="178" spans="2:4">
      <c r="B178" s="97"/>
      <c r="C178" s="129"/>
      <c r="D178" s="98"/>
    </row>
    <row r="179" spans="2:4">
      <c r="B179" s="97"/>
      <c r="C179" s="129"/>
      <c r="D179" s="98"/>
    </row>
    <row r="180" spans="2:4">
      <c r="B180" s="97"/>
      <c r="C180" s="129"/>
      <c r="D180" s="98"/>
    </row>
    <row r="181" spans="2:4">
      <c r="B181" s="97"/>
      <c r="C181" s="129"/>
      <c r="D181" s="98"/>
    </row>
    <row r="182" spans="2:4">
      <c r="B182" s="97"/>
      <c r="C182" s="129"/>
      <c r="D182" s="98"/>
    </row>
    <row r="183" spans="2:4">
      <c r="B183" s="97"/>
      <c r="C183" s="129"/>
      <c r="D183" s="98"/>
    </row>
    <row r="184" spans="2:4">
      <c r="B184" s="97"/>
      <c r="C184" s="129"/>
      <c r="D184" s="98"/>
    </row>
    <row r="185" spans="2:4">
      <c r="B185" s="97"/>
      <c r="C185" s="129"/>
      <c r="D185" s="98"/>
    </row>
    <row r="186" spans="2:4">
      <c r="B186" s="97"/>
      <c r="C186" s="129"/>
      <c r="D186" s="98"/>
    </row>
    <row r="187" spans="2:4">
      <c r="B187" s="97"/>
      <c r="C187" s="129"/>
      <c r="D187" s="98"/>
    </row>
    <row r="188" spans="2:4">
      <c r="B188" s="97"/>
      <c r="C188" s="129"/>
      <c r="D188" s="98"/>
    </row>
    <row r="189" spans="2:4">
      <c r="B189" s="97"/>
      <c r="C189" s="129"/>
      <c r="D189" s="98"/>
    </row>
    <row r="190" spans="2:4">
      <c r="B190" s="97"/>
      <c r="C190" s="129"/>
      <c r="D190" s="98"/>
    </row>
    <row r="191" spans="2:4">
      <c r="B191" s="97"/>
      <c r="C191" s="129"/>
      <c r="D191" s="98"/>
    </row>
    <row r="192" spans="2:4">
      <c r="B192" s="97"/>
      <c r="C192" s="129"/>
      <c r="D192" s="98"/>
    </row>
    <row r="193" spans="2:4">
      <c r="B193" s="97"/>
      <c r="C193" s="129"/>
      <c r="D193" s="98"/>
    </row>
    <row r="194" spans="2:4">
      <c r="B194" s="97"/>
      <c r="C194" s="129"/>
      <c r="D194" s="98"/>
    </row>
    <row r="195" spans="2:4">
      <c r="B195" s="97"/>
      <c r="C195" s="129"/>
      <c r="D195" s="98"/>
    </row>
    <row r="196" spans="2:4">
      <c r="B196" s="97"/>
      <c r="C196" s="129"/>
      <c r="D196" s="98"/>
    </row>
    <row r="197" spans="2:4">
      <c r="B197" s="97"/>
      <c r="C197" s="129"/>
      <c r="D197" s="98"/>
    </row>
    <row r="198" spans="2:4">
      <c r="B198" s="97"/>
      <c r="C198" s="129"/>
      <c r="D198" s="98"/>
    </row>
    <row r="199" spans="2:4">
      <c r="B199" s="97"/>
      <c r="C199" s="129"/>
      <c r="D199" s="98"/>
    </row>
    <row r="200" spans="2:4">
      <c r="B200" s="97"/>
      <c r="C200" s="129"/>
      <c r="D200" s="98"/>
    </row>
    <row r="201" spans="2:4">
      <c r="B201" s="97"/>
      <c r="C201" s="129"/>
      <c r="D201" s="98"/>
    </row>
    <row r="202" spans="2:4">
      <c r="B202" s="97"/>
      <c r="C202" s="129"/>
      <c r="D202" s="98"/>
    </row>
    <row r="203" spans="2:4">
      <c r="B203" s="97"/>
      <c r="C203" s="129"/>
      <c r="D203" s="98"/>
    </row>
    <row r="204" spans="2:4">
      <c r="B204" s="97"/>
      <c r="C204" s="129"/>
      <c r="D204" s="98"/>
    </row>
    <row r="205" spans="2:4">
      <c r="B205" s="97"/>
      <c r="C205" s="129"/>
      <c r="D205" s="98"/>
    </row>
    <row r="206" spans="2:4">
      <c r="B206" s="97"/>
      <c r="C206" s="129"/>
      <c r="D206" s="98"/>
    </row>
    <row r="207" spans="2:4">
      <c r="B207" s="97"/>
      <c r="C207" s="129"/>
      <c r="D207" s="98"/>
    </row>
    <row r="208" spans="2:4">
      <c r="B208" s="97"/>
      <c r="C208" s="129"/>
      <c r="D208" s="98"/>
    </row>
    <row r="209" spans="2:4">
      <c r="B209" s="97"/>
      <c r="C209" s="129"/>
      <c r="D209" s="98"/>
    </row>
    <row r="210" spans="2:4">
      <c r="B210" s="97"/>
      <c r="C210" s="129"/>
      <c r="D210" s="98"/>
    </row>
    <row r="211" spans="2:4">
      <c r="B211" s="97"/>
      <c r="C211" s="129"/>
      <c r="D211" s="98"/>
    </row>
    <row r="212" spans="2:4">
      <c r="B212" s="97"/>
      <c r="C212" s="129"/>
      <c r="D212" s="98"/>
    </row>
    <row r="213" spans="2:4">
      <c r="B213" s="97"/>
      <c r="C213" s="129"/>
      <c r="D213" s="98"/>
    </row>
    <row r="214" spans="2:4">
      <c r="B214" s="97"/>
      <c r="C214" s="129"/>
      <c r="D214" s="98"/>
    </row>
    <row r="215" spans="2:4">
      <c r="B215" s="97"/>
      <c r="C215" s="129"/>
      <c r="D215" s="98"/>
    </row>
    <row r="216" spans="2:4">
      <c r="B216" s="97"/>
      <c r="C216" s="129"/>
      <c r="D216" s="98"/>
    </row>
    <row r="217" spans="2:4">
      <c r="B217" s="97"/>
      <c r="C217" s="129"/>
      <c r="D217" s="98"/>
    </row>
    <row r="218" spans="2:4">
      <c r="B218" s="97"/>
      <c r="C218" s="129"/>
      <c r="D218" s="98"/>
    </row>
    <row r="219" spans="2:4">
      <c r="B219" s="97"/>
      <c r="C219" s="129"/>
      <c r="D219" s="98"/>
    </row>
    <row r="220" spans="2:4">
      <c r="B220" s="97"/>
      <c r="C220" s="129"/>
      <c r="D220" s="98"/>
    </row>
    <row r="221" spans="2:4">
      <c r="B221" s="97"/>
      <c r="C221" s="129"/>
      <c r="D221" s="98"/>
    </row>
    <row r="222" spans="2:4">
      <c r="B222" s="97"/>
      <c r="C222" s="129"/>
      <c r="D222" s="98"/>
    </row>
    <row r="223" spans="2:4">
      <c r="B223" s="97"/>
      <c r="C223" s="129"/>
      <c r="D223" s="98"/>
    </row>
    <row r="224" spans="2:4">
      <c r="B224" s="97"/>
      <c r="C224" s="129"/>
      <c r="D224" s="98"/>
    </row>
    <row r="225" spans="2:4">
      <c r="B225" s="97"/>
      <c r="C225" s="129"/>
      <c r="D225" s="98"/>
    </row>
    <row r="226" spans="2:4">
      <c r="B226" s="97"/>
      <c r="C226" s="129"/>
      <c r="D226" s="98"/>
    </row>
    <row r="227" spans="2:4">
      <c r="B227" s="97"/>
      <c r="C227" s="129"/>
      <c r="D227" s="98"/>
    </row>
    <row r="228" spans="2:4">
      <c r="B228" s="97"/>
      <c r="C228" s="129"/>
      <c r="D228" s="98"/>
    </row>
    <row r="229" spans="2:4">
      <c r="B229" s="97"/>
      <c r="C229" s="129"/>
      <c r="D229" s="98"/>
    </row>
    <row r="230" spans="2:4">
      <c r="B230" s="97"/>
      <c r="C230" s="129"/>
      <c r="D230" s="98"/>
    </row>
    <row r="231" spans="2:4">
      <c r="B231" s="97"/>
      <c r="C231" s="129"/>
      <c r="D231" s="98"/>
    </row>
    <row r="232" spans="2:4">
      <c r="B232" s="97"/>
      <c r="C232" s="129"/>
      <c r="D232" s="98"/>
    </row>
    <row r="233" spans="2:4">
      <c r="B233" s="97"/>
      <c r="C233" s="129"/>
      <c r="D233" s="98"/>
    </row>
    <row r="234" spans="2:4">
      <c r="B234" s="97"/>
      <c r="C234" s="129"/>
      <c r="D234" s="98"/>
    </row>
    <row r="235" spans="2:4">
      <c r="B235" s="97"/>
      <c r="C235" s="129"/>
      <c r="D235" s="98"/>
    </row>
    <row r="236" spans="2:4">
      <c r="B236" s="97"/>
      <c r="C236" s="129"/>
      <c r="D236" s="98"/>
    </row>
    <row r="237" spans="2:4">
      <c r="B237" s="97"/>
      <c r="C237" s="129"/>
      <c r="D237" s="98"/>
    </row>
    <row r="238" spans="2:4">
      <c r="B238" s="97"/>
      <c r="C238" s="129"/>
      <c r="D238" s="98"/>
    </row>
    <row r="239" spans="2:4">
      <c r="B239" s="97"/>
      <c r="C239" s="129"/>
      <c r="D239" s="98"/>
    </row>
    <row r="240" spans="2:4">
      <c r="B240" s="97"/>
      <c r="C240" s="129"/>
      <c r="D240" s="98"/>
    </row>
    <row r="241" spans="2:4">
      <c r="B241" s="97"/>
      <c r="C241" s="129"/>
      <c r="D241" s="98"/>
    </row>
    <row r="242" spans="2:4">
      <c r="B242" s="97"/>
      <c r="C242" s="129"/>
      <c r="D242" s="98"/>
    </row>
    <row r="243" spans="2:4">
      <c r="B243" s="97"/>
      <c r="C243" s="129"/>
      <c r="D243" s="98"/>
    </row>
    <row r="244" spans="2:4">
      <c r="B244" s="97"/>
      <c r="C244" s="129"/>
      <c r="D244" s="98"/>
    </row>
    <row r="245" spans="2:4">
      <c r="B245" s="97"/>
      <c r="C245" s="129"/>
      <c r="D245" s="98"/>
    </row>
    <row r="246" spans="2:4">
      <c r="B246" s="97"/>
      <c r="C246" s="129"/>
      <c r="D246" s="98"/>
    </row>
  </sheetData>
  <sheetProtection selectLockedCells="1" selectUnlockedCells="1"/>
  <mergeCells count="15">
    <mergeCell ref="A1:D1"/>
    <mergeCell ref="A2:B2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zoomScale="85" zoomScaleNormal="85" topLeftCell="A106" workbookViewId="0">
      <selection activeCell="D84" sqref="D84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 t="s">
        <v>46</v>
      </c>
      <c r="B35" s="25"/>
      <c r="C35" s="22"/>
      <c r="D35" s="23"/>
      <c r="E35" s="24"/>
    </row>
    <row r="36" s="1" customFormat="1" ht="15" spans="1:5">
      <c r="A36" s="20"/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 t="s">
        <v>49</v>
      </c>
      <c r="B39" s="25"/>
      <c r="C39" s="22"/>
      <c r="D39" s="23"/>
      <c r="E39" s="24"/>
    </row>
    <row r="40" s="1" customFormat="1" ht="15" spans="1:5">
      <c r="A40" s="20"/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52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 t="s">
        <v>62</v>
      </c>
      <c r="B52" s="25"/>
      <c r="C52" s="22"/>
      <c r="D52" s="23"/>
      <c r="E52" s="24"/>
    </row>
    <row r="53" s="1" customFormat="1" ht="15" spans="1:5">
      <c r="A53" s="20"/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15" spans="1:5">
      <c r="A59" s="20" t="s">
        <v>68</v>
      </c>
      <c r="B59" s="25"/>
      <c r="C59" s="22"/>
      <c r="D59" s="23"/>
      <c r="E59" s="24"/>
    </row>
    <row r="60" s="1" customFormat="1" ht="29.25" spans="1:5">
      <c r="A60" s="26" t="s">
        <v>69</v>
      </c>
      <c r="B60" s="25"/>
      <c r="C60" s="22"/>
      <c r="D60" s="23"/>
      <c r="E60" s="24"/>
    </row>
    <row r="61" s="1" customFormat="1" ht="15" spans="1:5">
      <c r="A61" s="20"/>
      <c r="B61" s="25"/>
      <c r="C61" s="22"/>
      <c r="D61" s="23"/>
      <c r="E61" s="24"/>
    </row>
    <row r="62" s="1" customFormat="1" ht="15" spans="1:5">
      <c r="A62" s="20" t="s">
        <v>70</v>
      </c>
      <c r="B62" s="25"/>
      <c r="C62" s="22"/>
      <c r="D62" s="23"/>
      <c r="E62" s="24"/>
    </row>
    <row r="63" s="1" customFormat="1" ht="15" spans="1:5">
      <c r="A63" s="20" t="s">
        <v>71</v>
      </c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s="1" customFormat="1" ht="15" spans="1:5">
      <c r="A72" s="20" t="s">
        <v>80</v>
      </c>
      <c r="B72" s="25"/>
      <c r="C72" s="22"/>
      <c r="D72" s="23"/>
      <c r="E72" s="24"/>
    </row>
    <row r="73" ht="21.75" spans="1:5">
      <c r="A73" s="27"/>
      <c r="B73" s="28"/>
      <c r="C73" s="29"/>
      <c r="D73" s="30" t="s">
        <v>206</v>
      </c>
      <c r="E73" s="31" t="e">
        <f>SUM(E75:E124)</f>
        <v>#REF!</v>
      </c>
    </row>
    <row r="74" ht="21.75" spans="1:5">
      <c r="A74" s="32"/>
      <c r="B74" s="33"/>
      <c r="C74" s="34" t="s">
        <v>207</v>
      </c>
      <c r="D74" s="35"/>
      <c r="E74" s="31" t="e">
        <f>SUM(E75:E124)/12</f>
        <v>#REF!</v>
      </c>
    </row>
    <row r="75" ht="24.95" customHeight="1" spans="1:5">
      <c r="A75" s="36" t="s">
        <v>82</v>
      </c>
      <c r="B75" s="37"/>
      <c r="C75" s="38"/>
      <c r="D75" s="39"/>
      <c r="E75" s="40" t="e">
        <f>SUM(D76:D86)/55*30</f>
        <v>#REF!</v>
      </c>
    </row>
    <row r="76" s="2" customFormat="1" ht="82.5" spans="1:5">
      <c r="A76" s="41" t="s">
        <v>83</v>
      </c>
      <c r="B76" s="42" t="s">
        <v>84</v>
      </c>
      <c r="C76" s="167" t="s">
        <v>85</v>
      </c>
      <c r="D76" s="44" t="e">
        <f>'1月'!E76+'2月'!E76+'3月'!E76+'4月'!E76+'5月'!E76+'6月'!E76+'7月'!E76+'8月'!E76+'9月'!E76+'10月'!E76+'11月'!E76+'12月'!#REF!</f>
        <v>#REF!</v>
      </c>
      <c r="E76" s="45"/>
    </row>
    <row r="77" s="2" customFormat="1" ht="82.5" spans="1:5">
      <c r="A77" s="41"/>
      <c r="B77" s="42" t="s">
        <v>86</v>
      </c>
      <c r="C77" s="167" t="s">
        <v>85</v>
      </c>
      <c r="D77" s="44" t="e">
        <f>'1月'!E77+'2月'!E77+'3月'!E77+'4月'!E77+'5月'!E77+'6月'!E77+'7月'!E77+'8月'!E77+'9月'!E77+'10月'!E77+'11月'!E77+'12月'!#REF!</f>
        <v>#REF!</v>
      </c>
      <c r="E77" s="45"/>
    </row>
    <row r="78" s="2" customFormat="1" ht="82.5" spans="1:5">
      <c r="A78" s="41"/>
      <c r="B78" s="46" t="s">
        <v>87</v>
      </c>
      <c r="C78" s="168" t="s">
        <v>88</v>
      </c>
      <c r="D78" s="44" t="e">
        <f>'1月'!E78+'2月'!E78+'3月'!E78+'4月'!E78+'5月'!E78+'6月'!E78+'7月'!E78+'8月'!E78+'9月'!E78+'10月'!E78+'11月'!E78+'12月'!#REF!</f>
        <v>#REF!</v>
      </c>
      <c r="E78" s="48"/>
    </row>
    <row r="79" s="2" customFormat="1" ht="82.5" spans="1:5">
      <c r="A79" s="41"/>
      <c r="B79" s="46" t="s">
        <v>89</v>
      </c>
      <c r="C79" s="168" t="s">
        <v>88</v>
      </c>
      <c r="D79" s="44" t="e">
        <f>'1月'!E79+'2月'!E79+'3月'!E79+'4月'!E79+'5月'!E79+'6月'!E79+'7月'!E79+'8月'!E79+'9月'!E79+'10月'!E79+'11月'!E79+'12月'!#REF!</f>
        <v>#REF!</v>
      </c>
      <c r="E79" s="48"/>
    </row>
    <row r="80" s="2" customFormat="1" ht="82.5" spans="1:5">
      <c r="A80" s="41"/>
      <c r="B80" s="46" t="s">
        <v>90</v>
      </c>
      <c r="C80" s="168" t="s">
        <v>91</v>
      </c>
      <c r="D80" s="44" t="e">
        <f>'1月'!E80+'2月'!E80+'3月'!E80+'4月'!E80+'5月'!E80+'6月'!E80+'7月'!E80+'8月'!E80+'9月'!E80+'10月'!E80+'11月'!E80+'12月'!#REF!</f>
        <v>#REF!</v>
      </c>
      <c r="E80" s="48"/>
    </row>
    <row r="81" s="2" customFormat="1" ht="82.5" spans="1:5">
      <c r="A81" s="41"/>
      <c r="B81" s="46" t="s">
        <v>92</v>
      </c>
      <c r="C81" s="168" t="s">
        <v>91</v>
      </c>
      <c r="D81" s="44" t="e">
        <f>'1月'!E81+'2月'!E81+'3月'!E81+'4月'!E81+'5月'!E81+'6月'!E81+'7月'!E81+'8月'!E81+'9月'!E81+'10月'!E81+'11月'!E81+'12月'!#REF!</f>
        <v>#REF!</v>
      </c>
      <c r="E81" s="48"/>
    </row>
    <row r="82" s="2" customFormat="1" ht="82.5" spans="1:5">
      <c r="A82" s="41"/>
      <c r="B82" s="46" t="s">
        <v>93</v>
      </c>
      <c r="C82" s="167" t="s">
        <v>85</v>
      </c>
      <c r="D82" s="44" t="e">
        <f>'1月'!E82+'2月'!E82+'3月'!E82+'4月'!E82+'5月'!E82+'6月'!E82+'7月'!E82+'8月'!E82+'9月'!E82+'10月'!E82+'11月'!E82+'12月'!#REF!</f>
        <v>#REF!</v>
      </c>
      <c r="E82" s="48"/>
    </row>
    <row r="83" s="2" customFormat="1" ht="82.5" spans="1:5">
      <c r="A83" s="41"/>
      <c r="B83" s="46" t="s">
        <v>94</v>
      </c>
      <c r="C83" s="167" t="s">
        <v>85</v>
      </c>
      <c r="D83" s="44" t="e">
        <f>'1月'!E83+'2月'!E83+'3月'!E83+'4月'!E83+'5月'!E83+'6月'!E83+'7月'!E83+'8月'!E83+'9月'!E83+'10月'!E83+'11月'!E83+'12月'!#REF!</f>
        <v>#REF!</v>
      </c>
      <c r="E83" s="48"/>
    </row>
    <row r="84" s="2" customFormat="1" ht="115.5" spans="1:5">
      <c r="A84" s="49" t="s">
        <v>95</v>
      </c>
      <c r="B84" s="49" t="s">
        <v>96</v>
      </c>
      <c r="C84" s="47" t="s">
        <v>97</v>
      </c>
      <c r="D84" s="44" t="e">
        <f>'1月'!E84+'2月'!E84+'3月'!E84+'4月'!E84+'5月'!E84+'6月'!E84+'7月'!E84+'8月'!E84+'9月'!E84+'10月'!E84+'11月'!E84+'12月'!#REF!</f>
        <v>#REF!</v>
      </c>
      <c r="E84" s="48"/>
    </row>
    <row r="85" s="2" customFormat="1" ht="115.5" spans="1:5">
      <c r="A85" s="49"/>
      <c r="B85" s="49" t="s">
        <v>98</v>
      </c>
      <c r="C85" s="47" t="s">
        <v>97</v>
      </c>
      <c r="D85" s="44" t="e">
        <f>'1月'!E85+'2月'!E85+'3月'!E85+'4月'!E85+'5月'!E85+'6月'!E85+'7月'!E85+'8月'!E85+'9月'!E85+'10月'!E85+'11月'!E85+'12月'!#REF!</f>
        <v>#REF!</v>
      </c>
      <c r="E85" s="48"/>
    </row>
    <row r="86" s="2" customFormat="1" ht="82.5" spans="1:5">
      <c r="A86" s="50" t="s">
        <v>99</v>
      </c>
      <c r="B86" s="46" t="s">
        <v>100</v>
      </c>
      <c r="C86" s="47" t="s">
        <v>101</v>
      </c>
      <c r="D86" s="44" t="e">
        <f>'1月'!E86+'2月'!E86+'3月'!E86+'4月'!E86+'5月'!E86+'6月'!E86+'7月'!E86+'8月'!E86+'9月'!E86+'10月'!E86+'11月'!E86+'12月'!#REF!</f>
        <v>#REF!</v>
      </c>
      <c r="E86" s="48"/>
    </row>
    <row r="87" s="2" customFormat="1" ht="24.95" customHeight="1" spans="1:5">
      <c r="A87" s="51" t="s">
        <v>102</v>
      </c>
      <c r="B87" s="52"/>
      <c r="C87" s="53"/>
      <c r="D87" s="54"/>
      <c r="E87" s="55" t="e">
        <f>SUM(D88:D94)/25*20</f>
        <v>#REF!</v>
      </c>
    </row>
    <row r="88" s="2" customFormat="1" ht="99" spans="1:5">
      <c r="A88" s="56" t="s">
        <v>103</v>
      </c>
      <c r="B88" s="57" t="s">
        <v>104</v>
      </c>
      <c r="C88" s="58" t="s">
        <v>105</v>
      </c>
      <c r="D88" s="59" t="e">
        <f>'1月'!E88+'2月'!E88+'3月'!E88+'4月'!E88+'5月'!E88+'6月'!E88+'7月'!E88+'8月'!E88+'9月'!E88+'10月'!E88+'11月'!E88+'12月'!#REF!</f>
        <v>#REF!</v>
      </c>
      <c r="E88" s="60"/>
    </row>
    <row r="89" s="2" customFormat="1" ht="49.5" spans="1:5">
      <c r="A89" s="56"/>
      <c r="B89" s="57" t="s">
        <v>106</v>
      </c>
      <c r="C89" s="58" t="s">
        <v>107</v>
      </c>
      <c r="D89" s="59" t="e">
        <f>'1月'!E89+'2月'!E89+'3月'!E89+'4月'!E89+'5月'!E89+'6月'!E89+'7月'!E89+'8月'!E89+'9月'!E89+'10月'!E89+'11月'!E89+'12月'!#REF!</f>
        <v>#REF!</v>
      </c>
      <c r="E89" s="60"/>
    </row>
    <row r="90" s="2" customFormat="1" ht="19.5" spans="1:5">
      <c r="A90" s="56"/>
      <c r="B90" s="57" t="s">
        <v>108</v>
      </c>
      <c r="C90" s="58" t="s">
        <v>109</v>
      </c>
      <c r="D90" s="59" t="s">
        <v>110</v>
      </c>
      <c r="E90" s="60"/>
    </row>
    <row r="91" s="2" customFormat="1" ht="99" spans="1:5">
      <c r="A91" s="56" t="s">
        <v>111</v>
      </c>
      <c r="B91" s="57" t="s">
        <v>112</v>
      </c>
      <c r="C91" s="58" t="s">
        <v>113</v>
      </c>
      <c r="D91" s="59" t="e">
        <f>'1月'!E91+'2月'!E91+'3月'!E91+'4月'!E91+'5月'!E91+'6月'!E91+'7月'!E91+'8月'!E91+'9月'!E91+'10月'!E91+'11月'!E91+'12月'!#REF!</f>
        <v>#REF!</v>
      </c>
      <c r="E91" s="60"/>
    </row>
    <row r="92" s="2" customFormat="1" ht="99" spans="1:5">
      <c r="A92" s="56"/>
      <c r="B92" s="57" t="s">
        <v>114</v>
      </c>
      <c r="C92" s="58" t="s">
        <v>115</v>
      </c>
      <c r="D92" s="59" t="e">
        <f>'1月'!E92+'2月'!E92+'3月'!E92+'4月'!E92+'5月'!E92+'6月'!E92+'7月'!E92+'8月'!E92+'9月'!E92+'10月'!E92+'11月'!E92+'12月'!#REF!</f>
        <v>#REF!</v>
      </c>
      <c r="E92" s="60"/>
    </row>
    <row r="93" s="2" customFormat="1" ht="66" spans="1:5">
      <c r="A93" s="56" t="s">
        <v>116</v>
      </c>
      <c r="B93" s="56" t="s">
        <v>117</v>
      </c>
      <c r="C93" s="61" t="s">
        <v>118</v>
      </c>
      <c r="D93" s="59" t="e">
        <f>'1月'!E93+'2月'!E93+'3月'!E93+'4月'!E93+'5月'!E93+'6月'!E93+'7月'!E93+'8月'!E93+'9月'!E93+'10月'!E93+'11月'!E93+'12月'!#REF!</f>
        <v>#REF!</v>
      </c>
      <c r="E93" s="60"/>
    </row>
    <row r="94" s="2" customFormat="1" ht="33" spans="1:5">
      <c r="A94" s="56"/>
      <c r="B94" s="56" t="s">
        <v>119</v>
      </c>
      <c r="C94" s="58" t="s">
        <v>109</v>
      </c>
      <c r="D94" s="62" t="s">
        <v>110</v>
      </c>
      <c r="E94" s="60"/>
    </row>
    <row r="95" s="2" customFormat="1" ht="24.95" customHeight="1" spans="1:5">
      <c r="A95" s="51" t="s">
        <v>121</v>
      </c>
      <c r="B95" s="63"/>
      <c r="C95" s="64"/>
      <c r="D95" s="65"/>
      <c r="E95" s="55" t="e">
        <f>SUM(D96:D100)/20*25</f>
        <v>#REF!</v>
      </c>
    </row>
    <row r="96" s="2" customFormat="1" ht="99" spans="1:5">
      <c r="A96" s="66" t="s">
        <v>122</v>
      </c>
      <c r="B96" s="66" t="s">
        <v>123</v>
      </c>
      <c r="C96" s="67" t="s">
        <v>124</v>
      </c>
      <c r="D96" s="68" t="e">
        <f>'1月'!E96+'2月'!E96+'3月'!E96+'4月'!E96+'5月'!E96+'6月'!E96+'7月'!E96+'8月'!E96+'9月'!E96+'10月'!E96+'11月'!E96+'12月'!#REF!</f>
        <v>#REF!</v>
      </c>
      <c r="E96" s="69"/>
    </row>
    <row r="97" s="2" customFormat="1" ht="99" spans="1:5">
      <c r="A97" s="66"/>
      <c r="B97" s="66" t="s">
        <v>125</v>
      </c>
      <c r="C97" s="67" t="s">
        <v>126</v>
      </c>
      <c r="D97" s="68" t="e">
        <f>'1月'!E97+'2月'!E97+'3月'!E97+'4月'!E97+'5月'!E97+'6月'!E97+'7月'!E97+'8月'!E97+'9月'!E97+'10月'!E97+'11月'!E97+'12月'!#REF!</f>
        <v>#REF!</v>
      </c>
      <c r="E97" s="69"/>
    </row>
    <row r="98" s="2" customFormat="1" ht="82.5" spans="1:5">
      <c r="A98" s="66" t="s">
        <v>127</v>
      </c>
      <c r="B98" s="66" t="s">
        <v>128</v>
      </c>
      <c r="C98" s="70" t="s">
        <v>129</v>
      </c>
      <c r="D98" s="68" t="e">
        <f>'1月'!E98+'2月'!E98+'3月'!E98+'4月'!E98+'5月'!E98+'6月'!E98+'7月'!E98+'8月'!E98+'9月'!E98+'10月'!E98+'11月'!E98+'12月'!#REF!</f>
        <v>#REF!</v>
      </c>
      <c r="E98" s="69"/>
    </row>
    <row r="99" s="2" customFormat="1" ht="19.5" spans="1:5">
      <c r="A99" s="66"/>
      <c r="B99" s="71" t="s">
        <v>130</v>
      </c>
      <c r="C99" s="70" t="s">
        <v>109</v>
      </c>
      <c r="D99" s="68" t="s">
        <v>110</v>
      </c>
      <c r="E99" s="69"/>
    </row>
    <row r="100" s="2" customFormat="1" ht="82.5" spans="1:5">
      <c r="A100" s="66" t="s">
        <v>131</v>
      </c>
      <c r="B100" s="71" t="s">
        <v>132</v>
      </c>
      <c r="C100" s="67" t="s">
        <v>133</v>
      </c>
      <c r="D100" s="68" t="e">
        <f>'1月'!E100+'2月'!E100+'3月'!E100+'4月'!E100+'5月'!E100+'6月'!E100+'7月'!E100+'8月'!E100+'9月'!E100+'10月'!E100+'11月'!E100+'12月'!#REF!</f>
        <v>#REF!</v>
      </c>
      <c r="E100" s="69"/>
    </row>
    <row r="101" s="2" customFormat="1" ht="24.95" customHeight="1" spans="1:5">
      <c r="A101" s="51" t="s">
        <v>134</v>
      </c>
      <c r="B101" s="52"/>
      <c r="C101" s="72"/>
      <c r="D101" s="73"/>
      <c r="E101" s="55" t="e">
        <f>SUM(D102:D115)/55*15</f>
        <v>#REF!</v>
      </c>
    </row>
    <row r="102" s="3" customFormat="1" ht="99" spans="1:5">
      <c r="A102" s="74" t="s">
        <v>135</v>
      </c>
      <c r="B102" s="74" t="s">
        <v>136</v>
      </c>
      <c r="C102" s="75" t="s">
        <v>137</v>
      </c>
      <c r="D102" s="76" t="e">
        <f>'1月'!E102+'2月'!E102+'3月'!E102+'4月'!E102+'5月'!E102+'6月'!E102+'7月'!E102+'8月'!E102+'9月'!E102+'10月'!E102+'11月'!E102+'12月'!#REF!</f>
        <v>#REF!</v>
      </c>
      <c r="E102" s="77"/>
    </row>
    <row r="103" s="3" customFormat="1" ht="99" spans="1:5">
      <c r="A103" s="74" t="s">
        <v>138</v>
      </c>
      <c r="B103" s="74" t="s">
        <v>139</v>
      </c>
      <c r="C103" s="75" t="s">
        <v>137</v>
      </c>
      <c r="D103" s="76" t="e">
        <f>'1月'!E103+'2月'!E103+'3月'!E103+'4月'!E103+'5月'!E103+'6月'!E103+'7月'!E103+'8月'!E103+'9月'!E103+'10月'!E103+'11月'!E103+'12月'!#REF!</f>
        <v>#REF!</v>
      </c>
      <c r="E103" s="77"/>
    </row>
    <row r="104" s="3" customFormat="1" ht="99" spans="1:5">
      <c r="A104" s="74"/>
      <c r="B104" s="74" t="s">
        <v>140</v>
      </c>
      <c r="C104" s="75" t="s">
        <v>137</v>
      </c>
      <c r="D104" s="76" t="e">
        <f>'1月'!E104+'2月'!E104+'3月'!E104+'4月'!E104+'5月'!E104+'6月'!E104+'7月'!E104+'8月'!E104+'9月'!E104+'10月'!E104+'11月'!E104+'12月'!#REF!</f>
        <v>#REF!</v>
      </c>
      <c r="E104" s="77"/>
    </row>
    <row r="105" s="3" customFormat="1" ht="33" spans="1:5">
      <c r="A105" s="74"/>
      <c r="B105" s="78" t="s">
        <v>141</v>
      </c>
      <c r="C105" s="79" t="s">
        <v>109</v>
      </c>
      <c r="D105" s="76" t="s">
        <v>110</v>
      </c>
      <c r="E105" s="77"/>
    </row>
    <row r="106" s="3" customFormat="1" ht="99" spans="1:5">
      <c r="A106" s="74" t="s">
        <v>142</v>
      </c>
      <c r="B106" s="74" t="s">
        <v>143</v>
      </c>
      <c r="C106" s="79" t="s">
        <v>144</v>
      </c>
      <c r="D106" s="76" t="e">
        <f>'1月'!E106+'2月'!E106+'3月'!E106+'4月'!E106+'5月'!E106+'6月'!E106+'7月'!E106+'8月'!E106+'9月'!E106+'10月'!E106+'11月'!E106+'12月'!#REF!</f>
        <v>#REF!</v>
      </c>
      <c r="E106" s="77"/>
    </row>
    <row r="107" s="3" customFormat="1" ht="99" spans="1:5">
      <c r="A107" s="74"/>
      <c r="B107" s="74" t="s">
        <v>145</v>
      </c>
      <c r="C107" s="75" t="s">
        <v>146</v>
      </c>
      <c r="D107" s="76" t="e">
        <f>'1月'!E107+'2月'!E107+'3月'!E107+'4月'!E107+'5月'!E107+'6月'!E107+'7月'!E107+'8月'!E107+'9月'!E107+'10月'!E107+'11月'!E107+'12月'!#REF!</f>
        <v>#REF!</v>
      </c>
      <c r="E107" s="77"/>
    </row>
    <row r="108" s="2" customFormat="1" ht="99" spans="1:5">
      <c r="A108" s="74" t="s">
        <v>147</v>
      </c>
      <c r="B108" s="74" t="s">
        <v>148</v>
      </c>
      <c r="C108" s="75" t="s">
        <v>149</v>
      </c>
      <c r="D108" s="76" t="e">
        <f>'1月'!E108+'2月'!E108+'3月'!E108+'4月'!E108+'5月'!E108+'6月'!E108+'7月'!E108+'8月'!E108+'9月'!E108+'10月'!E108+'11月'!E108+'12月'!#REF!</f>
        <v>#REF!</v>
      </c>
      <c r="E108" s="80"/>
    </row>
    <row r="109" s="2" customFormat="1" ht="66" spans="1:5">
      <c r="A109" s="74"/>
      <c r="B109" s="74" t="s">
        <v>150</v>
      </c>
      <c r="C109" s="75" t="s">
        <v>151</v>
      </c>
      <c r="D109" s="76" t="e">
        <f>'1月'!E109+'2月'!E109+'3月'!E109+'4月'!E109+'5月'!E109+'6月'!E109+'7月'!E109+'8月'!E109+'9月'!E109+'10月'!E109+'11月'!E109+'12月'!#REF!</f>
        <v>#REF!</v>
      </c>
      <c r="E109" s="80"/>
    </row>
    <row r="110" s="2" customFormat="1" ht="33" spans="1:5">
      <c r="A110" s="74"/>
      <c r="B110" s="74" t="s">
        <v>152</v>
      </c>
      <c r="C110" s="75" t="s">
        <v>109</v>
      </c>
      <c r="D110" s="76" t="s">
        <v>110</v>
      </c>
      <c r="E110" s="80"/>
    </row>
    <row r="111" s="2" customFormat="1" ht="99" spans="1:5">
      <c r="A111" s="74" t="s">
        <v>153</v>
      </c>
      <c r="B111" s="74" t="s">
        <v>154</v>
      </c>
      <c r="C111" s="75" t="s">
        <v>155</v>
      </c>
      <c r="D111" s="76" t="e">
        <f>'1月'!E111+'2月'!E111+'3月'!E111+'4月'!E111+'5月'!E111+'6月'!E111+'7月'!E111+'8月'!E111+'9月'!E111+'10月'!E111+'11月'!E111+'12月'!#REF!</f>
        <v>#REF!</v>
      </c>
      <c r="E111" s="80"/>
    </row>
    <row r="112" s="2" customFormat="1" ht="99" spans="1:5">
      <c r="A112" s="74"/>
      <c r="B112" s="74" t="s">
        <v>156</v>
      </c>
      <c r="C112" s="75" t="s">
        <v>137</v>
      </c>
      <c r="D112" s="76" t="e">
        <f>'1月'!E112+'2月'!E112+'3月'!E112+'4月'!E112+'5月'!E112+'6月'!E112+'7月'!E112+'8月'!E112+'9月'!E112+'10月'!E112+'11月'!E112+'12月'!#REF!</f>
        <v>#REF!</v>
      </c>
      <c r="E112" s="80"/>
    </row>
    <row r="113" s="2" customFormat="1" ht="66" spans="1:5">
      <c r="A113" s="74"/>
      <c r="B113" s="78" t="s">
        <v>157</v>
      </c>
      <c r="C113" s="75" t="s">
        <v>158</v>
      </c>
      <c r="D113" s="76" t="e">
        <f>'1月'!E113+'2月'!E113+'3月'!E113+'4月'!E113+'5月'!E113+'6月'!E113+'7月'!E113+'8月'!E113+'9月'!E113+'10月'!E113+'11月'!E113+'12月'!#REF!</f>
        <v>#REF!</v>
      </c>
      <c r="E113" s="80"/>
    </row>
    <row r="114" s="2" customFormat="1" ht="99" spans="1:5">
      <c r="A114" s="74"/>
      <c r="B114" s="74" t="s">
        <v>159</v>
      </c>
      <c r="C114" s="75" t="s">
        <v>137</v>
      </c>
      <c r="D114" s="76" t="e">
        <f>'1月'!E114+'2月'!E114+'3月'!E114+'4月'!E114+'5月'!E114+'6月'!E114+'7月'!E114+'8月'!E114+'9月'!E114+'10月'!E114+'11月'!E114+'12月'!#REF!</f>
        <v>#REF!</v>
      </c>
      <c r="E114" s="80"/>
    </row>
    <row r="115" s="2" customFormat="1" ht="19.5" spans="1:5">
      <c r="A115" s="74"/>
      <c r="B115" s="78" t="s">
        <v>57</v>
      </c>
      <c r="C115" s="79" t="s">
        <v>109</v>
      </c>
      <c r="D115" s="81" t="s">
        <v>110</v>
      </c>
      <c r="E115" s="80"/>
    </row>
    <row r="116" s="2" customFormat="1" ht="24.95" customHeight="1" spans="1:5">
      <c r="A116" s="51" t="s">
        <v>160</v>
      </c>
      <c r="B116" s="52"/>
      <c r="C116" s="72"/>
      <c r="D116" s="73"/>
      <c r="E116" s="55" t="e">
        <f>SUM(D117:D124)/35*10</f>
        <v>#REF!</v>
      </c>
    </row>
    <row r="117" s="2" customFormat="1" ht="66" spans="1:5">
      <c r="A117" s="82" t="s">
        <v>135</v>
      </c>
      <c r="B117" s="83" t="s">
        <v>161</v>
      </c>
      <c r="C117" s="84" t="s">
        <v>162</v>
      </c>
      <c r="D117" s="85" t="e">
        <f>'1月'!E117+'2月'!E117+'3月'!E117+'4月'!E117+'5月'!E117+'6月'!E117+'7月'!E117+'8月'!E117+'9月'!E117+'10月'!E117+'11月'!E117+'12月'!#REF!</f>
        <v>#REF!</v>
      </c>
      <c r="E117" s="86"/>
    </row>
    <row r="118" s="2" customFormat="1" ht="66" spans="1:5">
      <c r="A118" s="87" t="s">
        <v>163</v>
      </c>
      <c r="B118" s="83" t="s">
        <v>164</v>
      </c>
      <c r="C118" s="88" t="s">
        <v>165</v>
      </c>
      <c r="D118" s="85" t="e">
        <f>'1月'!E118+'2月'!E118+'3月'!E118+'4月'!E118+'5月'!E118+'6月'!E118+'7月'!E118+'8月'!E118+'9月'!E118+'10月'!E118+'11月'!E118+'12月'!#REF!</f>
        <v>#REF!</v>
      </c>
      <c r="E118" s="86"/>
    </row>
    <row r="119" s="2" customFormat="1" ht="49.5" spans="1:5">
      <c r="A119" s="87"/>
      <c r="B119" s="83" t="s">
        <v>166</v>
      </c>
      <c r="C119" s="84" t="s">
        <v>167</v>
      </c>
      <c r="D119" s="85" t="e">
        <f>'1月'!E119+'2月'!E119+'3月'!E119+'4月'!E119+'5月'!E119+'6月'!E119+'7月'!E119+'8月'!E119+'9月'!E119+'10月'!E119+'11月'!E119+'12月'!#REF!</f>
        <v>#REF!</v>
      </c>
      <c r="E119" s="86"/>
    </row>
    <row r="120" s="2" customFormat="1" ht="66" spans="1:5">
      <c r="A120" s="83" t="s">
        <v>168</v>
      </c>
      <c r="B120" s="89" t="s">
        <v>169</v>
      </c>
      <c r="C120" s="88" t="s">
        <v>170</v>
      </c>
      <c r="D120" s="85" t="e">
        <f>'1月'!E120+'2月'!E120+'3月'!E120+'4月'!E120+'5月'!E120+'6月'!E120+'7月'!E120+'8月'!E120+'9月'!E120+'10月'!E120+'11月'!E120+'12月'!#REF!</f>
        <v>#REF!</v>
      </c>
      <c r="E120" s="86"/>
    </row>
    <row r="121" s="2" customFormat="1" ht="66" spans="1:5">
      <c r="A121" s="83"/>
      <c r="B121" s="89" t="s">
        <v>171</v>
      </c>
      <c r="C121" s="88" t="s">
        <v>172</v>
      </c>
      <c r="D121" s="85" t="e">
        <f>'1月'!E121+'2月'!E121+'3月'!E121+'4月'!E121+'5月'!E121+'6月'!E121+'7月'!E121+'8月'!E121+'9月'!E121+'10月'!E121+'11月'!E121+'12月'!#REF!</f>
        <v>#REF!</v>
      </c>
      <c r="E121" s="86"/>
    </row>
    <row r="122" s="2" customFormat="1" ht="66" spans="1:5">
      <c r="A122" s="83"/>
      <c r="B122" s="89" t="s">
        <v>173</v>
      </c>
      <c r="C122" s="88" t="s">
        <v>172</v>
      </c>
      <c r="D122" s="85" t="e">
        <f>'1月'!E122+'2月'!E122+'3月'!E122+'4月'!E122+'5月'!E122+'6月'!E122+'7月'!E122+'8月'!E122+'9月'!E122+'10月'!E122+'11月'!E122+'12月'!#REF!</f>
        <v>#REF!</v>
      </c>
      <c r="E122" s="86"/>
    </row>
    <row r="123" s="2" customFormat="1" ht="19.5" spans="1:5">
      <c r="A123" s="83"/>
      <c r="B123" s="89" t="s">
        <v>174</v>
      </c>
      <c r="C123" s="88" t="s">
        <v>109</v>
      </c>
      <c r="D123" s="85" t="s">
        <v>110</v>
      </c>
      <c r="E123" s="86"/>
    </row>
    <row r="124" s="2" customFormat="1" ht="66" spans="1:5">
      <c r="A124" s="90" t="s">
        <v>175</v>
      </c>
      <c r="B124" s="91" t="s">
        <v>176</v>
      </c>
      <c r="C124" s="92" t="s">
        <v>165</v>
      </c>
      <c r="D124" s="85" t="e">
        <f>'1月'!E124+'2月'!E124+'3月'!E124+'4月'!E124+'5月'!E124+'6月'!E124+'7月'!E124+'8月'!E124+'9月'!E124+'10月'!E124+'11月'!E124+'12月'!#REF!</f>
        <v>#REF!</v>
      </c>
      <c r="E124" s="86"/>
    </row>
    <row r="125" s="2" customFormat="1" spans="1:5">
      <c r="A125" s="4"/>
      <c r="B125" s="93"/>
      <c r="C125" s="94"/>
      <c r="D125" s="95"/>
      <c r="E125" s="96"/>
    </row>
    <row r="126" s="2" customFormat="1" spans="1:5">
      <c r="A126" s="4"/>
      <c r="B126" s="93"/>
      <c r="C126" s="94"/>
      <c r="D126" s="95"/>
      <c r="E126" s="96"/>
    </row>
    <row r="127" s="2" customFormat="1" spans="1:5">
      <c r="A127" s="4"/>
      <c r="B127" s="93"/>
      <c r="C127" s="94"/>
      <c r="D127" s="95"/>
      <c r="E127" s="96"/>
    </row>
    <row r="128" s="2" customFormat="1" spans="1:5">
      <c r="A128" s="4"/>
      <c r="B128" s="93"/>
      <c r="C128" s="94"/>
      <c r="D128" s="95"/>
      <c r="E128" s="96"/>
    </row>
    <row r="129" s="2" customFormat="1" spans="1:5">
      <c r="A129" s="4"/>
      <c r="B129" s="93"/>
      <c r="C129" s="94"/>
      <c r="D129" s="95"/>
      <c r="E129" s="96"/>
    </row>
    <row r="130" s="2" customFormat="1" spans="1:5">
      <c r="A130" s="4"/>
      <c r="B130" s="93"/>
      <c r="C130" s="94"/>
      <c r="D130" s="95"/>
      <c r="E130" s="96"/>
    </row>
    <row r="131" s="2" customFormat="1" spans="1:5">
      <c r="A131" s="4"/>
      <c r="B131" s="93"/>
      <c r="C131" s="94"/>
      <c r="D131" s="95"/>
      <c r="E131" s="96"/>
    </row>
    <row r="132" s="2" customFormat="1" spans="1:5">
      <c r="A132" s="4"/>
      <c r="B132" s="93"/>
      <c r="C132" s="94"/>
      <c r="D132" s="95"/>
      <c r="E132" s="96"/>
    </row>
    <row r="133" s="2" customFormat="1" spans="1:5">
      <c r="A133" s="4"/>
      <c r="B133" s="93"/>
      <c r="C133" s="94"/>
      <c r="D133" s="95"/>
      <c r="E133" s="96"/>
    </row>
    <row r="134" s="2" customFormat="1" spans="1:5">
      <c r="A134" s="4"/>
      <c r="B134" s="93"/>
      <c r="C134" s="94"/>
      <c r="D134" s="95"/>
      <c r="E134" s="96"/>
    </row>
    <row r="135" s="2" customFormat="1" spans="1:5">
      <c r="A135" s="4"/>
      <c r="B135" s="93"/>
      <c r="C135" s="94"/>
      <c r="D135" s="95"/>
      <c r="E135" s="96"/>
    </row>
    <row r="136" s="2" customFormat="1" spans="1:5">
      <c r="A136" s="4"/>
      <c r="B136" s="93"/>
      <c r="C136" s="94"/>
      <c r="D136" s="95"/>
      <c r="E136" s="96"/>
    </row>
    <row r="137" s="2" customFormat="1" spans="1:5">
      <c r="A137" s="4"/>
      <c r="B137" s="93"/>
      <c r="C137" s="94"/>
      <c r="D137" s="95"/>
      <c r="E137" s="96"/>
    </row>
    <row r="138" s="2" customFormat="1" spans="1:5">
      <c r="A138" s="4"/>
      <c r="B138" s="93"/>
      <c r="C138" s="94"/>
      <c r="D138" s="95"/>
      <c r="E138" s="96"/>
    </row>
    <row r="139" s="2" customFormat="1" spans="1:5">
      <c r="A139" s="4"/>
      <c r="B139" s="93"/>
      <c r="C139" s="94"/>
      <c r="D139" s="95"/>
      <c r="E139" s="96"/>
    </row>
    <row r="140" s="2" customFormat="1" spans="1:5">
      <c r="A140" s="4"/>
      <c r="B140" s="93"/>
      <c r="C140" s="94"/>
      <c r="D140" s="95"/>
      <c r="E140" s="96"/>
    </row>
    <row r="141" s="2" customFormat="1" spans="1:5">
      <c r="A141" s="4"/>
      <c r="B141" s="93"/>
      <c r="C141" s="94"/>
      <c r="D141" s="95"/>
      <c r="E141" s="96"/>
    </row>
    <row r="142" s="2" customFormat="1" spans="1:5">
      <c r="A142" s="4"/>
      <c r="B142" s="93"/>
      <c r="C142" s="94"/>
      <c r="D142" s="95"/>
      <c r="E142" s="96"/>
    </row>
    <row r="143" s="2" customFormat="1" spans="1:5">
      <c r="A143" s="4"/>
      <c r="B143" s="93"/>
      <c r="C143" s="94"/>
      <c r="D143" s="95"/>
      <c r="E143" s="96"/>
    </row>
    <row r="144" s="2" customFormat="1" spans="1:5">
      <c r="A144" s="4"/>
      <c r="B144" s="93"/>
      <c r="C144" s="94"/>
      <c r="D144" s="95"/>
      <c r="E144" s="96"/>
    </row>
    <row r="145" s="2" customFormat="1" spans="1:5">
      <c r="A145" s="4"/>
      <c r="B145" s="93"/>
      <c r="C145" s="94"/>
      <c r="D145" s="95"/>
      <c r="E145" s="96"/>
    </row>
    <row r="146" s="2" customFormat="1" spans="1:5">
      <c r="A146" s="4"/>
      <c r="B146" s="93"/>
      <c r="C146" s="94"/>
      <c r="D146" s="95"/>
      <c r="E146" s="96"/>
    </row>
    <row r="147" s="2" customFormat="1" spans="1:5">
      <c r="A147" s="4"/>
      <c r="B147" s="93"/>
      <c r="C147" s="94"/>
      <c r="D147" s="95"/>
      <c r="E147" s="96"/>
    </row>
    <row r="148" s="2" customFormat="1" spans="1:5">
      <c r="A148" s="4"/>
      <c r="B148" s="93"/>
      <c r="C148" s="94"/>
      <c r="D148" s="95"/>
      <c r="E148" s="96"/>
    </row>
    <row r="149" s="2" customFormat="1" spans="1:5">
      <c r="A149" s="4"/>
      <c r="B149" s="93"/>
      <c r="C149" s="94"/>
      <c r="D149" s="95"/>
      <c r="E149" s="96"/>
    </row>
    <row r="150" s="2" customFormat="1" spans="1:5">
      <c r="A150" s="4"/>
      <c r="B150" s="93"/>
      <c r="C150" s="94"/>
      <c r="D150" s="95"/>
      <c r="E150" s="96"/>
    </row>
    <row r="151" s="2" customFormat="1" spans="1:5">
      <c r="A151" s="4"/>
      <c r="B151" s="93"/>
      <c r="C151" s="94"/>
      <c r="D151" s="95"/>
      <c r="E151" s="96"/>
    </row>
    <row r="152" s="2" customFormat="1" spans="1:5">
      <c r="A152" s="4"/>
      <c r="B152" s="93"/>
      <c r="C152" s="94"/>
      <c r="D152" s="95"/>
      <c r="E152" s="96"/>
    </row>
    <row r="153" s="2" customFormat="1" spans="1:5">
      <c r="A153" s="4"/>
      <c r="B153" s="93"/>
      <c r="C153" s="94"/>
      <c r="D153" s="95"/>
      <c r="E153" s="96"/>
    </row>
    <row r="154" s="2" customFormat="1" spans="1:5">
      <c r="A154" s="4"/>
      <c r="B154" s="93"/>
      <c r="C154" s="94"/>
      <c r="D154" s="95"/>
      <c r="E154" s="96"/>
    </row>
    <row r="155" s="2" customFormat="1" spans="1:5">
      <c r="A155" s="4"/>
      <c r="B155" s="93"/>
      <c r="C155" s="94"/>
      <c r="D155" s="95"/>
      <c r="E155" s="96"/>
    </row>
    <row r="156" s="2" customFormat="1" spans="1:5">
      <c r="A156" s="4"/>
      <c r="B156" s="93"/>
      <c r="C156" s="94"/>
      <c r="D156" s="95"/>
      <c r="E156" s="96"/>
    </row>
    <row r="157" s="2" customFormat="1" spans="1:5">
      <c r="A157" s="4"/>
      <c r="B157" s="93"/>
      <c r="C157" s="94"/>
      <c r="D157" s="95"/>
      <c r="E157" s="96"/>
    </row>
    <row r="158" spans="2:4">
      <c r="B158" s="97"/>
      <c r="C158" s="98"/>
      <c r="D158" s="99"/>
    </row>
    <row r="159" spans="2:4">
      <c r="B159" s="97"/>
      <c r="C159" s="98"/>
      <c r="D159" s="99"/>
    </row>
    <row r="160" spans="2:4">
      <c r="B160" s="97"/>
      <c r="C160" s="98"/>
      <c r="D160" s="99"/>
    </row>
    <row r="161" spans="2:4">
      <c r="B161" s="97"/>
      <c r="C161" s="98"/>
      <c r="D161" s="99"/>
    </row>
    <row r="162" spans="2:4">
      <c r="B162" s="97"/>
      <c r="C162" s="98"/>
      <c r="D162" s="99"/>
    </row>
    <row r="163" spans="2:4">
      <c r="B163" s="97"/>
      <c r="C163" s="98"/>
      <c r="D163" s="99"/>
    </row>
    <row r="164" spans="2:4">
      <c r="B164" s="97"/>
      <c r="C164" s="98"/>
      <c r="D164" s="99"/>
    </row>
    <row r="165" spans="2:4">
      <c r="B165" s="97"/>
      <c r="C165" s="98"/>
      <c r="D165" s="99"/>
    </row>
    <row r="166" spans="2:4">
      <c r="B166" s="97"/>
      <c r="C166" s="98"/>
      <c r="D166" s="99"/>
    </row>
    <row r="167" spans="2:4">
      <c r="B167" s="97"/>
      <c r="C167" s="98"/>
      <c r="D167" s="99"/>
    </row>
    <row r="168" spans="2:4">
      <c r="B168" s="97"/>
      <c r="C168" s="98"/>
      <c r="D168" s="99"/>
    </row>
    <row r="169" spans="2:4">
      <c r="B169" s="97"/>
      <c r="C169" s="98"/>
      <c r="D169" s="99"/>
    </row>
    <row r="170" spans="2:4">
      <c r="B170" s="97"/>
      <c r="C170" s="98"/>
      <c r="D170" s="99"/>
    </row>
    <row r="171" spans="2:4">
      <c r="B171" s="97"/>
      <c r="C171" s="98"/>
      <c r="D171" s="99"/>
    </row>
    <row r="172" spans="2:4">
      <c r="B172" s="97"/>
      <c r="C172" s="98"/>
      <c r="D172" s="99"/>
    </row>
    <row r="173" spans="2:4">
      <c r="B173" s="97"/>
      <c r="C173" s="98"/>
      <c r="D173" s="99"/>
    </row>
    <row r="174" spans="2:4">
      <c r="B174" s="97"/>
      <c r="C174" s="98"/>
      <c r="D174" s="99"/>
    </row>
    <row r="175" spans="2:4">
      <c r="B175" s="97"/>
      <c r="C175" s="98"/>
      <c r="D175" s="99"/>
    </row>
    <row r="176" spans="2:4">
      <c r="B176" s="97"/>
      <c r="C176" s="98"/>
      <c r="D176" s="99"/>
    </row>
    <row r="177" spans="2:4">
      <c r="B177" s="97"/>
      <c r="C177" s="98"/>
      <c r="D177" s="99"/>
    </row>
    <row r="178" spans="2:4">
      <c r="B178" s="97"/>
      <c r="C178" s="98"/>
      <c r="D178" s="99"/>
    </row>
    <row r="179" spans="2:4">
      <c r="B179" s="97"/>
      <c r="C179" s="98"/>
      <c r="D179" s="99"/>
    </row>
    <row r="180" spans="2:4">
      <c r="B180" s="97"/>
      <c r="C180" s="98"/>
      <c r="D180" s="99"/>
    </row>
    <row r="181" spans="2:4">
      <c r="B181" s="97"/>
      <c r="C181" s="98"/>
      <c r="D181" s="99"/>
    </row>
    <row r="182" spans="2:4">
      <c r="B182" s="97"/>
      <c r="C182" s="98"/>
      <c r="D182" s="99"/>
    </row>
    <row r="183" spans="2:4">
      <c r="B183" s="97"/>
      <c r="C183" s="98"/>
      <c r="D183" s="99"/>
    </row>
    <row r="184" spans="2:4">
      <c r="B184" s="97"/>
      <c r="C184" s="98"/>
      <c r="D184" s="99"/>
    </row>
    <row r="185" spans="2:4">
      <c r="B185" s="97"/>
      <c r="C185" s="98"/>
      <c r="D185" s="99"/>
    </row>
    <row r="186" spans="2:4">
      <c r="B186" s="97"/>
      <c r="C186" s="98"/>
      <c r="D186" s="99"/>
    </row>
    <row r="187" spans="2:4">
      <c r="B187" s="97"/>
      <c r="C187" s="98"/>
      <c r="D187" s="99"/>
    </row>
    <row r="188" spans="2:4">
      <c r="B188" s="97"/>
      <c r="C188" s="98"/>
      <c r="D188" s="99"/>
    </row>
    <row r="189" spans="2:4">
      <c r="B189" s="97"/>
      <c r="C189" s="98"/>
      <c r="D189" s="99"/>
    </row>
    <row r="190" spans="2:4">
      <c r="B190" s="97"/>
      <c r="C190" s="98"/>
      <c r="D190" s="99"/>
    </row>
    <row r="191" spans="2:4">
      <c r="B191" s="97"/>
      <c r="C191" s="98"/>
      <c r="D191" s="99"/>
    </row>
    <row r="192" spans="2:4">
      <c r="B192" s="97"/>
      <c r="C192" s="98"/>
      <c r="D192" s="99"/>
    </row>
    <row r="193" spans="2:4">
      <c r="B193" s="97"/>
      <c r="C193" s="98"/>
      <c r="D193" s="99"/>
    </row>
    <row r="194" spans="2:4">
      <c r="B194" s="97"/>
      <c r="C194" s="98"/>
      <c r="D194" s="99"/>
    </row>
    <row r="195" spans="2:4">
      <c r="B195" s="97"/>
      <c r="C195" s="98"/>
      <c r="D195" s="99"/>
    </row>
    <row r="196" spans="2:4">
      <c r="B196" s="97"/>
      <c r="C196" s="98"/>
      <c r="D196" s="99"/>
    </row>
    <row r="197" spans="2:4">
      <c r="B197" s="97"/>
      <c r="C197" s="98"/>
      <c r="D197" s="99"/>
    </row>
    <row r="198" spans="2:4">
      <c r="B198" s="97"/>
      <c r="C198" s="98"/>
      <c r="D198" s="99"/>
    </row>
    <row r="199" spans="2:4">
      <c r="B199" s="97"/>
      <c r="C199" s="98"/>
      <c r="D199" s="99"/>
    </row>
    <row r="200" spans="2:4">
      <c r="B200" s="97"/>
      <c r="C200" s="98"/>
      <c r="D200" s="99"/>
    </row>
    <row r="201" spans="2:4">
      <c r="B201" s="97"/>
      <c r="C201" s="98"/>
      <c r="D201" s="99"/>
    </row>
    <row r="202" spans="2:4">
      <c r="B202" s="97"/>
      <c r="C202" s="98"/>
      <c r="D202" s="99"/>
    </row>
    <row r="203" spans="2:4">
      <c r="B203" s="97"/>
      <c r="C203" s="98"/>
      <c r="D203" s="99"/>
    </row>
    <row r="204" spans="2:4">
      <c r="B204" s="97"/>
      <c r="C204" s="98"/>
      <c r="D204" s="99"/>
    </row>
    <row r="205" spans="2:4">
      <c r="B205" s="97"/>
      <c r="C205" s="98"/>
      <c r="D205" s="99"/>
    </row>
    <row r="206" spans="2:4">
      <c r="B206" s="97"/>
      <c r="C206" s="98"/>
      <c r="D206" s="99"/>
    </row>
    <row r="207" spans="2:4">
      <c r="B207" s="97"/>
      <c r="C207" s="98"/>
      <c r="D207" s="99"/>
    </row>
    <row r="208" spans="2:4">
      <c r="B208" s="97"/>
      <c r="C208" s="98"/>
      <c r="D208" s="99"/>
    </row>
    <row r="209" spans="2:4">
      <c r="B209" s="97"/>
      <c r="C209" s="98"/>
      <c r="D209" s="99"/>
    </row>
    <row r="210" spans="2:4">
      <c r="B210" s="97"/>
      <c r="C210" s="98"/>
      <c r="D210" s="99"/>
    </row>
    <row r="211" spans="2:4">
      <c r="B211" s="97"/>
      <c r="C211" s="98"/>
      <c r="D211" s="99"/>
    </row>
    <row r="212" spans="2:4">
      <c r="B212" s="97"/>
      <c r="C212" s="98"/>
      <c r="D212" s="99"/>
    </row>
    <row r="213" spans="2:4">
      <c r="B213" s="97"/>
      <c r="C213" s="98"/>
      <c r="D213" s="99"/>
    </row>
    <row r="214" spans="2:4">
      <c r="B214" s="97"/>
      <c r="C214" s="98"/>
      <c r="D214" s="99"/>
    </row>
    <row r="215" spans="2:4">
      <c r="B215" s="97"/>
      <c r="C215" s="98"/>
      <c r="D215" s="99"/>
    </row>
    <row r="216" spans="2:4">
      <c r="B216" s="97"/>
      <c r="C216" s="98"/>
      <c r="D216" s="99"/>
    </row>
    <row r="217" spans="2:4">
      <c r="B217" s="97"/>
      <c r="C217" s="98"/>
      <c r="D217" s="99"/>
    </row>
    <row r="218" spans="2:4">
      <c r="B218" s="97"/>
      <c r="C218" s="98"/>
      <c r="D218" s="99"/>
    </row>
    <row r="219" spans="2:4">
      <c r="B219" s="97"/>
      <c r="C219" s="98"/>
      <c r="D219" s="99"/>
    </row>
    <row r="220" spans="2:4">
      <c r="B220" s="97"/>
      <c r="C220" s="98"/>
      <c r="D220" s="99"/>
    </row>
    <row r="221" spans="2:4">
      <c r="B221" s="97"/>
      <c r="C221" s="98"/>
      <c r="D221" s="99"/>
    </row>
    <row r="222" spans="2:4">
      <c r="B222" s="97"/>
      <c r="C222" s="98"/>
      <c r="D222" s="99"/>
    </row>
    <row r="223" spans="2:4">
      <c r="B223" s="97"/>
      <c r="C223" s="98"/>
      <c r="D223" s="99"/>
    </row>
    <row r="224" spans="2:4">
      <c r="B224" s="97"/>
      <c r="C224" s="98"/>
      <c r="D224" s="99"/>
    </row>
    <row r="225" spans="2:4">
      <c r="B225" s="97"/>
      <c r="C225" s="98"/>
      <c r="D225" s="99"/>
    </row>
    <row r="226" spans="2:4">
      <c r="B226" s="97"/>
      <c r="C226" s="98"/>
      <c r="D226" s="99"/>
    </row>
    <row r="227" spans="2:4">
      <c r="B227" s="97"/>
      <c r="C227" s="98"/>
      <c r="D227" s="99"/>
    </row>
    <row r="228" spans="2:4">
      <c r="B228" s="97"/>
      <c r="C228" s="98"/>
      <c r="D228" s="99"/>
    </row>
    <row r="229" spans="2:4">
      <c r="B229" s="97"/>
      <c r="C229" s="98"/>
      <c r="D229" s="99"/>
    </row>
    <row r="230" spans="2:4">
      <c r="B230" s="97"/>
      <c r="C230" s="98"/>
      <c r="D230" s="99"/>
    </row>
    <row r="231" spans="2:4">
      <c r="B231" s="97"/>
      <c r="C231" s="98"/>
      <c r="D231" s="99"/>
    </row>
    <row r="232" spans="2:4">
      <c r="B232" s="97"/>
      <c r="C232" s="98"/>
      <c r="D232" s="99"/>
    </row>
    <row r="233" spans="2:4">
      <c r="B233" s="97"/>
      <c r="C233" s="98"/>
      <c r="D233" s="99"/>
    </row>
    <row r="234" spans="2:4">
      <c r="B234" s="97"/>
      <c r="C234" s="98"/>
      <c r="D234" s="99"/>
    </row>
    <row r="235" spans="2:4">
      <c r="B235" s="97"/>
      <c r="C235" s="98"/>
      <c r="D235" s="99"/>
    </row>
    <row r="236" spans="2:4">
      <c r="B236" s="97"/>
      <c r="C236" s="98"/>
      <c r="D236" s="99"/>
    </row>
    <row r="237" spans="2:4">
      <c r="B237" s="97"/>
      <c r="C237" s="98"/>
      <c r="D237" s="99"/>
    </row>
    <row r="238" spans="2:4">
      <c r="B238" s="97"/>
      <c r="C238" s="98"/>
      <c r="D238" s="99"/>
    </row>
    <row r="239" spans="2:4">
      <c r="B239" s="97"/>
      <c r="C239" s="98"/>
      <c r="D239" s="99"/>
    </row>
    <row r="240" spans="2:4">
      <c r="B240" s="97"/>
      <c r="C240" s="98"/>
      <c r="D240" s="99"/>
    </row>
    <row r="241" spans="2:4">
      <c r="B241" s="97"/>
      <c r="C241" s="98"/>
      <c r="D241" s="99"/>
    </row>
    <row r="242" spans="2:4">
      <c r="B242" s="97"/>
      <c r="C242" s="98"/>
      <c r="D242" s="99"/>
    </row>
    <row r="243" spans="2:4">
      <c r="B243" s="97"/>
      <c r="C243" s="98"/>
      <c r="D243" s="99"/>
    </row>
    <row r="244" spans="2:4">
      <c r="B244" s="97"/>
      <c r="C244" s="98"/>
      <c r="D244" s="99"/>
    </row>
    <row r="245" spans="2:4">
      <c r="B245" s="97"/>
      <c r="C245" s="98"/>
      <c r="D245" s="99"/>
    </row>
    <row r="246" spans="2:4">
      <c r="B246" s="97"/>
      <c r="C246" s="98"/>
      <c r="D246" s="99"/>
    </row>
  </sheetData>
  <sheetProtection selectLockedCells="1" selectUnlockedCells="1"/>
  <mergeCells count="16">
    <mergeCell ref="A1:D1"/>
    <mergeCell ref="A2:B2"/>
    <mergeCell ref="C74:D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0" workbookViewId="0">
      <selection activeCell="B34" sqref="$A34:$XFD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157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157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157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157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157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157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157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157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157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157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157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158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158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158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158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158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158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158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159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6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6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6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6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6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161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162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162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162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162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162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162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162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162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162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162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63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162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162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161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3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3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3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3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3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3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3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B34" sqref="$A34:$XFD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80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80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80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80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80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80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4" sqref="A34"/>
    </sheetView>
  </sheetViews>
  <sheetFormatPr defaultColWidth="9" defaultRowHeight="16.5" outlineLevelCol="5"/>
  <cols>
    <col min="1" max="1" width="33.5" style="4" customWidth="1"/>
    <col min="2" max="2" width="38.125" style="14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164" t="s">
        <v>6</v>
      </c>
      <c r="B3" s="21"/>
      <c r="C3" s="165"/>
      <c r="D3" s="22"/>
      <c r="E3" s="23"/>
      <c r="F3" s="134"/>
    </row>
    <row r="4" s="1" customFormat="1" ht="15" spans="1:6">
      <c r="A4" s="164" t="s">
        <v>7</v>
      </c>
      <c r="B4" s="21"/>
      <c r="C4" s="133"/>
      <c r="D4" s="22"/>
      <c r="E4" s="23"/>
      <c r="F4" s="134"/>
    </row>
    <row r="5" s="1" customFormat="1" ht="15" spans="1:6">
      <c r="A5" s="164" t="s">
        <v>8</v>
      </c>
      <c r="B5" s="21"/>
      <c r="C5" s="133"/>
      <c r="D5" s="22"/>
      <c r="E5" s="23"/>
      <c r="F5" s="134"/>
    </row>
    <row r="6" s="1" customFormat="1" ht="15" spans="1:6">
      <c r="A6" s="164" t="s">
        <v>9</v>
      </c>
      <c r="B6" s="21"/>
      <c r="C6" s="133"/>
      <c r="D6" s="22"/>
      <c r="E6" s="23"/>
      <c r="F6" s="134"/>
    </row>
    <row r="7" s="1" customFormat="1" ht="15" spans="1:6">
      <c r="A7" s="164" t="s">
        <v>10</v>
      </c>
      <c r="B7" s="21"/>
      <c r="C7" s="133"/>
      <c r="D7" s="22"/>
      <c r="E7" s="23"/>
      <c r="F7" s="134"/>
    </row>
    <row r="8" s="1" customFormat="1" ht="15" spans="1:6">
      <c r="A8" s="164" t="s">
        <v>11</v>
      </c>
      <c r="B8" s="21"/>
      <c r="C8" s="133"/>
      <c r="D8" s="22"/>
      <c r="E8" s="23"/>
      <c r="F8" s="134"/>
    </row>
    <row r="9" s="1" customFormat="1" ht="15" spans="1:6">
      <c r="A9" s="164" t="s">
        <v>12</v>
      </c>
      <c r="B9" s="21"/>
      <c r="C9" s="133"/>
      <c r="D9" s="22"/>
      <c r="E9" s="23"/>
      <c r="F9" s="134"/>
    </row>
    <row r="10" s="1" customFormat="1" ht="15" spans="1:6">
      <c r="A10" s="164" t="s">
        <v>13</v>
      </c>
      <c r="B10" s="103"/>
      <c r="C10" s="135"/>
      <c r="D10" s="22"/>
      <c r="E10" s="23"/>
      <c r="F10" s="134"/>
    </row>
    <row r="11" s="1" customFormat="1" ht="15" spans="1:6">
      <c r="A11" s="164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164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164" t="s">
        <v>18</v>
      </c>
      <c r="B13" s="103"/>
      <c r="C13" s="135"/>
      <c r="D13" s="22"/>
      <c r="E13" s="23"/>
      <c r="F13" s="134"/>
    </row>
    <row r="14" s="1" customFormat="1" ht="15" spans="1:6">
      <c r="A14" s="164" t="s">
        <v>19</v>
      </c>
      <c r="B14" s="103"/>
      <c r="C14" s="135"/>
      <c r="D14" s="22"/>
      <c r="E14" s="23"/>
      <c r="F14" s="134"/>
    </row>
    <row r="15" s="1" customFormat="1" ht="16.9" customHeight="1" spans="1:6">
      <c r="A15" s="164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164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164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164" t="s">
        <v>24</v>
      </c>
      <c r="B18" s="103"/>
      <c r="C18" s="135"/>
      <c r="D18" s="22"/>
      <c r="E18" s="23"/>
      <c r="F18" s="134"/>
    </row>
    <row r="19" s="1" customFormat="1" ht="15" spans="1:6">
      <c r="A19" s="164" t="s">
        <v>25</v>
      </c>
      <c r="B19" s="103"/>
      <c r="C19" s="135"/>
      <c r="D19" s="22"/>
      <c r="E19" s="23"/>
      <c r="F19" s="134"/>
    </row>
    <row r="20" s="1" customFormat="1" ht="15" spans="1:6">
      <c r="A20" s="164" t="s">
        <v>26</v>
      </c>
      <c r="B20" s="103"/>
      <c r="C20" s="135"/>
      <c r="D20" s="22"/>
      <c r="E20" s="23"/>
      <c r="F20" s="134"/>
    </row>
    <row r="21" s="1" customFormat="1" ht="15" spans="1:6">
      <c r="A21" s="164" t="s">
        <v>27</v>
      </c>
      <c r="B21" s="103"/>
      <c r="C21" s="135"/>
      <c r="D21" s="22"/>
      <c r="E21" s="23"/>
      <c r="F21" s="134"/>
    </row>
    <row r="22" s="1" customFormat="1" ht="15" spans="1:6">
      <c r="A22" s="164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164" t="s">
        <v>30</v>
      </c>
      <c r="B23" s="103"/>
      <c r="C23" s="135"/>
      <c r="D23" s="22"/>
      <c r="E23" s="23"/>
      <c r="F23" s="134"/>
    </row>
    <row r="24" s="1" customFormat="1" ht="15" spans="1:6">
      <c r="A24" s="164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164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164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164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164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164" t="s">
        <v>41</v>
      </c>
      <c r="B29" s="103"/>
      <c r="C29" s="135"/>
      <c r="D29" s="22"/>
      <c r="E29" s="23"/>
      <c r="F29" s="134"/>
    </row>
    <row r="30" s="1" customFormat="1" ht="15" spans="1:6">
      <c r="A30" s="164"/>
      <c r="B30" s="103"/>
      <c r="C30" s="135"/>
      <c r="D30" s="22"/>
      <c r="E30" s="23"/>
      <c r="F30" s="134"/>
    </row>
    <row r="31" s="1" customFormat="1" ht="15" spans="1:6">
      <c r="A31" s="164" t="s">
        <v>42</v>
      </c>
      <c r="B31" s="103"/>
      <c r="C31" s="135"/>
      <c r="D31" s="22"/>
      <c r="E31" s="23"/>
      <c r="F31" s="134"/>
    </row>
    <row r="32" s="1" customFormat="1" ht="15" spans="1:6">
      <c r="A32" s="164" t="s">
        <v>43</v>
      </c>
      <c r="B32" s="103"/>
      <c r="C32" s="135"/>
      <c r="D32" s="22"/>
      <c r="E32" s="23"/>
      <c r="F32" s="134"/>
    </row>
    <row r="33" s="1" customFormat="1" ht="15" spans="1:6">
      <c r="A33" s="164" t="s">
        <v>44</v>
      </c>
      <c r="B33" s="103"/>
      <c r="C33" s="135"/>
      <c r="D33" s="22"/>
      <c r="E33" s="23"/>
      <c r="F33" s="134"/>
    </row>
    <row r="34" s="1" customFormat="1" ht="15" spans="1:6">
      <c r="A34" s="164" t="s">
        <v>45</v>
      </c>
      <c r="B34" s="103"/>
      <c r="C34" s="135"/>
      <c r="D34" s="22"/>
      <c r="E34" s="23"/>
      <c r="F34" s="134"/>
    </row>
    <row r="35" s="1" customFormat="1" ht="15" spans="1:6">
      <c r="A35" s="164" t="s">
        <v>46</v>
      </c>
      <c r="B35" s="103"/>
      <c r="C35" s="135"/>
      <c r="D35" s="22"/>
      <c r="E35" s="23"/>
      <c r="F35" s="134"/>
    </row>
    <row r="36" s="1" customFormat="1" ht="15" spans="1:6">
      <c r="A36" s="164"/>
      <c r="B36" s="103"/>
      <c r="C36" s="135"/>
      <c r="D36" s="22"/>
      <c r="E36" s="23"/>
      <c r="F36" s="134"/>
    </row>
    <row r="37" s="1" customFormat="1" ht="15" spans="1:6">
      <c r="A37" s="164" t="s">
        <v>47</v>
      </c>
      <c r="B37" s="103"/>
      <c r="C37" s="135"/>
      <c r="D37" s="22"/>
      <c r="E37" s="23"/>
      <c r="F37" s="134"/>
    </row>
    <row r="38" s="1" customFormat="1" ht="15" spans="1:6">
      <c r="A38" s="164" t="s">
        <v>48</v>
      </c>
      <c r="B38" s="103"/>
      <c r="C38" s="135"/>
      <c r="D38" s="22"/>
      <c r="E38" s="23"/>
      <c r="F38" s="134"/>
    </row>
    <row r="39" s="1" customFormat="1" ht="15" spans="1:6">
      <c r="A39" s="164" t="s">
        <v>49</v>
      </c>
      <c r="B39" s="103"/>
      <c r="C39" s="135"/>
      <c r="D39" s="22"/>
      <c r="E39" s="23"/>
      <c r="F39" s="134"/>
    </row>
    <row r="40" s="1" customFormat="1" ht="15" spans="1:6">
      <c r="A40" s="164"/>
      <c r="B40" s="103"/>
      <c r="C40" s="135"/>
      <c r="D40" s="22"/>
      <c r="E40" s="23"/>
      <c r="F40" s="134"/>
    </row>
    <row r="41" s="1" customFormat="1" ht="15" spans="1:6">
      <c r="A41" s="164" t="s">
        <v>50</v>
      </c>
      <c r="B41" s="103"/>
      <c r="C41" s="135"/>
      <c r="D41" s="22"/>
      <c r="E41" s="23"/>
      <c r="F41" s="134"/>
    </row>
    <row r="42" s="1" customFormat="1" ht="15" spans="1:6">
      <c r="A42" s="164" t="s">
        <v>51</v>
      </c>
      <c r="B42" s="103"/>
      <c r="C42" s="135"/>
      <c r="D42" s="22"/>
      <c r="E42" s="23"/>
      <c r="F42" s="134"/>
    </row>
    <row r="43" s="1" customFormat="1" ht="15" spans="1:6">
      <c r="A43" s="164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164" t="s">
        <v>54</v>
      </c>
      <c r="B44" s="103"/>
      <c r="C44" s="135"/>
      <c r="D44" s="22"/>
      <c r="E44" s="23"/>
      <c r="F44" s="134"/>
    </row>
    <row r="45" s="1" customFormat="1" ht="15" spans="1:6">
      <c r="A45" s="164" t="s">
        <v>55</v>
      </c>
      <c r="B45" s="103"/>
      <c r="C45" s="135"/>
      <c r="D45" s="22"/>
      <c r="E45" s="23"/>
      <c r="F45" s="134"/>
    </row>
    <row r="46" s="1" customFormat="1" ht="15" spans="1:6">
      <c r="A46" s="164" t="s">
        <v>56</v>
      </c>
      <c r="B46" s="103"/>
      <c r="C46" s="135"/>
      <c r="D46" s="22"/>
      <c r="E46" s="23"/>
      <c r="F46" s="134"/>
    </row>
    <row r="47" s="1" customFormat="1" ht="15" spans="1:6">
      <c r="A47" s="164" t="s">
        <v>57</v>
      </c>
      <c r="B47" s="103"/>
      <c r="C47" s="135"/>
      <c r="D47" s="22"/>
      <c r="E47" s="23"/>
      <c r="F47" s="134"/>
    </row>
    <row r="48" s="1" customFormat="1" ht="15" spans="1:6">
      <c r="A48" s="164" t="s">
        <v>58</v>
      </c>
      <c r="B48" s="103"/>
      <c r="C48" s="135"/>
      <c r="D48" s="22"/>
      <c r="E48" s="23"/>
      <c r="F48" s="134"/>
    </row>
    <row r="49" s="1" customFormat="1" ht="15" spans="1:6">
      <c r="A49" s="164" t="s">
        <v>59</v>
      </c>
      <c r="B49" s="103"/>
      <c r="C49" s="135"/>
      <c r="D49" s="22"/>
      <c r="E49" s="23"/>
      <c r="F49" s="134"/>
    </row>
    <row r="50" s="1" customFormat="1" ht="15" spans="1:6">
      <c r="A50" s="164" t="s">
        <v>60</v>
      </c>
      <c r="B50" s="103"/>
      <c r="C50" s="135"/>
      <c r="D50" s="22"/>
      <c r="E50" s="23"/>
      <c r="F50" s="134"/>
    </row>
    <row r="51" s="1" customFormat="1" ht="15" spans="1:6">
      <c r="A51" s="164" t="s">
        <v>61</v>
      </c>
      <c r="B51" s="103"/>
      <c r="C51" s="135"/>
      <c r="D51" s="22"/>
      <c r="E51" s="23"/>
      <c r="F51" s="134"/>
    </row>
    <row r="52" s="1" customFormat="1" ht="15" spans="1:6">
      <c r="A52" s="164" t="s">
        <v>62</v>
      </c>
      <c r="B52" s="103"/>
      <c r="C52" s="135"/>
      <c r="D52" s="22"/>
      <c r="E52" s="23"/>
      <c r="F52" s="134"/>
    </row>
    <row r="53" s="1" customFormat="1" ht="15" spans="1:6">
      <c r="A53" s="164"/>
      <c r="B53" s="103"/>
      <c r="C53" s="135"/>
      <c r="D53" s="22"/>
      <c r="E53" s="23"/>
      <c r="F53" s="134"/>
    </row>
    <row r="54" s="1" customFormat="1" ht="15" spans="1:6">
      <c r="A54" s="164" t="s">
        <v>63</v>
      </c>
      <c r="B54" s="103"/>
      <c r="C54" s="135"/>
      <c r="D54" s="22"/>
      <c r="E54" s="23"/>
      <c r="F54" s="134"/>
    </row>
    <row r="55" s="1" customFormat="1" ht="15" spans="1:6">
      <c r="A55" s="164" t="s">
        <v>64</v>
      </c>
      <c r="B55" s="103"/>
      <c r="C55" s="135"/>
      <c r="D55" s="22"/>
      <c r="E55" s="23"/>
      <c r="F55" s="134"/>
    </row>
    <row r="56" s="1" customFormat="1" ht="15" spans="1:6">
      <c r="A56" s="164" t="s">
        <v>65</v>
      </c>
      <c r="B56" s="103"/>
      <c r="C56" s="135"/>
      <c r="D56" s="22"/>
      <c r="E56" s="23"/>
      <c r="F56" s="134"/>
    </row>
    <row r="57" s="1" customFormat="1" ht="15" spans="1:6">
      <c r="A57" s="164" t="s">
        <v>66</v>
      </c>
      <c r="B57" s="103"/>
      <c r="C57" s="135"/>
      <c r="D57" s="22"/>
      <c r="E57" s="23"/>
      <c r="F57" s="134"/>
    </row>
    <row r="58" s="1" customFormat="1" ht="15" spans="1:6">
      <c r="A58" s="164" t="s">
        <v>67</v>
      </c>
      <c r="B58" s="103"/>
      <c r="C58" s="135"/>
      <c r="D58" s="22"/>
      <c r="E58" s="23"/>
      <c r="F58" s="134"/>
    </row>
    <row r="59" s="1" customFormat="1" ht="15" spans="1:6">
      <c r="A59" s="164" t="s">
        <v>68</v>
      </c>
      <c r="B59" s="103"/>
      <c r="C59" s="135"/>
      <c r="D59" s="22"/>
      <c r="E59" s="23"/>
      <c r="F59" s="134"/>
    </row>
    <row r="60" s="1" customFormat="1" ht="29.25" spans="1:6">
      <c r="A60" s="166" t="s">
        <v>69</v>
      </c>
      <c r="B60" s="105"/>
      <c r="C60" s="135"/>
      <c r="D60" s="22"/>
      <c r="E60" s="23"/>
      <c r="F60" s="134"/>
    </row>
    <row r="61" s="1" customFormat="1" ht="15" spans="1:6">
      <c r="A61" s="164"/>
      <c r="B61" s="103"/>
      <c r="C61" s="135"/>
      <c r="D61" s="22"/>
      <c r="E61" s="23"/>
      <c r="F61" s="134"/>
    </row>
    <row r="62" s="1" customFormat="1" ht="15" spans="1:6">
      <c r="A62" s="164" t="s">
        <v>70</v>
      </c>
      <c r="B62" s="103"/>
      <c r="C62" s="135"/>
      <c r="D62" s="22"/>
      <c r="E62" s="23"/>
      <c r="F62" s="134"/>
    </row>
    <row r="63" s="1" customFormat="1" ht="15" spans="1:6">
      <c r="A63" s="164" t="s">
        <v>71</v>
      </c>
      <c r="B63" s="103"/>
      <c r="C63" s="135"/>
      <c r="D63" s="22"/>
      <c r="E63" s="23"/>
      <c r="F63" s="134"/>
    </row>
    <row r="64" s="1" customFormat="1" ht="15" spans="1:6">
      <c r="A64" s="164" t="s">
        <v>72</v>
      </c>
      <c r="B64" s="103"/>
      <c r="C64" s="135"/>
      <c r="D64" s="22"/>
      <c r="E64" s="23"/>
      <c r="F64" s="134"/>
    </row>
    <row r="65" s="1" customFormat="1" ht="15" spans="1:6">
      <c r="A65" s="164" t="s">
        <v>73</v>
      </c>
      <c r="B65" s="103"/>
      <c r="C65" s="135"/>
      <c r="D65" s="22"/>
      <c r="E65" s="23"/>
      <c r="F65" s="134"/>
    </row>
    <row r="66" s="1" customFormat="1" ht="15" spans="1:6">
      <c r="A66" s="164" t="s">
        <v>74</v>
      </c>
      <c r="B66" s="103"/>
      <c r="C66" s="135"/>
      <c r="D66" s="22"/>
      <c r="E66" s="23"/>
      <c r="F66" s="134"/>
    </row>
    <row r="67" s="1" customFormat="1" ht="15" spans="1:6">
      <c r="A67" s="164" t="s">
        <v>75</v>
      </c>
      <c r="B67" s="103"/>
      <c r="C67" s="135"/>
      <c r="D67" s="22"/>
      <c r="E67" s="23"/>
      <c r="F67" s="134"/>
    </row>
    <row r="68" s="1" customFormat="1" ht="15" spans="1:6">
      <c r="A68" s="164" t="s">
        <v>76</v>
      </c>
      <c r="B68" s="103"/>
      <c r="C68" s="135"/>
      <c r="D68" s="22"/>
      <c r="E68" s="23"/>
      <c r="F68" s="134"/>
    </row>
    <row r="69" s="1" customFormat="1" ht="15" spans="1:6">
      <c r="A69" s="164" t="s">
        <v>77</v>
      </c>
      <c r="B69" s="103"/>
      <c r="C69" s="135"/>
      <c r="D69" s="22"/>
      <c r="E69" s="23"/>
      <c r="F69" s="134"/>
    </row>
    <row r="70" s="1" customFormat="1" ht="15" spans="1:6">
      <c r="A70" s="164" t="s">
        <v>78</v>
      </c>
      <c r="B70" s="103"/>
      <c r="C70" s="135"/>
      <c r="D70" s="22"/>
      <c r="E70" s="23"/>
      <c r="F70" s="134"/>
    </row>
    <row r="71" s="1" customFormat="1" ht="15" spans="1:6">
      <c r="A71" s="164" t="s">
        <v>79</v>
      </c>
      <c r="B71" s="103"/>
      <c r="C71" s="135"/>
      <c r="D71" s="22"/>
      <c r="E71" s="23"/>
      <c r="F71" s="134"/>
    </row>
    <row r="72" s="1" customFormat="1" ht="15" spans="1:6">
      <c r="A72" s="164" t="s">
        <v>80</v>
      </c>
      <c r="B72" s="103"/>
      <c r="C72" s="135"/>
      <c r="D72" s="22"/>
      <c r="E72" s="23"/>
      <c r="F72" s="134"/>
    </row>
    <row r="73" ht="21.75" spans="1:6">
      <c r="A73" s="27"/>
      <c r="B73" s="146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7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7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8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8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8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48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48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8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148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8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148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149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150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50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50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150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50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150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50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149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151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51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151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15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15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149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152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152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52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52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152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52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152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52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52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152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52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52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152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52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149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15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15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15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153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153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153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153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154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155"/>
      <c r="C125" s="128"/>
      <c r="D125" s="94"/>
      <c r="E125" s="95"/>
      <c r="F125" s="144"/>
    </row>
    <row r="126" s="2" customFormat="1" spans="1:6">
      <c r="A126" s="4"/>
      <c r="B126" s="155"/>
      <c r="C126" s="128"/>
      <c r="D126" s="94"/>
      <c r="E126" s="95"/>
      <c r="F126" s="144"/>
    </row>
    <row r="127" s="2" customFormat="1" spans="1:6">
      <c r="A127" s="4"/>
      <c r="B127" s="155"/>
      <c r="C127" s="128"/>
      <c r="D127" s="94"/>
      <c r="E127" s="95"/>
      <c r="F127" s="144"/>
    </row>
    <row r="128" s="2" customFormat="1" spans="1:6">
      <c r="A128" s="4"/>
      <c r="B128" s="155"/>
      <c r="C128" s="128"/>
      <c r="D128" s="94"/>
      <c r="E128" s="95"/>
      <c r="F128" s="144"/>
    </row>
    <row r="129" s="2" customFormat="1" spans="1:6">
      <c r="A129" s="4"/>
      <c r="B129" s="155"/>
      <c r="C129" s="128"/>
      <c r="D129" s="94"/>
      <c r="E129" s="95"/>
      <c r="F129" s="144"/>
    </row>
    <row r="130" s="2" customFormat="1" spans="1:6">
      <c r="A130" s="4"/>
      <c r="B130" s="155"/>
      <c r="C130" s="128"/>
      <c r="D130" s="94"/>
      <c r="E130" s="95"/>
      <c r="F130" s="144"/>
    </row>
    <row r="131" s="2" customFormat="1" spans="1:6">
      <c r="A131" s="4"/>
      <c r="B131" s="155"/>
      <c r="C131" s="128"/>
      <c r="D131" s="94"/>
      <c r="E131" s="95"/>
      <c r="F131" s="144"/>
    </row>
    <row r="132" s="2" customFormat="1" spans="1:6">
      <c r="A132" s="4"/>
      <c r="B132" s="155"/>
      <c r="C132" s="128"/>
      <c r="D132" s="94"/>
      <c r="E132" s="95"/>
      <c r="F132" s="144"/>
    </row>
    <row r="133" s="2" customFormat="1" spans="1:6">
      <c r="A133" s="4"/>
      <c r="B133" s="155"/>
      <c r="C133" s="128"/>
      <c r="D133" s="94"/>
      <c r="E133" s="95"/>
      <c r="F133" s="144"/>
    </row>
    <row r="134" s="2" customFormat="1" spans="1:6">
      <c r="A134" s="4"/>
      <c r="B134" s="155"/>
      <c r="C134" s="128"/>
      <c r="D134" s="94"/>
      <c r="E134" s="95"/>
      <c r="F134" s="144"/>
    </row>
    <row r="135" s="2" customFormat="1" spans="1:6">
      <c r="A135" s="4"/>
      <c r="B135" s="155"/>
      <c r="C135" s="128"/>
      <c r="D135" s="94"/>
      <c r="E135" s="95"/>
      <c r="F135" s="144"/>
    </row>
    <row r="136" s="2" customFormat="1" spans="1:6">
      <c r="A136" s="4"/>
      <c r="B136" s="155"/>
      <c r="C136" s="128"/>
      <c r="D136" s="94"/>
      <c r="E136" s="95"/>
      <c r="F136" s="144"/>
    </row>
    <row r="137" s="2" customFormat="1" spans="1:6">
      <c r="A137" s="4"/>
      <c r="B137" s="155"/>
      <c r="C137" s="128"/>
      <c r="D137" s="94"/>
      <c r="E137" s="95"/>
      <c r="F137" s="144"/>
    </row>
    <row r="138" s="2" customFormat="1" spans="1:6">
      <c r="A138" s="4"/>
      <c r="B138" s="155"/>
      <c r="C138" s="128"/>
      <c r="D138" s="94"/>
      <c r="E138" s="95"/>
      <c r="F138" s="144"/>
    </row>
    <row r="139" s="2" customFormat="1" spans="1:6">
      <c r="A139" s="4"/>
      <c r="B139" s="155"/>
      <c r="C139" s="128"/>
      <c r="D139" s="94"/>
      <c r="E139" s="95"/>
      <c r="F139" s="144"/>
    </row>
    <row r="140" s="2" customFormat="1" spans="1:6">
      <c r="A140" s="4"/>
      <c r="B140" s="155"/>
      <c r="C140" s="128"/>
      <c r="D140" s="94"/>
      <c r="E140" s="95"/>
      <c r="F140" s="144"/>
    </row>
    <row r="141" s="2" customFormat="1" spans="1:6">
      <c r="A141" s="4"/>
      <c r="B141" s="155"/>
      <c r="C141" s="128"/>
      <c r="D141" s="94"/>
      <c r="E141" s="95"/>
      <c r="F141" s="144"/>
    </row>
    <row r="142" s="2" customFormat="1" spans="1:6">
      <c r="A142" s="4"/>
      <c r="B142" s="155"/>
      <c r="C142" s="128"/>
      <c r="D142" s="94"/>
      <c r="E142" s="95"/>
      <c r="F142" s="144"/>
    </row>
    <row r="143" s="2" customFormat="1" spans="1:6">
      <c r="A143" s="4"/>
      <c r="B143" s="155"/>
      <c r="C143" s="128"/>
      <c r="D143" s="94"/>
      <c r="E143" s="95"/>
      <c r="F143" s="144"/>
    </row>
    <row r="144" s="2" customFormat="1" spans="1:6">
      <c r="A144" s="4"/>
      <c r="B144" s="155"/>
      <c r="C144" s="128"/>
      <c r="D144" s="94"/>
      <c r="E144" s="95"/>
      <c r="F144" s="144"/>
    </row>
    <row r="145" s="2" customFormat="1" spans="1:6">
      <c r="A145" s="4"/>
      <c r="B145" s="155"/>
      <c r="C145" s="128"/>
      <c r="D145" s="94"/>
      <c r="E145" s="95"/>
      <c r="F145" s="144"/>
    </row>
    <row r="146" s="2" customFormat="1" spans="1:6">
      <c r="A146" s="4"/>
      <c r="B146" s="155"/>
      <c r="C146" s="128"/>
      <c r="D146" s="94"/>
      <c r="E146" s="95"/>
      <c r="F146" s="144"/>
    </row>
    <row r="147" s="2" customFormat="1" spans="1:6">
      <c r="A147" s="4"/>
      <c r="B147" s="155"/>
      <c r="C147" s="128"/>
      <c r="D147" s="94"/>
      <c r="E147" s="95"/>
      <c r="F147" s="144"/>
    </row>
    <row r="148" s="2" customFormat="1" spans="1:6">
      <c r="A148" s="4"/>
      <c r="B148" s="155"/>
      <c r="C148" s="128"/>
      <c r="D148" s="94"/>
      <c r="E148" s="95"/>
      <c r="F148" s="144"/>
    </row>
    <row r="149" s="2" customFormat="1" spans="1:6">
      <c r="A149" s="4"/>
      <c r="B149" s="155"/>
      <c r="C149" s="128"/>
      <c r="D149" s="94"/>
      <c r="E149" s="95"/>
      <c r="F149" s="144"/>
    </row>
    <row r="150" s="2" customFormat="1" spans="1:6">
      <c r="A150" s="4"/>
      <c r="B150" s="155"/>
      <c r="C150" s="128"/>
      <c r="D150" s="94"/>
      <c r="E150" s="95"/>
      <c r="F150" s="144"/>
    </row>
    <row r="151" s="2" customFormat="1" spans="1:6">
      <c r="A151" s="4"/>
      <c r="B151" s="155"/>
      <c r="C151" s="128"/>
      <c r="D151" s="94"/>
      <c r="E151" s="95"/>
      <c r="F151" s="144"/>
    </row>
    <row r="152" s="2" customFormat="1" spans="1:6">
      <c r="A152" s="4"/>
      <c r="B152" s="155"/>
      <c r="C152" s="128"/>
      <c r="D152" s="94"/>
      <c r="E152" s="95"/>
      <c r="F152" s="144"/>
    </row>
    <row r="153" s="2" customFormat="1" spans="1:6">
      <c r="A153" s="4"/>
      <c r="B153" s="155"/>
      <c r="C153" s="128"/>
      <c r="D153" s="94"/>
      <c r="E153" s="95"/>
      <c r="F153" s="144"/>
    </row>
    <row r="154" s="2" customFormat="1" spans="1:6">
      <c r="A154" s="4"/>
      <c r="B154" s="155"/>
      <c r="C154" s="128"/>
      <c r="D154" s="94"/>
      <c r="E154" s="95"/>
      <c r="F154" s="144"/>
    </row>
    <row r="155" s="2" customFormat="1" spans="1:6">
      <c r="A155" s="4"/>
      <c r="B155" s="155"/>
      <c r="C155" s="128"/>
      <c r="D155" s="94"/>
      <c r="E155" s="95"/>
      <c r="F155" s="144"/>
    </row>
    <row r="156" s="2" customFormat="1" spans="1:6">
      <c r="A156" s="4"/>
      <c r="B156" s="155"/>
      <c r="C156" s="128"/>
      <c r="D156" s="94"/>
      <c r="E156" s="95"/>
      <c r="F156" s="144"/>
    </row>
    <row r="157" s="2" customFormat="1" spans="1:6">
      <c r="A157" s="4"/>
      <c r="B157" s="155"/>
      <c r="C157" s="128"/>
      <c r="D157" s="94"/>
      <c r="E157" s="95"/>
      <c r="F157" s="144"/>
    </row>
    <row r="158" spans="2:5">
      <c r="B158" s="156"/>
      <c r="C158" s="129"/>
      <c r="D158" s="98"/>
      <c r="E158" s="99"/>
    </row>
    <row r="159" spans="2:5">
      <c r="B159" s="156"/>
      <c r="C159" s="129"/>
      <c r="D159" s="98"/>
      <c r="E159" s="99"/>
    </row>
    <row r="160" spans="2:5">
      <c r="B160" s="156"/>
      <c r="C160" s="129"/>
      <c r="D160" s="98"/>
      <c r="E160" s="99"/>
    </row>
    <row r="161" spans="2:5">
      <c r="B161" s="156"/>
      <c r="C161" s="129"/>
      <c r="D161" s="98"/>
      <c r="E161" s="99"/>
    </row>
    <row r="162" spans="2:5">
      <c r="B162" s="156"/>
      <c r="C162" s="129"/>
      <c r="D162" s="98"/>
      <c r="E162" s="99"/>
    </row>
    <row r="163" spans="2:5">
      <c r="B163" s="156"/>
      <c r="C163" s="129"/>
      <c r="D163" s="98"/>
      <c r="E163" s="99"/>
    </row>
    <row r="164" spans="2:5">
      <c r="B164" s="156"/>
      <c r="C164" s="129"/>
      <c r="D164" s="98"/>
      <c r="E164" s="99"/>
    </row>
    <row r="165" spans="2:5">
      <c r="B165" s="156"/>
      <c r="C165" s="129"/>
      <c r="D165" s="98"/>
      <c r="E165" s="99"/>
    </row>
    <row r="166" spans="2:5">
      <c r="B166" s="156"/>
      <c r="C166" s="129"/>
      <c r="D166" s="98"/>
      <c r="E166" s="99"/>
    </row>
    <row r="167" spans="2:5">
      <c r="B167" s="156"/>
      <c r="C167" s="129"/>
      <c r="D167" s="98"/>
      <c r="E167" s="99"/>
    </row>
    <row r="168" spans="2:5">
      <c r="B168" s="156"/>
      <c r="C168" s="129"/>
      <c r="D168" s="98"/>
      <c r="E168" s="99"/>
    </row>
    <row r="169" spans="2:5">
      <c r="B169" s="156"/>
      <c r="C169" s="129"/>
      <c r="D169" s="98"/>
      <c r="E169" s="99"/>
    </row>
    <row r="170" spans="2:5">
      <c r="B170" s="156"/>
      <c r="C170" s="129"/>
      <c r="D170" s="98"/>
      <c r="E170" s="99"/>
    </row>
    <row r="171" spans="2:5">
      <c r="B171" s="156"/>
      <c r="C171" s="129"/>
      <c r="D171" s="98"/>
      <c r="E171" s="99"/>
    </row>
    <row r="172" spans="2:5">
      <c r="B172" s="156"/>
      <c r="C172" s="129"/>
      <c r="D172" s="98"/>
      <c r="E172" s="99"/>
    </row>
    <row r="173" spans="2:5">
      <c r="B173" s="156"/>
      <c r="C173" s="129"/>
      <c r="D173" s="98"/>
      <c r="E173" s="99"/>
    </row>
    <row r="174" spans="2:5">
      <c r="B174" s="156"/>
      <c r="C174" s="129"/>
      <c r="D174" s="98"/>
      <c r="E174" s="99"/>
    </row>
    <row r="175" spans="2:5">
      <c r="B175" s="156"/>
      <c r="C175" s="129"/>
      <c r="D175" s="98"/>
      <c r="E175" s="99"/>
    </row>
    <row r="176" spans="2:5">
      <c r="B176" s="156"/>
      <c r="C176" s="129"/>
      <c r="D176" s="98"/>
      <c r="E176" s="99"/>
    </row>
    <row r="177" spans="2:5">
      <c r="B177" s="156"/>
      <c r="C177" s="129"/>
      <c r="D177" s="98"/>
      <c r="E177" s="99"/>
    </row>
    <row r="178" spans="2:5">
      <c r="B178" s="156"/>
      <c r="C178" s="129"/>
      <c r="D178" s="98"/>
      <c r="E178" s="99"/>
    </row>
    <row r="179" spans="2:5">
      <c r="B179" s="156"/>
      <c r="C179" s="129"/>
      <c r="D179" s="98"/>
      <c r="E179" s="99"/>
    </row>
    <row r="180" spans="2:5">
      <c r="B180" s="156"/>
      <c r="C180" s="129"/>
      <c r="D180" s="98"/>
      <c r="E180" s="99"/>
    </row>
    <row r="181" spans="2:5">
      <c r="B181" s="156"/>
      <c r="C181" s="129"/>
      <c r="D181" s="98"/>
      <c r="E181" s="99"/>
    </row>
    <row r="182" spans="2:5">
      <c r="B182" s="156"/>
      <c r="C182" s="129"/>
      <c r="D182" s="98"/>
      <c r="E182" s="99"/>
    </row>
    <row r="183" spans="2:5">
      <c r="B183" s="156"/>
      <c r="C183" s="129"/>
      <c r="D183" s="98"/>
      <c r="E183" s="99"/>
    </row>
    <row r="184" spans="2:5">
      <c r="B184" s="156"/>
      <c r="C184" s="129"/>
      <c r="D184" s="98"/>
      <c r="E184" s="99"/>
    </row>
    <row r="185" spans="2:5">
      <c r="B185" s="156"/>
      <c r="C185" s="129"/>
      <c r="D185" s="98"/>
      <c r="E185" s="99"/>
    </row>
    <row r="186" spans="2:5">
      <c r="B186" s="156"/>
      <c r="C186" s="129"/>
      <c r="D186" s="98"/>
      <c r="E186" s="99"/>
    </row>
    <row r="187" spans="2:5">
      <c r="B187" s="156"/>
      <c r="C187" s="129"/>
      <c r="D187" s="98"/>
      <c r="E187" s="99"/>
    </row>
    <row r="188" spans="2:5">
      <c r="B188" s="156"/>
      <c r="C188" s="129"/>
      <c r="D188" s="98"/>
      <c r="E188" s="99"/>
    </row>
    <row r="189" spans="2:5">
      <c r="B189" s="156"/>
      <c r="C189" s="129"/>
      <c r="D189" s="98"/>
      <c r="E189" s="99"/>
    </row>
    <row r="190" spans="2:5">
      <c r="B190" s="156"/>
      <c r="C190" s="129"/>
      <c r="D190" s="98"/>
      <c r="E190" s="99"/>
    </row>
    <row r="191" spans="2:5">
      <c r="B191" s="156"/>
      <c r="C191" s="129"/>
      <c r="D191" s="98"/>
      <c r="E191" s="99"/>
    </row>
    <row r="192" spans="2:5">
      <c r="B192" s="156"/>
      <c r="C192" s="129"/>
      <c r="D192" s="98"/>
      <c r="E192" s="99"/>
    </row>
    <row r="193" spans="2:5">
      <c r="B193" s="156"/>
      <c r="C193" s="129"/>
      <c r="D193" s="98"/>
      <c r="E193" s="99"/>
    </row>
    <row r="194" spans="2:5">
      <c r="B194" s="156"/>
      <c r="C194" s="129"/>
      <c r="D194" s="98"/>
      <c r="E194" s="99"/>
    </row>
    <row r="195" spans="2:5">
      <c r="B195" s="156"/>
      <c r="C195" s="129"/>
      <c r="D195" s="98"/>
      <c r="E195" s="99"/>
    </row>
    <row r="196" spans="2:5">
      <c r="B196" s="156"/>
      <c r="C196" s="129"/>
      <c r="D196" s="98"/>
      <c r="E196" s="99"/>
    </row>
    <row r="197" spans="2:5">
      <c r="B197" s="156"/>
      <c r="C197" s="129"/>
      <c r="D197" s="98"/>
      <c r="E197" s="99"/>
    </row>
    <row r="198" spans="2:5">
      <c r="B198" s="156"/>
      <c r="C198" s="129"/>
      <c r="D198" s="98"/>
      <c r="E198" s="99"/>
    </row>
    <row r="199" spans="2:5">
      <c r="B199" s="156"/>
      <c r="C199" s="129"/>
      <c r="D199" s="98"/>
      <c r="E199" s="99"/>
    </row>
    <row r="200" spans="2:5">
      <c r="B200" s="156"/>
      <c r="C200" s="129"/>
      <c r="D200" s="98"/>
      <c r="E200" s="99"/>
    </row>
    <row r="201" spans="2:5">
      <c r="B201" s="156"/>
      <c r="C201" s="129"/>
      <c r="D201" s="98"/>
      <c r="E201" s="99"/>
    </row>
    <row r="202" spans="2:5">
      <c r="B202" s="156"/>
      <c r="C202" s="129"/>
      <c r="D202" s="98"/>
      <c r="E202" s="99"/>
    </row>
    <row r="203" spans="2:5">
      <c r="B203" s="156"/>
      <c r="C203" s="129"/>
      <c r="D203" s="98"/>
      <c r="E203" s="99"/>
    </row>
    <row r="204" spans="2:5">
      <c r="B204" s="156"/>
      <c r="C204" s="129"/>
      <c r="D204" s="98"/>
      <c r="E204" s="99"/>
    </row>
    <row r="205" spans="2:5">
      <c r="B205" s="156"/>
      <c r="C205" s="129"/>
      <c r="D205" s="98"/>
      <c r="E205" s="99"/>
    </row>
    <row r="206" spans="2:5">
      <c r="B206" s="156"/>
      <c r="C206" s="129"/>
      <c r="D206" s="98"/>
      <c r="E206" s="99"/>
    </row>
    <row r="207" spans="2:5">
      <c r="B207" s="156"/>
      <c r="C207" s="129"/>
      <c r="D207" s="98"/>
      <c r="E207" s="99"/>
    </row>
    <row r="208" spans="2:5">
      <c r="B208" s="156"/>
      <c r="C208" s="129"/>
      <c r="D208" s="98"/>
      <c r="E208" s="99"/>
    </row>
    <row r="209" spans="2:5">
      <c r="B209" s="156"/>
      <c r="C209" s="129"/>
      <c r="D209" s="98"/>
      <c r="E209" s="99"/>
    </row>
    <row r="210" spans="2:5">
      <c r="B210" s="156"/>
      <c r="C210" s="129"/>
      <c r="D210" s="98"/>
      <c r="E210" s="99"/>
    </row>
    <row r="211" spans="2:5">
      <c r="B211" s="156"/>
      <c r="C211" s="129"/>
      <c r="D211" s="98"/>
      <c r="E211" s="99"/>
    </row>
    <row r="212" spans="2:5">
      <c r="B212" s="156"/>
      <c r="C212" s="129"/>
      <c r="D212" s="98"/>
      <c r="E212" s="99"/>
    </row>
    <row r="213" spans="2:5">
      <c r="B213" s="156"/>
      <c r="C213" s="129"/>
      <c r="D213" s="98"/>
      <c r="E213" s="99"/>
    </row>
    <row r="214" spans="2:5">
      <c r="B214" s="156"/>
      <c r="C214" s="129"/>
      <c r="D214" s="98"/>
      <c r="E214" s="99"/>
    </row>
    <row r="215" spans="2:5">
      <c r="B215" s="156"/>
      <c r="C215" s="129"/>
      <c r="D215" s="98"/>
      <c r="E215" s="99"/>
    </row>
    <row r="216" spans="2:5">
      <c r="B216" s="156"/>
      <c r="C216" s="129"/>
      <c r="D216" s="98"/>
      <c r="E216" s="99"/>
    </row>
    <row r="217" spans="2:5">
      <c r="B217" s="156"/>
      <c r="C217" s="129"/>
      <c r="D217" s="98"/>
      <c r="E217" s="99"/>
    </row>
    <row r="218" spans="2:5">
      <c r="B218" s="156"/>
      <c r="C218" s="129"/>
      <c r="D218" s="98"/>
      <c r="E218" s="99"/>
    </row>
    <row r="219" spans="2:5">
      <c r="B219" s="156"/>
      <c r="C219" s="129"/>
      <c r="D219" s="98"/>
      <c r="E219" s="99"/>
    </row>
    <row r="220" spans="2:5">
      <c r="B220" s="156"/>
      <c r="C220" s="129"/>
      <c r="D220" s="98"/>
      <c r="E220" s="99"/>
    </row>
    <row r="221" spans="2:5">
      <c r="B221" s="156"/>
      <c r="C221" s="129"/>
      <c r="D221" s="98"/>
      <c r="E221" s="99"/>
    </row>
    <row r="222" spans="2:5">
      <c r="B222" s="156"/>
      <c r="C222" s="129"/>
      <c r="D222" s="98"/>
      <c r="E222" s="99"/>
    </row>
    <row r="223" spans="2:5">
      <c r="B223" s="156"/>
      <c r="C223" s="129"/>
      <c r="D223" s="98"/>
      <c r="E223" s="99"/>
    </row>
    <row r="224" spans="2:5">
      <c r="B224" s="156"/>
      <c r="C224" s="129"/>
      <c r="D224" s="98"/>
      <c r="E224" s="99"/>
    </row>
    <row r="225" spans="2:5">
      <c r="B225" s="156"/>
      <c r="C225" s="129"/>
      <c r="D225" s="98"/>
      <c r="E225" s="99"/>
    </row>
    <row r="226" spans="2:5">
      <c r="B226" s="156"/>
      <c r="C226" s="129"/>
      <c r="D226" s="98"/>
      <c r="E226" s="99"/>
    </row>
    <row r="227" spans="2:5">
      <c r="B227" s="156"/>
      <c r="C227" s="129"/>
      <c r="D227" s="98"/>
      <c r="E227" s="99"/>
    </row>
    <row r="228" spans="2:5">
      <c r="B228" s="156"/>
      <c r="C228" s="129"/>
      <c r="D228" s="98"/>
      <c r="E228" s="99"/>
    </row>
    <row r="229" spans="2:5">
      <c r="B229" s="156"/>
      <c r="C229" s="129"/>
      <c r="D229" s="98"/>
      <c r="E229" s="99"/>
    </row>
    <row r="230" spans="2:5">
      <c r="B230" s="156"/>
      <c r="C230" s="129"/>
      <c r="D230" s="98"/>
      <c r="E230" s="99"/>
    </row>
    <row r="231" spans="2:5">
      <c r="B231" s="156"/>
      <c r="C231" s="129"/>
      <c r="D231" s="98"/>
      <c r="E231" s="99"/>
    </row>
    <row r="232" spans="2:5">
      <c r="B232" s="156"/>
      <c r="C232" s="129"/>
      <c r="D232" s="98"/>
      <c r="E232" s="99"/>
    </row>
    <row r="233" spans="2:5">
      <c r="B233" s="156"/>
      <c r="C233" s="129"/>
      <c r="D233" s="98"/>
      <c r="E233" s="99"/>
    </row>
    <row r="234" spans="2:5">
      <c r="B234" s="156"/>
      <c r="C234" s="129"/>
      <c r="D234" s="98"/>
      <c r="E234" s="99"/>
    </row>
    <row r="235" spans="2:5">
      <c r="B235" s="156"/>
      <c r="C235" s="129"/>
      <c r="D235" s="98"/>
      <c r="E235" s="99"/>
    </row>
    <row r="236" spans="2:5">
      <c r="B236" s="156"/>
      <c r="C236" s="129"/>
      <c r="D236" s="98"/>
      <c r="E236" s="99"/>
    </row>
    <row r="237" spans="2:5">
      <c r="B237" s="156"/>
      <c r="C237" s="129"/>
      <c r="D237" s="98"/>
      <c r="E237" s="99"/>
    </row>
    <row r="238" spans="2:5">
      <c r="B238" s="156"/>
      <c r="C238" s="129"/>
      <c r="D238" s="98"/>
      <c r="E238" s="99"/>
    </row>
    <row r="239" spans="2:5">
      <c r="B239" s="156"/>
      <c r="C239" s="129"/>
      <c r="D239" s="98"/>
      <c r="E239" s="99"/>
    </row>
    <row r="240" spans="2:5">
      <c r="B240" s="156"/>
      <c r="C240" s="129"/>
      <c r="D240" s="98"/>
      <c r="E240" s="99"/>
    </row>
    <row r="241" spans="2:5">
      <c r="B241" s="156"/>
      <c r="C241" s="129"/>
      <c r="D241" s="98"/>
      <c r="E241" s="99"/>
    </row>
    <row r="242" spans="2:5">
      <c r="B242" s="156"/>
      <c r="C242" s="129"/>
      <c r="D242" s="98"/>
      <c r="E242" s="99"/>
    </row>
    <row r="243" spans="2:5">
      <c r="B243" s="156"/>
      <c r="C243" s="129"/>
      <c r="D243" s="98"/>
      <c r="E243" s="99"/>
    </row>
    <row r="244" spans="2:5">
      <c r="B244" s="156"/>
      <c r="C244" s="129"/>
      <c r="D244" s="98"/>
      <c r="E244" s="99"/>
    </row>
    <row r="245" spans="2:5">
      <c r="B245" s="156"/>
      <c r="C245" s="129"/>
      <c r="D245" s="98"/>
      <c r="E245" s="99"/>
    </row>
    <row r="246" spans="2:5">
      <c r="B246" s="156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3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14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146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7" t="s">
        <v>84</v>
      </c>
      <c r="C76" s="109">
        <f>(B8-B7)/ABS(IF(B7=0,1,B7))</f>
        <v>0</v>
      </c>
      <c r="D76" s="167" t="s">
        <v>85</v>
      </c>
      <c r="E76" s="157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7" t="s">
        <v>86</v>
      </c>
      <c r="C77" s="109">
        <f>(B8-B9)/ABS(IF(B9=0,1,B9))</f>
        <v>0</v>
      </c>
      <c r="D77" s="167" t="s">
        <v>85</v>
      </c>
      <c r="E77" s="157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8" t="s">
        <v>87</v>
      </c>
      <c r="C78" s="138">
        <f>(B32-B31)/ABS(IF(B31=0,1,B31))</f>
        <v>0</v>
      </c>
      <c r="D78" s="168" t="s">
        <v>88</v>
      </c>
      <c r="E78" s="157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8" t="s">
        <v>89</v>
      </c>
      <c r="C79" s="138">
        <f>(B32-B35)/ABS(IF(B35=0,1,B35))</f>
        <v>0</v>
      </c>
      <c r="D79" s="168" t="s">
        <v>88</v>
      </c>
      <c r="E79" s="157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8" t="s">
        <v>90</v>
      </c>
      <c r="C80" s="138">
        <f>(B11-B10)/ABS(IF(B10=0,1,B10))</f>
        <v>0</v>
      </c>
      <c r="D80" s="168" t="s">
        <v>91</v>
      </c>
      <c r="E80" s="157">
        <f>IF(C80&gt;3,5,IF(C80&gt;1,4,IF(C80&gt;0,3,IF(C80&gt;-1,2,IF(C80&gt;-2,1,0)))))</f>
        <v>2</v>
      </c>
      <c r="F80" s="48"/>
    </row>
    <row r="81" s="2" customFormat="1" ht="82.5" spans="1:6">
      <c r="A81" s="41"/>
      <c r="B81" s="148" t="s">
        <v>92</v>
      </c>
      <c r="C81" s="138">
        <f>(B11-B12)/ABS(IF(B12=0,1,B12))</f>
        <v>0</v>
      </c>
      <c r="D81" s="168" t="s">
        <v>91</v>
      </c>
      <c r="E81" s="157">
        <f>IF(C81&gt;3,5,IF(C81&gt;1,4,IF(C81&gt;0,3,IF(C81&gt;-1,2,IF(C81&gt;-2,1,0)))))</f>
        <v>2</v>
      </c>
      <c r="F81" s="48"/>
    </row>
    <row r="82" s="2" customFormat="1" ht="82.5" spans="1:6">
      <c r="A82" s="41"/>
      <c r="B82" s="148" t="s">
        <v>93</v>
      </c>
      <c r="C82" s="138">
        <f>(B16-B15)/ABS(IF(B15=0,1,B15))</f>
        <v>0</v>
      </c>
      <c r="D82" s="167" t="s">
        <v>85</v>
      </c>
      <c r="E82" s="157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8" t="s">
        <v>94</v>
      </c>
      <c r="C83" s="138">
        <f>(B16-B17)/ABS(IF(B17=0,1,B17))</f>
        <v>0</v>
      </c>
      <c r="D83" s="167" t="s">
        <v>85</v>
      </c>
      <c r="E83" s="157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148" t="s">
        <v>96</v>
      </c>
      <c r="C84" s="138">
        <f>(B13/IF(B14=0,1,B14))</f>
        <v>0</v>
      </c>
      <c r="D84" s="47" t="s">
        <v>97</v>
      </c>
      <c r="E84" s="157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8" t="s">
        <v>98</v>
      </c>
      <c r="C85" s="138">
        <f>(B5/IF(B6=0,1,B6))</f>
        <v>0</v>
      </c>
      <c r="D85" s="47" t="s">
        <v>97</v>
      </c>
      <c r="E85" s="157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148" t="s">
        <v>100</v>
      </c>
      <c r="C86" s="138">
        <f>(B19/IF(B4=0,1,B4))</f>
        <v>0</v>
      </c>
      <c r="D86" s="47" t="s">
        <v>101</v>
      </c>
      <c r="E86" s="157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149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150" t="s">
        <v>104</v>
      </c>
      <c r="C88" s="111">
        <f>(B20-30000)/30000</f>
        <v>-1</v>
      </c>
      <c r="D88" s="58" t="s">
        <v>105</v>
      </c>
      <c r="E88" s="158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50" t="s">
        <v>106</v>
      </c>
      <c r="C89" s="111">
        <f>(B21-30000)/30000</f>
        <v>-1</v>
      </c>
      <c r="D89" s="58" t="s">
        <v>107</v>
      </c>
      <c r="E89" s="158">
        <f>IF(C89&gt;0.7,5,IF(C89&gt;0.3,4,IF(C89&gt;0.1,3,)))</f>
        <v>0</v>
      </c>
      <c r="F89" s="60"/>
    </row>
    <row r="90" s="2" customFormat="1" ht="19.5" spans="1:6">
      <c r="A90" s="56"/>
      <c r="B90" s="150" t="s">
        <v>108</v>
      </c>
      <c r="C90" s="112">
        <f>B21</f>
        <v>0</v>
      </c>
      <c r="D90" s="58" t="s">
        <v>109</v>
      </c>
      <c r="E90" s="158" t="s">
        <v>110</v>
      </c>
      <c r="F90" s="60"/>
    </row>
    <row r="91" s="2" customFormat="1" ht="99" spans="1:6">
      <c r="A91" s="56" t="s">
        <v>111</v>
      </c>
      <c r="B91" s="150" t="s">
        <v>112</v>
      </c>
      <c r="C91" s="111">
        <f>B25/IF(B5=0,1,B5)</f>
        <v>0</v>
      </c>
      <c r="D91" s="58" t="s">
        <v>113</v>
      </c>
      <c r="E91" s="158">
        <f>IF(C91&gt;0.3,0,IF(C91&gt;0.25,1,IF(C91&gt;0.2,2,IF(C91&gt;0.15,3,IF(C91&gt;0.1,4,5)))))</f>
        <v>5</v>
      </c>
      <c r="F91" s="60"/>
    </row>
    <row r="92" s="2" customFormat="1" ht="99" spans="1:6">
      <c r="A92" s="56"/>
      <c r="B92" s="150" t="s">
        <v>114</v>
      </c>
      <c r="C92" s="111">
        <f>B26/IF(B6=0,1,B6)</f>
        <v>0</v>
      </c>
      <c r="D92" s="58" t="s">
        <v>115</v>
      </c>
      <c r="E92" s="158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150" t="s">
        <v>117</v>
      </c>
      <c r="C93" s="113">
        <f>B37/IF(B66=0,1,B66)</f>
        <v>0</v>
      </c>
      <c r="D93" s="61" t="s">
        <v>118</v>
      </c>
      <c r="E93" s="158">
        <f>IF(C93&gt;0.2,5,IF(C93&gt;0.1,3,IF(C93&gt;0.05,1,0)))</f>
        <v>0</v>
      </c>
      <c r="F93" s="60"/>
    </row>
    <row r="94" s="2" customFormat="1" ht="33" spans="1:6">
      <c r="A94" s="56"/>
      <c r="B94" s="150" t="s">
        <v>119</v>
      </c>
      <c r="C94" s="139" t="s">
        <v>120</v>
      </c>
      <c r="D94" s="58" t="s">
        <v>109</v>
      </c>
      <c r="E94" s="158" t="s">
        <v>110</v>
      </c>
      <c r="F94" s="60"/>
    </row>
    <row r="95" s="2" customFormat="1" ht="24.95" customHeight="1" spans="1:6">
      <c r="A95" s="51" t="s">
        <v>121</v>
      </c>
      <c r="B95" s="149"/>
      <c r="C95" s="115"/>
      <c r="D95" s="64"/>
      <c r="E95" s="159"/>
      <c r="F95" s="55">
        <f>SUM(E96:E100)/20*25</f>
        <v>6.25</v>
      </c>
    </row>
    <row r="96" s="2" customFormat="1" ht="99" spans="1:6">
      <c r="A96" s="66" t="s">
        <v>122</v>
      </c>
      <c r="B96" s="151" t="s">
        <v>123</v>
      </c>
      <c r="C96" s="116">
        <f>(B5+B6-B25-B26-B27)/IF((B5+B6)=0,1,B5+B6)</f>
        <v>0</v>
      </c>
      <c r="D96" s="67" t="s">
        <v>124</v>
      </c>
      <c r="E96" s="16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51" t="s">
        <v>125</v>
      </c>
      <c r="C97" s="116">
        <f>B28/IF(B4=0,1,B4)</f>
        <v>0</v>
      </c>
      <c r="D97" s="67" t="s">
        <v>126</v>
      </c>
      <c r="E97" s="16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151" t="s">
        <v>128</v>
      </c>
      <c r="C98" s="117">
        <f>B23/IF(B3=0,1,B3)</f>
        <v>0</v>
      </c>
      <c r="D98" s="70" t="s">
        <v>129</v>
      </c>
      <c r="E98" s="160">
        <f>IF(C98&gt;1,5,IF(C98&gt;0.95,4,IF(C98&gt;0.9,3,IF(C98&gt;0.85,2,IF(C98&gt;0.8,1,0)))))</f>
        <v>0</v>
      </c>
      <c r="F98" s="69"/>
    </row>
    <row r="99" s="2" customFormat="1" ht="19.5" spans="1:6">
      <c r="A99" s="66"/>
      <c r="B99" s="151" t="s">
        <v>130</v>
      </c>
      <c r="C99" s="118">
        <f>B29</f>
        <v>0</v>
      </c>
      <c r="D99" s="70" t="s">
        <v>109</v>
      </c>
      <c r="E99" s="160" t="s">
        <v>110</v>
      </c>
      <c r="F99" s="69"/>
    </row>
    <row r="100" s="2" customFormat="1" ht="82.5" spans="1:6">
      <c r="A100" s="66" t="s">
        <v>131</v>
      </c>
      <c r="B100" s="151" t="s">
        <v>132</v>
      </c>
      <c r="C100" s="116">
        <f>B22/IF(B4=0,1,B4)</f>
        <v>0</v>
      </c>
      <c r="D100" s="67" t="s">
        <v>133</v>
      </c>
      <c r="E100" s="16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149"/>
      <c r="C101" s="119"/>
      <c r="D101" s="72"/>
      <c r="E101" s="161"/>
      <c r="F101" s="55">
        <f>SUM(E102:E115)/55*15</f>
        <v>0.818181818181818</v>
      </c>
    </row>
    <row r="102" s="3" customFormat="1" ht="99" spans="1:6">
      <c r="A102" s="74" t="s">
        <v>135</v>
      </c>
      <c r="B102" s="152" t="s">
        <v>136</v>
      </c>
      <c r="C102" s="120">
        <f>B52/IF(B32=0,1,B32)</f>
        <v>0</v>
      </c>
      <c r="D102" s="75" t="s">
        <v>137</v>
      </c>
      <c r="E102" s="162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152" t="s">
        <v>139</v>
      </c>
      <c r="C103" s="120">
        <f>B57/IF(B56=0,1,B56)</f>
        <v>0</v>
      </c>
      <c r="D103" s="75" t="s">
        <v>137</v>
      </c>
      <c r="E103" s="162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52" t="s">
        <v>140</v>
      </c>
      <c r="C104" s="120">
        <f>B59/IF(B58=0,1,B58)</f>
        <v>0</v>
      </c>
      <c r="D104" s="75" t="s">
        <v>137</v>
      </c>
      <c r="E104" s="162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52" t="s">
        <v>141</v>
      </c>
      <c r="C105" s="121" t="s">
        <v>120</v>
      </c>
      <c r="D105" s="79" t="s">
        <v>109</v>
      </c>
      <c r="E105" s="162" t="s">
        <v>110</v>
      </c>
      <c r="F105" s="77"/>
    </row>
    <row r="106" s="3" customFormat="1" ht="99" spans="1:6">
      <c r="A106" s="74" t="s">
        <v>142</v>
      </c>
      <c r="B106" s="152" t="s">
        <v>143</v>
      </c>
      <c r="C106" s="122">
        <f>B60/100</f>
        <v>0</v>
      </c>
      <c r="D106" s="79" t="s">
        <v>144</v>
      </c>
      <c r="E106" s="162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52" t="s">
        <v>145</v>
      </c>
      <c r="C107" s="122">
        <f>B51/IF(B33=0,1,B33)</f>
        <v>0</v>
      </c>
      <c r="D107" s="75" t="s">
        <v>146</v>
      </c>
      <c r="E107" s="162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152" t="s">
        <v>148</v>
      </c>
      <c r="C108" s="120">
        <f>B48/(IF(B18=0,1,B18)/(1500*12))</f>
        <v>0</v>
      </c>
      <c r="D108" s="75" t="s">
        <v>149</v>
      </c>
      <c r="E108" s="162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52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52" t="s">
        <v>152</v>
      </c>
      <c r="C110" s="120">
        <f>B50</f>
        <v>0</v>
      </c>
      <c r="D110" s="75" t="s">
        <v>109</v>
      </c>
      <c r="E110" s="162" t="s">
        <v>110</v>
      </c>
      <c r="F110" s="80"/>
    </row>
    <row r="111" s="2" customFormat="1" ht="99" spans="1:6">
      <c r="A111" s="74" t="s">
        <v>153</v>
      </c>
      <c r="B111" s="152" t="s">
        <v>154</v>
      </c>
      <c r="C111" s="120">
        <f>(B42-B41)/ABS(IF(B41=0,1,B41))</f>
        <v>0</v>
      </c>
      <c r="D111" s="75" t="s">
        <v>155</v>
      </c>
      <c r="E111" s="162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52" t="s">
        <v>156</v>
      </c>
      <c r="C112" s="120">
        <f>B44/IF(B42=0,1,B42)</f>
        <v>0</v>
      </c>
      <c r="D112" s="75" t="s">
        <v>137</v>
      </c>
      <c r="E112" s="162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52" t="s">
        <v>157</v>
      </c>
      <c r="C113" s="123">
        <f>B46/IF(B42=0,1,B42)</f>
        <v>0</v>
      </c>
      <c r="D113" s="75" t="s">
        <v>158</v>
      </c>
      <c r="E113" s="163">
        <f>IF(C113&gt;0.15,5,IF(C113&gt;0.1,3,IF(C113&gt;0.05,1,0)))</f>
        <v>0</v>
      </c>
      <c r="F113" s="80"/>
    </row>
    <row r="114" s="2" customFormat="1" ht="99" spans="1:6">
      <c r="A114" s="74"/>
      <c r="B114" s="152" t="s">
        <v>159</v>
      </c>
      <c r="C114" s="120">
        <f>B45/IF(B42=0,1,B42)</f>
        <v>0</v>
      </c>
      <c r="D114" s="75" t="s">
        <v>137</v>
      </c>
      <c r="E114" s="162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52" t="s">
        <v>57</v>
      </c>
      <c r="C115" s="123">
        <f>B47</f>
        <v>0</v>
      </c>
      <c r="D115" s="79" t="s">
        <v>109</v>
      </c>
      <c r="E115" s="162" t="s">
        <v>110</v>
      </c>
      <c r="F115" s="80"/>
    </row>
    <row r="116" s="2" customFormat="1" ht="24.95" customHeight="1" spans="1:6">
      <c r="A116" s="51" t="s">
        <v>160</v>
      </c>
      <c r="B116" s="149"/>
      <c r="C116" s="119"/>
      <c r="D116" s="72"/>
      <c r="E116" s="161"/>
      <c r="F116" s="55">
        <f>SUM(E117:E124)/35*10</f>
        <v>7.71428571428571</v>
      </c>
    </row>
    <row r="117" s="2" customFormat="1" ht="66" spans="1:6">
      <c r="A117" s="82" t="s">
        <v>135</v>
      </c>
      <c r="B117" s="153" t="s">
        <v>161</v>
      </c>
      <c r="C117" s="124">
        <f>B62</f>
        <v>0</v>
      </c>
      <c r="D117" s="84" t="s">
        <v>162</v>
      </c>
      <c r="E117" s="143">
        <f>IF(C117&gt;5,0,IF(C117&gt;3,3,IF(C117&gt;1,4,5)))</f>
        <v>5</v>
      </c>
      <c r="F117" s="86"/>
    </row>
    <row r="118" s="2" customFormat="1" ht="66" spans="1:6">
      <c r="A118" s="87" t="s">
        <v>163</v>
      </c>
      <c r="B118" s="153" t="s">
        <v>164</v>
      </c>
      <c r="C118" s="125">
        <f>B63/IF(B69=0,1,B69)</f>
        <v>0</v>
      </c>
      <c r="D118" s="88" t="s">
        <v>165</v>
      </c>
      <c r="E118" s="143">
        <f>IF(C118&gt;0.3,0,IF(C118&gt;0.2,1,IF(C118&gt;0.1,3,5)))</f>
        <v>5</v>
      </c>
      <c r="F118" s="86"/>
    </row>
    <row r="119" s="2" customFormat="1" ht="49.5" spans="1:6">
      <c r="A119" s="87"/>
      <c r="B119" s="153" t="s">
        <v>166</v>
      </c>
      <c r="C119" s="125">
        <f>B72/IF(B71=0,1,B71)</f>
        <v>0</v>
      </c>
      <c r="D119" s="84" t="s">
        <v>167</v>
      </c>
      <c r="E119" s="143">
        <f>IF(C119&gt;0.6,1,IF(C119&gt;0.2,3,5))</f>
        <v>5</v>
      </c>
      <c r="F119" s="86"/>
    </row>
    <row r="120" s="2" customFormat="1" ht="66" spans="1:6">
      <c r="A120" s="83" t="s">
        <v>168</v>
      </c>
      <c r="B120" s="153" t="s">
        <v>169</v>
      </c>
      <c r="C120" s="126">
        <f>B64/IF(B66=0,1,B66)</f>
        <v>0</v>
      </c>
      <c r="D120" s="88" t="s">
        <v>170</v>
      </c>
      <c r="E120" s="143">
        <f>IF(C120&gt;0.15,0,IF(C120&gt;0.1,1,IF(C120&gt;0.05,3,5)))</f>
        <v>5</v>
      </c>
      <c r="F120" s="86"/>
    </row>
    <row r="121" s="2" customFormat="1" ht="66" spans="1:6">
      <c r="A121" s="83"/>
      <c r="B121" s="153" t="s">
        <v>171</v>
      </c>
      <c r="C121" s="126">
        <f>B67/(IF(B66=0,1,B66)/6)</f>
        <v>0</v>
      </c>
      <c r="D121" s="88" t="s">
        <v>172</v>
      </c>
      <c r="E121" s="143">
        <f>IF(C121&gt;1,5,IF(C121&gt;0.8,3,1))</f>
        <v>1</v>
      </c>
      <c r="F121" s="86"/>
    </row>
    <row r="122" s="2" customFormat="1" ht="66" spans="1:6">
      <c r="A122" s="83"/>
      <c r="B122" s="153" t="s">
        <v>173</v>
      </c>
      <c r="C122" s="124">
        <f>B68/(IF(B66=0,1,B66)/30)</f>
        <v>0</v>
      </c>
      <c r="D122" s="88" t="s">
        <v>172</v>
      </c>
      <c r="E122" s="143">
        <f>IF(C122&gt;1,5,IF(C122&gt;0.8,3,1))</f>
        <v>1</v>
      </c>
      <c r="F122" s="86"/>
    </row>
    <row r="123" s="2" customFormat="1" ht="19.5" hidden="1" spans="1:6">
      <c r="A123" s="83"/>
      <c r="B123" s="153" t="s">
        <v>174</v>
      </c>
      <c r="C123" s="124"/>
      <c r="D123" s="88" t="s">
        <v>109</v>
      </c>
      <c r="E123" s="143" t="s">
        <v>110</v>
      </c>
      <c r="F123" s="86"/>
    </row>
    <row r="124" s="2" customFormat="1" ht="66" spans="1:6">
      <c r="A124" s="90" t="s">
        <v>175</v>
      </c>
      <c r="B124" s="154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155"/>
      <c r="C125" s="128"/>
      <c r="D125" s="94"/>
      <c r="E125" s="95"/>
      <c r="F125" s="144"/>
    </row>
    <row r="126" s="2" customFormat="1" spans="1:6">
      <c r="A126" s="4"/>
      <c r="B126" s="155"/>
      <c r="C126" s="128"/>
      <c r="D126" s="94"/>
      <c r="E126" s="95"/>
      <c r="F126" s="144"/>
    </row>
    <row r="127" s="2" customFormat="1" spans="1:6">
      <c r="A127" s="4"/>
      <c r="B127" s="155"/>
      <c r="C127" s="128"/>
      <c r="D127" s="94"/>
      <c r="E127" s="95"/>
      <c r="F127" s="144"/>
    </row>
    <row r="128" s="2" customFormat="1" spans="1:6">
      <c r="A128" s="4"/>
      <c r="B128" s="155"/>
      <c r="C128" s="128"/>
      <c r="D128" s="94"/>
      <c r="E128" s="95"/>
      <c r="F128" s="144"/>
    </row>
    <row r="129" s="2" customFormat="1" spans="1:6">
      <c r="A129" s="4"/>
      <c r="B129" s="155"/>
      <c r="C129" s="128"/>
      <c r="D129" s="94"/>
      <c r="E129" s="95"/>
      <c r="F129" s="144"/>
    </row>
    <row r="130" s="2" customFormat="1" spans="1:6">
      <c r="A130" s="4"/>
      <c r="B130" s="155"/>
      <c r="C130" s="128"/>
      <c r="D130" s="94"/>
      <c r="E130" s="95"/>
      <c r="F130" s="144"/>
    </row>
    <row r="131" s="2" customFormat="1" spans="1:6">
      <c r="A131" s="4"/>
      <c r="B131" s="155"/>
      <c r="C131" s="128"/>
      <c r="D131" s="94"/>
      <c r="E131" s="95"/>
      <c r="F131" s="144"/>
    </row>
    <row r="132" s="2" customFormat="1" spans="1:6">
      <c r="A132" s="4"/>
      <c r="B132" s="155"/>
      <c r="C132" s="128"/>
      <c r="D132" s="94"/>
      <c r="E132" s="95"/>
      <c r="F132" s="144"/>
    </row>
    <row r="133" s="2" customFormat="1" spans="1:6">
      <c r="A133" s="4"/>
      <c r="B133" s="155"/>
      <c r="C133" s="128"/>
      <c r="D133" s="94"/>
      <c r="E133" s="95"/>
      <c r="F133" s="144"/>
    </row>
    <row r="134" s="2" customFormat="1" spans="1:6">
      <c r="A134" s="4"/>
      <c r="B134" s="155"/>
      <c r="C134" s="128"/>
      <c r="D134" s="94"/>
      <c r="E134" s="95"/>
      <c r="F134" s="144"/>
    </row>
    <row r="135" s="2" customFormat="1" spans="1:6">
      <c r="A135" s="4"/>
      <c r="B135" s="155"/>
      <c r="C135" s="128"/>
      <c r="D135" s="94"/>
      <c r="E135" s="95"/>
      <c r="F135" s="144"/>
    </row>
    <row r="136" s="2" customFormat="1" spans="1:6">
      <c r="A136" s="4"/>
      <c r="B136" s="155"/>
      <c r="C136" s="128"/>
      <c r="D136" s="94"/>
      <c r="E136" s="95"/>
      <c r="F136" s="144"/>
    </row>
    <row r="137" s="2" customFormat="1" spans="1:6">
      <c r="A137" s="4"/>
      <c r="B137" s="155"/>
      <c r="C137" s="128"/>
      <c r="D137" s="94"/>
      <c r="E137" s="95"/>
      <c r="F137" s="144"/>
    </row>
    <row r="138" s="2" customFormat="1" spans="1:6">
      <c r="A138" s="4"/>
      <c r="B138" s="155"/>
      <c r="C138" s="128"/>
      <c r="D138" s="94"/>
      <c r="E138" s="95"/>
      <c r="F138" s="144"/>
    </row>
    <row r="139" s="2" customFormat="1" spans="1:6">
      <c r="A139" s="4"/>
      <c r="B139" s="155"/>
      <c r="C139" s="128"/>
      <c r="D139" s="94"/>
      <c r="E139" s="95"/>
      <c r="F139" s="144"/>
    </row>
    <row r="140" s="2" customFormat="1" spans="1:6">
      <c r="A140" s="4"/>
      <c r="B140" s="155"/>
      <c r="C140" s="128"/>
      <c r="D140" s="94"/>
      <c r="E140" s="95"/>
      <c r="F140" s="144"/>
    </row>
    <row r="141" s="2" customFormat="1" spans="1:6">
      <c r="A141" s="4"/>
      <c r="B141" s="155"/>
      <c r="C141" s="128"/>
      <c r="D141" s="94"/>
      <c r="E141" s="95"/>
      <c r="F141" s="144"/>
    </row>
    <row r="142" s="2" customFormat="1" spans="1:6">
      <c r="A142" s="4"/>
      <c r="B142" s="155"/>
      <c r="C142" s="128"/>
      <c r="D142" s="94"/>
      <c r="E142" s="95"/>
      <c r="F142" s="144"/>
    </row>
    <row r="143" s="2" customFormat="1" spans="1:6">
      <c r="A143" s="4"/>
      <c r="B143" s="155"/>
      <c r="C143" s="128"/>
      <c r="D143" s="94"/>
      <c r="E143" s="95"/>
      <c r="F143" s="144"/>
    </row>
    <row r="144" s="2" customFormat="1" spans="1:6">
      <c r="A144" s="4"/>
      <c r="B144" s="155"/>
      <c r="C144" s="128"/>
      <c r="D144" s="94"/>
      <c r="E144" s="95"/>
      <c r="F144" s="144"/>
    </row>
    <row r="145" s="2" customFormat="1" spans="1:6">
      <c r="A145" s="4"/>
      <c r="B145" s="155"/>
      <c r="C145" s="128"/>
      <c r="D145" s="94"/>
      <c r="E145" s="95"/>
      <c r="F145" s="144"/>
    </row>
    <row r="146" s="2" customFormat="1" spans="1:6">
      <c r="A146" s="4"/>
      <c r="B146" s="155"/>
      <c r="C146" s="128"/>
      <c r="D146" s="94"/>
      <c r="E146" s="95"/>
      <c r="F146" s="144"/>
    </row>
    <row r="147" s="2" customFormat="1" spans="1:6">
      <c r="A147" s="4"/>
      <c r="B147" s="155"/>
      <c r="C147" s="128"/>
      <c r="D147" s="94"/>
      <c r="E147" s="95"/>
      <c r="F147" s="144"/>
    </row>
    <row r="148" s="2" customFormat="1" spans="1:6">
      <c r="A148" s="4"/>
      <c r="B148" s="155"/>
      <c r="C148" s="128"/>
      <c r="D148" s="94"/>
      <c r="E148" s="95"/>
      <c r="F148" s="144"/>
    </row>
    <row r="149" s="2" customFormat="1" spans="1:6">
      <c r="A149" s="4"/>
      <c r="B149" s="155"/>
      <c r="C149" s="128"/>
      <c r="D149" s="94"/>
      <c r="E149" s="95"/>
      <c r="F149" s="144"/>
    </row>
    <row r="150" s="2" customFormat="1" spans="1:6">
      <c r="A150" s="4"/>
      <c r="B150" s="155"/>
      <c r="C150" s="128"/>
      <c r="D150" s="94"/>
      <c r="E150" s="95"/>
      <c r="F150" s="144"/>
    </row>
    <row r="151" s="2" customFormat="1" spans="1:6">
      <c r="A151" s="4"/>
      <c r="B151" s="155"/>
      <c r="C151" s="128"/>
      <c r="D151" s="94"/>
      <c r="E151" s="95"/>
      <c r="F151" s="144"/>
    </row>
    <row r="152" s="2" customFormat="1" spans="1:6">
      <c r="A152" s="4"/>
      <c r="B152" s="155"/>
      <c r="C152" s="128"/>
      <c r="D152" s="94"/>
      <c r="E152" s="95"/>
      <c r="F152" s="144"/>
    </row>
    <row r="153" s="2" customFormat="1" spans="1:6">
      <c r="A153" s="4"/>
      <c r="B153" s="155"/>
      <c r="C153" s="128"/>
      <c r="D153" s="94"/>
      <c r="E153" s="95"/>
      <c r="F153" s="144"/>
    </row>
    <row r="154" s="2" customFormat="1" spans="1:6">
      <c r="A154" s="4"/>
      <c r="B154" s="155"/>
      <c r="C154" s="128"/>
      <c r="D154" s="94"/>
      <c r="E154" s="95"/>
      <c r="F154" s="144"/>
    </row>
    <row r="155" s="2" customFormat="1" spans="1:6">
      <c r="A155" s="4"/>
      <c r="B155" s="155"/>
      <c r="C155" s="128"/>
      <c r="D155" s="94"/>
      <c r="E155" s="95"/>
      <c r="F155" s="144"/>
    </row>
    <row r="156" s="2" customFormat="1" spans="1:6">
      <c r="A156" s="4"/>
      <c r="B156" s="155"/>
      <c r="C156" s="128"/>
      <c r="D156" s="94"/>
      <c r="E156" s="95"/>
      <c r="F156" s="144"/>
    </row>
    <row r="157" s="2" customFormat="1" spans="1:6">
      <c r="A157" s="4"/>
      <c r="B157" s="155"/>
      <c r="C157" s="128"/>
      <c r="D157" s="94"/>
      <c r="E157" s="95"/>
      <c r="F157" s="144"/>
    </row>
    <row r="158" spans="2:5">
      <c r="B158" s="156"/>
      <c r="C158" s="129"/>
      <c r="D158" s="98"/>
      <c r="E158" s="99"/>
    </row>
    <row r="159" spans="2:5">
      <c r="B159" s="156"/>
      <c r="C159" s="129"/>
      <c r="D159" s="98"/>
      <c r="E159" s="99"/>
    </row>
    <row r="160" spans="2:5">
      <c r="B160" s="156"/>
      <c r="C160" s="129"/>
      <c r="D160" s="98"/>
      <c r="E160" s="99"/>
    </row>
    <row r="161" spans="2:5">
      <c r="B161" s="156"/>
      <c r="C161" s="129"/>
      <c r="D161" s="98"/>
      <c r="E161" s="99"/>
    </row>
    <row r="162" spans="2:5">
      <c r="B162" s="156"/>
      <c r="C162" s="129"/>
      <c r="D162" s="98"/>
      <c r="E162" s="99"/>
    </row>
    <row r="163" spans="2:5">
      <c r="B163" s="156"/>
      <c r="C163" s="129"/>
      <c r="D163" s="98"/>
      <c r="E163" s="99"/>
    </row>
    <row r="164" spans="2:5">
      <c r="B164" s="156"/>
      <c r="C164" s="129"/>
      <c r="D164" s="98"/>
      <c r="E164" s="99"/>
    </row>
    <row r="165" spans="2:5">
      <c r="B165" s="156"/>
      <c r="C165" s="129"/>
      <c r="D165" s="98"/>
      <c r="E165" s="99"/>
    </row>
    <row r="166" spans="2:5">
      <c r="B166" s="156"/>
      <c r="C166" s="129"/>
      <c r="D166" s="98"/>
      <c r="E166" s="99"/>
    </row>
    <row r="167" spans="2:5">
      <c r="B167" s="156"/>
      <c r="C167" s="129"/>
      <c r="D167" s="98"/>
      <c r="E167" s="99"/>
    </row>
    <row r="168" spans="2:5">
      <c r="B168" s="156"/>
      <c r="C168" s="129"/>
      <c r="D168" s="98"/>
      <c r="E168" s="99"/>
    </row>
    <row r="169" spans="2:5">
      <c r="B169" s="156"/>
      <c r="C169" s="129"/>
      <c r="D169" s="98"/>
      <c r="E169" s="99"/>
    </row>
    <row r="170" spans="2:5">
      <c r="B170" s="156"/>
      <c r="C170" s="129"/>
      <c r="D170" s="98"/>
      <c r="E170" s="99"/>
    </row>
    <row r="171" spans="2:5">
      <c r="B171" s="156"/>
      <c r="C171" s="129"/>
      <c r="D171" s="98"/>
      <c r="E171" s="99"/>
    </row>
    <row r="172" spans="2:5">
      <c r="B172" s="156"/>
      <c r="C172" s="129"/>
      <c r="D172" s="98"/>
      <c r="E172" s="99"/>
    </row>
    <row r="173" spans="2:5">
      <c r="B173" s="156"/>
      <c r="C173" s="129"/>
      <c r="D173" s="98"/>
      <c r="E173" s="99"/>
    </row>
    <row r="174" spans="2:5">
      <c r="B174" s="156"/>
      <c r="C174" s="129"/>
      <c r="D174" s="98"/>
      <c r="E174" s="99"/>
    </row>
    <row r="175" spans="2:5">
      <c r="B175" s="156"/>
      <c r="C175" s="129"/>
      <c r="D175" s="98"/>
      <c r="E175" s="99"/>
    </row>
    <row r="176" spans="2:5">
      <c r="B176" s="156"/>
      <c r="C176" s="129"/>
      <c r="D176" s="98"/>
      <c r="E176" s="99"/>
    </row>
    <row r="177" spans="2:5">
      <c r="B177" s="156"/>
      <c r="C177" s="129"/>
      <c r="D177" s="98"/>
      <c r="E177" s="99"/>
    </row>
    <row r="178" spans="2:5">
      <c r="B178" s="156"/>
      <c r="C178" s="129"/>
      <c r="D178" s="98"/>
      <c r="E178" s="99"/>
    </row>
    <row r="179" spans="2:5">
      <c r="B179" s="156"/>
      <c r="C179" s="129"/>
      <c r="D179" s="98"/>
      <c r="E179" s="99"/>
    </row>
    <row r="180" spans="2:5">
      <c r="B180" s="156"/>
      <c r="C180" s="129"/>
      <c r="D180" s="98"/>
      <c r="E180" s="99"/>
    </row>
    <row r="181" spans="2:5">
      <c r="B181" s="156"/>
      <c r="C181" s="129"/>
      <c r="D181" s="98"/>
      <c r="E181" s="99"/>
    </row>
    <row r="182" spans="2:5">
      <c r="B182" s="156"/>
      <c r="C182" s="129"/>
      <c r="D182" s="98"/>
      <c r="E182" s="99"/>
    </row>
    <row r="183" spans="2:5">
      <c r="B183" s="156"/>
      <c r="C183" s="129"/>
      <c r="D183" s="98"/>
      <c r="E183" s="99"/>
    </row>
    <row r="184" spans="2:5">
      <c r="B184" s="156"/>
      <c r="C184" s="129"/>
      <c r="D184" s="98"/>
      <c r="E184" s="99"/>
    </row>
    <row r="185" spans="2:5">
      <c r="B185" s="156"/>
      <c r="C185" s="129"/>
      <c r="D185" s="98"/>
      <c r="E185" s="99"/>
    </row>
    <row r="186" spans="2:5">
      <c r="B186" s="156"/>
      <c r="C186" s="129"/>
      <c r="D186" s="98"/>
      <c r="E186" s="99"/>
    </row>
    <row r="187" spans="2:5">
      <c r="B187" s="156"/>
      <c r="C187" s="129"/>
      <c r="D187" s="98"/>
      <c r="E187" s="99"/>
    </row>
    <row r="188" spans="2:5">
      <c r="B188" s="156"/>
      <c r="C188" s="129"/>
      <c r="D188" s="98"/>
      <c r="E188" s="99"/>
    </row>
    <row r="189" spans="2:5">
      <c r="B189" s="156"/>
      <c r="C189" s="129"/>
      <c r="D189" s="98"/>
      <c r="E189" s="99"/>
    </row>
    <row r="190" spans="2:5">
      <c r="B190" s="156"/>
      <c r="C190" s="129"/>
      <c r="D190" s="98"/>
      <c r="E190" s="99"/>
    </row>
    <row r="191" spans="2:5">
      <c r="B191" s="156"/>
      <c r="C191" s="129"/>
      <c r="D191" s="98"/>
      <c r="E191" s="99"/>
    </row>
    <row r="192" spans="2:5">
      <c r="B192" s="156"/>
      <c r="C192" s="129"/>
      <c r="D192" s="98"/>
      <c r="E192" s="99"/>
    </row>
    <row r="193" spans="2:5">
      <c r="B193" s="156"/>
      <c r="C193" s="129"/>
      <c r="D193" s="98"/>
      <c r="E193" s="99"/>
    </row>
    <row r="194" spans="2:5">
      <c r="B194" s="156"/>
      <c r="C194" s="129"/>
      <c r="D194" s="98"/>
      <c r="E194" s="99"/>
    </row>
    <row r="195" spans="2:5">
      <c r="B195" s="156"/>
      <c r="C195" s="129"/>
      <c r="D195" s="98"/>
      <c r="E195" s="99"/>
    </row>
    <row r="196" spans="2:5">
      <c r="B196" s="156"/>
      <c r="C196" s="129"/>
      <c r="D196" s="98"/>
      <c r="E196" s="99"/>
    </row>
    <row r="197" spans="2:5">
      <c r="B197" s="156"/>
      <c r="C197" s="129"/>
      <c r="D197" s="98"/>
      <c r="E197" s="99"/>
    </row>
    <row r="198" spans="2:5">
      <c r="B198" s="156"/>
      <c r="C198" s="129"/>
      <c r="D198" s="98"/>
      <c r="E198" s="99"/>
    </row>
    <row r="199" spans="2:5">
      <c r="B199" s="156"/>
      <c r="C199" s="129"/>
      <c r="D199" s="98"/>
      <c r="E199" s="99"/>
    </row>
    <row r="200" spans="2:5">
      <c r="B200" s="156"/>
      <c r="C200" s="129"/>
      <c r="D200" s="98"/>
      <c r="E200" s="99"/>
    </row>
    <row r="201" spans="2:5">
      <c r="B201" s="156"/>
      <c r="C201" s="129"/>
      <c r="D201" s="98"/>
      <c r="E201" s="99"/>
    </row>
    <row r="202" spans="2:5">
      <c r="B202" s="156"/>
      <c r="C202" s="129"/>
      <c r="D202" s="98"/>
      <c r="E202" s="99"/>
    </row>
    <row r="203" spans="2:5">
      <c r="B203" s="156"/>
      <c r="C203" s="129"/>
      <c r="D203" s="98"/>
      <c r="E203" s="99"/>
    </row>
    <row r="204" spans="2:5">
      <c r="B204" s="156"/>
      <c r="C204" s="129"/>
      <c r="D204" s="98"/>
      <c r="E204" s="99"/>
    </row>
    <row r="205" spans="2:5">
      <c r="B205" s="156"/>
      <c r="C205" s="129"/>
      <c r="D205" s="98"/>
      <c r="E205" s="99"/>
    </row>
    <row r="206" spans="2:5">
      <c r="B206" s="156"/>
      <c r="C206" s="129"/>
      <c r="D206" s="98"/>
      <c r="E206" s="99"/>
    </row>
    <row r="207" spans="2:5">
      <c r="B207" s="156"/>
      <c r="C207" s="129"/>
      <c r="D207" s="98"/>
      <c r="E207" s="99"/>
    </row>
    <row r="208" spans="2:5">
      <c r="B208" s="156"/>
      <c r="C208" s="129"/>
      <c r="D208" s="98"/>
      <c r="E208" s="99"/>
    </row>
    <row r="209" spans="2:5">
      <c r="B209" s="156"/>
      <c r="C209" s="129"/>
      <c r="D209" s="98"/>
      <c r="E209" s="99"/>
    </row>
    <row r="210" spans="2:5">
      <c r="B210" s="156"/>
      <c r="C210" s="129"/>
      <c r="D210" s="98"/>
      <c r="E210" s="99"/>
    </row>
    <row r="211" spans="2:5">
      <c r="B211" s="156"/>
      <c r="C211" s="129"/>
      <c r="D211" s="98"/>
      <c r="E211" s="99"/>
    </row>
    <row r="212" spans="2:5">
      <c r="B212" s="156"/>
      <c r="C212" s="129"/>
      <c r="D212" s="98"/>
      <c r="E212" s="99"/>
    </row>
    <row r="213" spans="2:5">
      <c r="B213" s="156"/>
      <c r="C213" s="129"/>
      <c r="D213" s="98"/>
      <c r="E213" s="99"/>
    </row>
    <row r="214" spans="2:5">
      <c r="B214" s="156"/>
      <c r="C214" s="129"/>
      <c r="D214" s="98"/>
      <c r="E214" s="99"/>
    </row>
    <row r="215" spans="2:5">
      <c r="B215" s="156"/>
      <c r="C215" s="129"/>
      <c r="D215" s="98"/>
      <c r="E215" s="99"/>
    </row>
    <row r="216" spans="2:5">
      <c r="B216" s="156"/>
      <c r="C216" s="129"/>
      <c r="D216" s="98"/>
      <c r="E216" s="99"/>
    </row>
    <row r="217" spans="2:5">
      <c r="B217" s="156"/>
      <c r="C217" s="129"/>
      <c r="D217" s="98"/>
      <c r="E217" s="99"/>
    </row>
    <row r="218" spans="2:5">
      <c r="B218" s="156"/>
      <c r="C218" s="129"/>
      <c r="D218" s="98"/>
      <c r="E218" s="99"/>
    </row>
    <row r="219" spans="2:5">
      <c r="B219" s="156"/>
      <c r="C219" s="129"/>
      <c r="D219" s="98"/>
      <c r="E219" s="99"/>
    </row>
    <row r="220" spans="2:5">
      <c r="B220" s="156"/>
      <c r="C220" s="129"/>
      <c r="D220" s="98"/>
      <c r="E220" s="99"/>
    </row>
    <row r="221" spans="2:5">
      <c r="B221" s="156"/>
      <c r="C221" s="129"/>
      <c r="D221" s="98"/>
      <c r="E221" s="99"/>
    </row>
    <row r="222" spans="2:5">
      <c r="B222" s="156"/>
      <c r="C222" s="129"/>
      <c r="D222" s="98"/>
      <c r="E222" s="99"/>
    </row>
    <row r="223" spans="2:5">
      <c r="B223" s="156"/>
      <c r="C223" s="129"/>
      <c r="D223" s="98"/>
      <c r="E223" s="99"/>
    </row>
    <row r="224" spans="2:5">
      <c r="B224" s="156"/>
      <c r="C224" s="129"/>
      <c r="D224" s="98"/>
      <c r="E224" s="99"/>
    </row>
    <row r="225" spans="2:5">
      <c r="B225" s="156"/>
      <c r="C225" s="129"/>
      <c r="D225" s="98"/>
      <c r="E225" s="99"/>
    </row>
    <row r="226" spans="2:5">
      <c r="B226" s="156"/>
      <c r="C226" s="129"/>
      <c r="D226" s="98"/>
      <c r="E226" s="99"/>
    </row>
    <row r="227" spans="2:5">
      <c r="B227" s="156"/>
      <c r="C227" s="129"/>
      <c r="D227" s="98"/>
      <c r="E227" s="99"/>
    </row>
    <row r="228" spans="2:5">
      <c r="B228" s="156"/>
      <c r="C228" s="129"/>
      <c r="D228" s="98"/>
      <c r="E228" s="99"/>
    </row>
    <row r="229" spans="2:5">
      <c r="B229" s="156"/>
      <c r="C229" s="129"/>
      <c r="D229" s="98"/>
      <c r="E229" s="99"/>
    </row>
    <row r="230" spans="2:5">
      <c r="B230" s="156"/>
      <c r="C230" s="129"/>
      <c r="D230" s="98"/>
      <c r="E230" s="99"/>
    </row>
    <row r="231" spans="2:5">
      <c r="B231" s="156"/>
      <c r="C231" s="129"/>
      <c r="D231" s="98"/>
      <c r="E231" s="99"/>
    </row>
    <row r="232" spans="2:5">
      <c r="B232" s="156"/>
      <c r="C232" s="129"/>
      <c r="D232" s="98"/>
      <c r="E232" s="99"/>
    </row>
    <row r="233" spans="2:5">
      <c r="B233" s="156"/>
      <c r="C233" s="129"/>
      <c r="D233" s="98"/>
      <c r="E233" s="99"/>
    </row>
    <row r="234" spans="2:5">
      <c r="B234" s="156"/>
      <c r="C234" s="129"/>
      <c r="D234" s="98"/>
      <c r="E234" s="99"/>
    </row>
    <row r="235" spans="2:5">
      <c r="B235" s="156"/>
      <c r="C235" s="129"/>
      <c r="D235" s="98"/>
      <c r="E235" s="99"/>
    </row>
    <row r="236" spans="2:5">
      <c r="B236" s="156"/>
      <c r="C236" s="129"/>
      <c r="D236" s="98"/>
      <c r="E236" s="99"/>
    </row>
    <row r="237" spans="2:5">
      <c r="B237" s="156"/>
      <c r="C237" s="129"/>
      <c r="D237" s="98"/>
      <c r="E237" s="99"/>
    </row>
    <row r="238" spans="2:5">
      <c r="B238" s="156"/>
      <c r="C238" s="129"/>
      <c r="D238" s="98"/>
      <c r="E238" s="99"/>
    </row>
    <row r="239" spans="2:5">
      <c r="B239" s="156"/>
      <c r="C239" s="129"/>
      <c r="D239" s="98"/>
      <c r="E239" s="99"/>
    </row>
    <row r="240" spans="2:5">
      <c r="B240" s="156"/>
      <c r="C240" s="129"/>
      <c r="D240" s="98"/>
      <c r="E240" s="99"/>
    </row>
    <row r="241" spans="2:5">
      <c r="B241" s="156"/>
      <c r="C241" s="129"/>
      <c r="D241" s="98"/>
      <c r="E241" s="99"/>
    </row>
    <row r="242" spans="2:5">
      <c r="B242" s="156"/>
      <c r="C242" s="129"/>
      <c r="D242" s="98"/>
      <c r="E242" s="99"/>
    </row>
    <row r="243" spans="2:5">
      <c r="B243" s="156"/>
      <c r="C243" s="129"/>
      <c r="D243" s="98"/>
      <c r="E243" s="99"/>
    </row>
    <row r="244" spans="2:5">
      <c r="B244" s="156"/>
      <c r="C244" s="129"/>
      <c r="D244" s="98"/>
      <c r="E244" s="99"/>
    </row>
    <row r="245" spans="2:5">
      <c r="B245" s="156"/>
      <c r="C245" s="129"/>
      <c r="D245" s="98"/>
      <c r="E245" s="99"/>
    </row>
    <row r="246" spans="2:5">
      <c r="B246" s="156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"/>
  <sheetViews>
    <sheetView topLeftCell="A16" workbookViewId="0">
      <selection activeCell="A35" sqref="A35"/>
    </sheetView>
  </sheetViews>
  <sheetFormatPr defaultColWidth="9" defaultRowHeight="16.5"/>
  <cols>
    <col min="1" max="1" width="33.5" style="4" customWidth="1"/>
    <col min="2" max="2" width="42.875" style="14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9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  <c r="I2" s="99"/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146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7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7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8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8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8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48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48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8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148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8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148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149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150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50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50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150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50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150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50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149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151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51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151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15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15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149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152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152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52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52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152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52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152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52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52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152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52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52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152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52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149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15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15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15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153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153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153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153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154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155"/>
      <c r="C125" s="128"/>
      <c r="D125" s="94"/>
      <c r="E125" s="95"/>
      <c r="F125" s="144"/>
    </row>
    <row r="126" s="2" customFormat="1" spans="1:6">
      <c r="A126" s="4"/>
      <c r="B126" s="155"/>
      <c r="C126" s="128"/>
      <c r="D126" s="94"/>
      <c r="E126" s="95"/>
      <c r="F126" s="144"/>
    </row>
    <row r="127" s="2" customFormat="1" spans="1:6">
      <c r="A127" s="4"/>
      <c r="B127" s="155"/>
      <c r="C127" s="128"/>
      <c r="D127" s="94"/>
      <c r="E127" s="95"/>
      <c r="F127" s="144"/>
    </row>
    <row r="128" s="2" customFormat="1" spans="1:6">
      <c r="A128" s="4"/>
      <c r="B128" s="155"/>
      <c r="C128" s="128"/>
      <c r="D128" s="94"/>
      <c r="E128" s="95"/>
      <c r="F128" s="144"/>
    </row>
    <row r="129" s="2" customFormat="1" spans="1:6">
      <c r="A129" s="4"/>
      <c r="B129" s="155"/>
      <c r="C129" s="128"/>
      <c r="D129" s="94"/>
      <c r="E129" s="95"/>
      <c r="F129" s="144"/>
    </row>
    <row r="130" s="2" customFormat="1" spans="1:6">
      <c r="A130" s="4"/>
      <c r="B130" s="155"/>
      <c r="C130" s="128"/>
      <c r="D130" s="94"/>
      <c r="E130" s="95"/>
      <c r="F130" s="144"/>
    </row>
    <row r="131" s="2" customFormat="1" spans="1:6">
      <c r="A131" s="4"/>
      <c r="B131" s="155"/>
      <c r="C131" s="128"/>
      <c r="D131" s="94"/>
      <c r="E131" s="95"/>
      <c r="F131" s="144"/>
    </row>
    <row r="132" s="2" customFormat="1" spans="1:6">
      <c r="A132" s="4"/>
      <c r="B132" s="155"/>
      <c r="C132" s="128"/>
      <c r="D132" s="94"/>
      <c r="E132" s="95"/>
      <c r="F132" s="144"/>
    </row>
    <row r="133" s="2" customFormat="1" spans="1:6">
      <c r="A133" s="4"/>
      <c r="B133" s="155"/>
      <c r="C133" s="128"/>
      <c r="D133" s="94"/>
      <c r="E133" s="95"/>
      <c r="F133" s="144"/>
    </row>
    <row r="134" s="2" customFormat="1" spans="1:6">
      <c r="A134" s="4"/>
      <c r="B134" s="155"/>
      <c r="C134" s="128"/>
      <c r="D134" s="94"/>
      <c r="E134" s="95"/>
      <c r="F134" s="144"/>
    </row>
    <row r="135" s="2" customFormat="1" spans="1:6">
      <c r="A135" s="4"/>
      <c r="B135" s="155"/>
      <c r="C135" s="128"/>
      <c r="D135" s="94"/>
      <c r="E135" s="95"/>
      <c r="F135" s="144"/>
    </row>
    <row r="136" s="2" customFormat="1" spans="1:6">
      <c r="A136" s="4"/>
      <c r="B136" s="155"/>
      <c r="C136" s="128"/>
      <c r="D136" s="94"/>
      <c r="E136" s="95"/>
      <c r="F136" s="144"/>
    </row>
    <row r="137" s="2" customFormat="1" spans="1:6">
      <c r="A137" s="4"/>
      <c r="B137" s="155"/>
      <c r="C137" s="128"/>
      <c r="D137" s="94"/>
      <c r="E137" s="95"/>
      <c r="F137" s="144"/>
    </row>
    <row r="138" s="2" customFormat="1" spans="1:6">
      <c r="A138" s="4"/>
      <c r="B138" s="155"/>
      <c r="C138" s="128"/>
      <c r="D138" s="94"/>
      <c r="E138" s="95"/>
      <c r="F138" s="144"/>
    </row>
    <row r="139" s="2" customFormat="1" spans="1:6">
      <c r="A139" s="4"/>
      <c r="B139" s="155"/>
      <c r="C139" s="128"/>
      <c r="D139" s="94"/>
      <c r="E139" s="95"/>
      <c r="F139" s="144"/>
    </row>
    <row r="140" s="2" customFormat="1" spans="1:6">
      <c r="A140" s="4"/>
      <c r="B140" s="155"/>
      <c r="C140" s="128"/>
      <c r="D140" s="94"/>
      <c r="E140" s="95"/>
      <c r="F140" s="144"/>
    </row>
    <row r="141" s="2" customFormat="1" spans="1:6">
      <c r="A141" s="4"/>
      <c r="B141" s="155"/>
      <c r="C141" s="128"/>
      <c r="D141" s="94"/>
      <c r="E141" s="95"/>
      <c r="F141" s="144"/>
    </row>
    <row r="142" s="2" customFormat="1" spans="1:6">
      <c r="A142" s="4"/>
      <c r="B142" s="155"/>
      <c r="C142" s="128"/>
      <c r="D142" s="94"/>
      <c r="E142" s="95"/>
      <c r="F142" s="144"/>
    </row>
    <row r="143" s="2" customFormat="1" spans="1:6">
      <c r="A143" s="4"/>
      <c r="B143" s="155"/>
      <c r="C143" s="128"/>
      <c r="D143" s="94"/>
      <c r="E143" s="95"/>
      <c r="F143" s="144"/>
    </row>
    <row r="144" s="2" customFormat="1" spans="1:6">
      <c r="A144" s="4"/>
      <c r="B144" s="155"/>
      <c r="C144" s="128"/>
      <c r="D144" s="94"/>
      <c r="E144" s="95"/>
      <c r="F144" s="144"/>
    </row>
    <row r="145" s="2" customFormat="1" spans="1:6">
      <c r="A145" s="4"/>
      <c r="B145" s="155"/>
      <c r="C145" s="128"/>
      <c r="D145" s="94"/>
      <c r="E145" s="95"/>
      <c r="F145" s="144"/>
    </row>
    <row r="146" s="2" customFormat="1" spans="1:6">
      <c r="A146" s="4"/>
      <c r="B146" s="155"/>
      <c r="C146" s="128"/>
      <c r="D146" s="94"/>
      <c r="E146" s="95"/>
      <c r="F146" s="144"/>
    </row>
    <row r="147" s="2" customFormat="1" spans="1:6">
      <c r="A147" s="4"/>
      <c r="B147" s="155"/>
      <c r="C147" s="128"/>
      <c r="D147" s="94"/>
      <c r="E147" s="95"/>
      <c r="F147" s="144"/>
    </row>
    <row r="148" s="2" customFormat="1" spans="1:6">
      <c r="A148" s="4"/>
      <c r="B148" s="155"/>
      <c r="C148" s="128"/>
      <c r="D148" s="94"/>
      <c r="E148" s="95"/>
      <c r="F148" s="144"/>
    </row>
    <row r="149" s="2" customFormat="1" spans="1:6">
      <c r="A149" s="4"/>
      <c r="B149" s="155"/>
      <c r="C149" s="128"/>
      <c r="D149" s="94"/>
      <c r="E149" s="95"/>
      <c r="F149" s="144"/>
    </row>
    <row r="150" s="2" customFormat="1" spans="1:6">
      <c r="A150" s="4"/>
      <c r="B150" s="155"/>
      <c r="C150" s="128"/>
      <c r="D150" s="94"/>
      <c r="E150" s="95"/>
      <c r="F150" s="144"/>
    </row>
    <row r="151" s="2" customFormat="1" spans="1:6">
      <c r="A151" s="4"/>
      <c r="B151" s="155"/>
      <c r="C151" s="128"/>
      <c r="D151" s="94"/>
      <c r="E151" s="95"/>
      <c r="F151" s="144"/>
    </row>
    <row r="152" s="2" customFormat="1" spans="1:6">
      <c r="A152" s="4"/>
      <c r="B152" s="155"/>
      <c r="C152" s="128"/>
      <c r="D152" s="94"/>
      <c r="E152" s="95"/>
      <c r="F152" s="144"/>
    </row>
    <row r="153" s="2" customFormat="1" spans="1:6">
      <c r="A153" s="4"/>
      <c r="B153" s="155"/>
      <c r="C153" s="128"/>
      <c r="D153" s="94"/>
      <c r="E153" s="95"/>
      <c r="F153" s="144"/>
    </row>
    <row r="154" s="2" customFormat="1" spans="1:6">
      <c r="A154" s="4"/>
      <c r="B154" s="155"/>
      <c r="C154" s="128"/>
      <c r="D154" s="94"/>
      <c r="E154" s="95"/>
      <c r="F154" s="144"/>
    </row>
    <row r="155" s="2" customFormat="1" spans="1:6">
      <c r="A155" s="4"/>
      <c r="B155" s="155"/>
      <c r="C155" s="128"/>
      <c r="D155" s="94"/>
      <c r="E155" s="95"/>
      <c r="F155" s="144"/>
    </row>
    <row r="156" s="2" customFormat="1" spans="1:6">
      <c r="A156" s="4"/>
      <c r="B156" s="155"/>
      <c r="C156" s="128"/>
      <c r="D156" s="94"/>
      <c r="E156" s="95"/>
      <c r="F156" s="144"/>
    </row>
    <row r="157" s="2" customFormat="1" spans="1:6">
      <c r="A157" s="4"/>
      <c r="B157" s="155"/>
      <c r="C157" s="128"/>
      <c r="D157" s="94"/>
      <c r="E157" s="95"/>
      <c r="F157" s="144"/>
    </row>
    <row r="158" spans="2:5">
      <c r="B158" s="156"/>
      <c r="C158" s="129"/>
      <c r="D158" s="98"/>
      <c r="E158" s="99"/>
    </row>
    <row r="159" spans="2:5">
      <c r="B159" s="156"/>
      <c r="C159" s="129"/>
      <c r="D159" s="98"/>
      <c r="E159" s="99"/>
    </row>
    <row r="160" spans="2:5">
      <c r="B160" s="156"/>
      <c r="C160" s="129"/>
      <c r="D160" s="98"/>
      <c r="E160" s="99"/>
    </row>
    <row r="161" spans="2:5">
      <c r="B161" s="156"/>
      <c r="C161" s="129"/>
      <c r="D161" s="98"/>
      <c r="E161" s="99"/>
    </row>
    <row r="162" spans="2:5">
      <c r="B162" s="156"/>
      <c r="C162" s="129"/>
      <c r="D162" s="98"/>
      <c r="E162" s="99"/>
    </row>
    <row r="163" spans="2:5">
      <c r="B163" s="156"/>
      <c r="C163" s="129"/>
      <c r="D163" s="98"/>
      <c r="E163" s="99"/>
    </row>
    <row r="164" spans="2:5">
      <c r="B164" s="156"/>
      <c r="C164" s="129"/>
      <c r="D164" s="98"/>
      <c r="E164" s="99"/>
    </row>
    <row r="165" spans="2:5">
      <c r="B165" s="156"/>
      <c r="C165" s="129"/>
      <c r="D165" s="98"/>
      <c r="E165" s="99"/>
    </row>
    <row r="166" spans="2:5">
      <c r="B166" s="156"/>
      <c r="C166" s="129"/>
      <c r="D166" s="98"/>
      <c r="E166" s="99"/>
    </row>
    <row r="167" spans="2:5">
      <c r="B167" s="156"/>
      <c r="C167" s="129"/>
      <c r="D167" s="98"/>
      <c r="E167" s="99"/>
    </row>
    <row r="168" spans="2:5">
      <c r="B168" s="156"/>
      <c r="C168" s="129"/>
      <c r="D168" s="98"/>
      <c r="E168" s="99"/>
    </row>
    <row r="169" spans="2:5">
      <c r="B169" s="156"/>
      <c r="C169" s="129"/>
      <c r="D169" s="98"/>
      <c r="E169" s="99"/>
    </row>
    <row r="170" spans="2:5">
      <c r="B170" s="156"/>
      <c r="C170" s="129"/>
      <c r="D170" s="98"/>
      <c r="E170" s="99"/>
    </row>
    <row r="171" spans="2:5">
      <c r="B171" s="156"/>
      <c r="C171" s="129"/>
      <c r="D171" s="98"/>
      <c r="E171" s="99"/>
    </row>
    <row r="172" spans="2:5">
      <c r="B172" s="156"/>
      <c r="C172" s="129"/>
      <c r="D172" s="98"/>
      <c r="E172" s="99"/>
    </row>
    <row r="173" spans="2:5">
      <c r="B173" s="156"/>
      <c r="C173" s="129"/>
      <c r="D173" s="98"/>
      <c r="E173" s="99"/>
    </row>
    <row r="174" spans="2:5">
      <c r="B174" s="156"/>
      <c r="C174" s="129"/>
      <c r="D174" s="98"/>
      <c r="E174" s="99"/>
    </row>
    <row r="175" spans="2:5">
      <c r="B175" s="156"/>
      <c r="C175" s="129"/>
      <c r="D175" s="98"/>
      <c r="E175" s="99"/>
    </row>
    <row r="176" spans="2:5">
      <c r="B176" s="156"/>
      <c r="C176" s="129"/>
      <c r="D176" s="98"/>
      <c r="E176" s="99"/>
    </row>
    <row r="177" spans="2:5">
      <c r="B177" s="156"/>
      <c r="C177" s="129"/>
      <c r="D177" s="98"/>
      <c r="E177" s="99"/>
    </row>
    <row r="178" spans="2:5">
      <c r="B178" s="156"/>
      <c r="C178" s="129"/>
      <c r="D178" s="98"/>
      <c r="E178" s="99"/>
    </row>
    <row r="179" spans="2:5">
      <c r="B179" s="156"/>
      <c r="C179" s="129"/>
      <c r="D179" s="98"/>
      <c r="E179" s="99"/>
    </row>
    <row r="180" spans="2:5">
      <c r="B180" s="156"/>
      <c r="C180" s="129"/>
      <c r="D180" s="98"/>
      <c r="E180" s="99"/>
    </row>
    <row r="181" spans="2:5">
      <c r="B181" s="156"/>
      <c r="C181" s="129"/>
      <c r="D181" s="98"/>
      <c r="E181" s="99"/>
    </row>
    <row r="182" spans="2:5">
      <c r="B182" s="156"/>
      <c r="C182" s="129"/>
      <c r="D182" s="98"/>
      <c r="E182" s="99"/>
    </row>
    <row r="183" spans="2:5">
      <c r="B183" s="156"/>
      <c r="C183" s="129"/>
      <c r="D183" s="98"/>
      <c r="E183" s="99"/>
    </row>
    <row r="184" spans="2:5">
      <c r="B184" s="156"/>
      <c r="C184" s="129"/>
      <c r="D184" s="98"/>
      <c r="E184" s="99"/>
    </row>
    <row r="185" spans="2:5">
      <c r="B185" s="156"/>
      <c r="C185" s="129"/>
      <c r="D185" s="98"/>
      <c r="E185" s="99"/>
    </row>
    <row r="186" spans="2:5">
      <c r="B186" s="156"/>
      <c r="C186" s="129"/>
      <c r="D186" s="98"/>
      <c r="E186" s="99"/>
    </row>
    <row r="187" spans="2:5">
      <c r="B187" s="156"/>
      <c r="C187" s="129"/>
      <c r="D187" s="98"/>
      <c r="E187" s="99"/>
    </row>
    <row r="188" spans="2:5">
      <c r="B188" s="156"/>
      <c r="C188" s="129"/>
      <c r="D188" s="98"/>
      <c r="E188" s="99"/>
    </row>
    <row r="189" spans="2:5">
      <c r="B189" s="156"/>
      <c r="C189" s="129"/>
      <c r="D189" s="98"/>
      <c r="E189" s="99"/>
    </row>
    <row r="190" spans="2:5">
      <c r="B190" s="156"/>
      <c r="C190" s="129"/>
      <c r="D190" s="98"/>
      <c r="E190" s="99"/>
    </row>
    <row r="191" spans="2:5">
      <c r="B191" s="156"/>
      <c r="C191" s="129"/>
      <c r="D191" s="98"/>
      <c r="E191" s="99"/>
    </row>
    <row r="192" spans="2:5">
      <c r="B192" s="156"/>
      <c r="C192" s="129"/>
      <c r="D192" s="98"/>
      <c r="E192" s="99"/>
    </row>
    <row r="193" spans="2:5">
      <c r="B193" s="156"/>
      <c r="C193" s="129"/>
      <c r="D193" s="98"/>
      <c r="E193" s="99"/>
    </row>
    <row r="194" spans="2:5">
      <c r="B194" s="156"/>
      <c r="C194" s="129"/>
      <c r="D194" s="98"/>
      <c r="E194" s="99"/>
    </row>
    <row r="195" spans="2:5">
      <c r="B195" s="156"/>
      <c r="C195" s="129"/>
      <c r="D195" s="98"/>
      <c r="E195" s="99"/>
    </row>
    <row r="196" spans="2:5">
      <c r="B196" s="156"/>
      <c r="C196" s="129"/>
      <c r="D196" s="98"/>
      <c r="E196" s="99"/>
    </row>
    <row r="197" spans="2:5">
      <c r="B197" s="156"/>
      <c r="C197" s="129"/>
      <c r="D197" s="98"/>
      <c r="E197" s="99"/>
    </row>
    <row r="198" spans="2:5">
      <c r="B198" s="156"/>
      <c r="C198" s="129"/>
      <c r="D198" s="98"/>
      <c r="E198" s="99"/>
    </row>
    <row r="199" spans="2:5">
      <c r="B199" s="156"/>
      <c r="C199" s="129"/>
      <c r="D199" s="98"/>
      <c r="E199" s="99"/>
    </row>
    <row r="200" spans="2:5">
      <c r="B200" s="156"/>
      <c r="C200" s="129"/>
      <c r="D200" s="98"/>
      <c r="E200" s="99"/>
    </row>
    <row r="201" spans="2:5">
      <c r="B201" s="156"/>
      <c r="C201" s="129"/>
      <c r="D201" s="98"/>
      <c r="E201" s="99"/>
    </row>
    <row r="202" spans="2:5">
      <c r="B202" s="156"/>
      <c r="C202" s="129"/>
      <c r="D202" s="98"/>
      <c r="E202" s="99"/>
    </row>
    <row r="203" spans="2:5">
      <c r="B203" s="156"/>
      <c r="C203" s="129"/>
      <c r="D203" s="98"/>
      <c r="E203" s="99"/>
    </row>
    <row r="204" spans="2:5">
      <c r="B204" s="156"/>
      <c r="C204" s="129"/>
      <c r="D204" s="98"/>
      <c r="E204" s="99"/>
    </row>
    <row r="205" spans="2:5">
      <c r="B205" s="156"/>
      <c r="C205" s="129"/>
      <c r="D205" s="98"/>
      <c r="E205" s="99"/>
    </row>
    <row r="206" spans="2:5">
      <c r="B206" s="156"/>
      <c r="C206" s="129"/>
      <c r="D206" s="98"/>
      <c r="E206" s="99"/>
    </row>
    <row r="207" spans="2:5">
      <c r="B207" s="156"/>
      <c r="C207" s="129"/>
      <c r="D207" s="98"/>
      <c r="E207" s="99"/>
    </row>
    <row r="208" spans="2:5">
      <c r="B208" s="156"/>
      <c r="C208" s="129"/>
      <c r="D208" s="98"/>
      <c r="E208" s="99"/>
    </row>
    <row r="209" spans="2:5">
      <c r="B209" s="156"/>
      <c r="C209" s="129"/>
      <c r="D209" s="98"/>
      <c r="E209" s="99"/>
    </row>
    <row r="210" spans="2:5">
      <c r="B210" s="156"/>
      <c r="C210" s="129"/>
      <c r="D210" s="98"/>
      <c r="E210" s="99"/>
    </row>
    <row r="211" spans="2:5">
      <c r="B211" s="156"/>
      <c r="C211" s="129"/>
      <c r="D211" s="98"/>
      <c r="E211" s="99"/>
    </row>
    <row r="212" spans="2:5">
      <c r="B212" s="156"/>
      <c r="C212" s="129"/>
      <c r="D212" s="98"/>
      <c r="E212" s="99"/>
    </row>
    <row r="213" spans="2:5">
      <c r="B213" s="156"/>
      <c r="C213" s="129"/>
      <c r="D213" s="98"/>
      <c r="E213" s="99"/>
    </row>
    <row r="214" spans="2:5">
      <c r="B214" s="156"/>
      <c r="C214" s="129"/>
      <c r="D214" s="98"/>
      <c r="E214" s="99"/>
    </row>
    <row r="215" spans="2:5">
      <c r="B215" s="156"/>
      <c r="C215" s="129"/>
      <c r="D215" s="98"/>
      <c r="E215" s="99"/>
    </row>
    <row r="216" spans="2:5">
      <c r="B216" s="156"/>
      <c r="C216" s="129"/>
      <c r="D216" s="98"/>
      <c r="E216" s="99"/>
    </row>
    <row r="217" spans="2:5">
      <c r="B217" s="156"/>
      <c r="C217" s="129"/>
      <c r="D217" s="98"/>
      <c r="E217" s="99"/>
    </row>
    <row r="218" spans="2:5">
      <c r="B218" s="156"/>
      <c r="C218" s="129"/>
      <c r="D218" s="98"/>
      <c r="E218" s="99"/>
    </row>
    <row r="219" spans="2:5">
      <c r="B219" s="156"/>
      <c r="C219" s="129"/>
      <c r="D219" s="98"/>
      <c r="E219" s="99"/>
    </row>
    <row r="220" spans="2:5">
      <c r="B220" s="156"/>
      <c r="C220" s="129"/>
      <c r="D220" s="98"/>
      <c r="E220" s="99"/>
    </row>
    <row r="221" spans="2:5">
      <c r="B221" s="156"/>
      <c r="C221" s="129"/>
      <c r="D221" s="98"/>
      <c r="E221" s="99"/>
    </row>
    <row r="222" spans="2:5">
      <c r="B222" s="156"/>
      <c r="C222" s="129"/>
      <c r="D222" s="98"/>
      <c r="E222" s="99"/>
    </row>
    <row r="223" spans="2:5">
      <c r="B223" s="156"/>
      <c r="C223" s="129"/>
      <c r="D223" s="98"/>
      <c r="E223" s="99"/>
    </row>
    <row r="224" spans="2:5">
      <c r="B224" s="156"/>
      <c r="C224" s="129"/>
      <c r="D224" s="98"/>
      <c r="E224" s="99"/>
    </row>
    <row r="225" spans="2:5">
      <c r="B225" s="156"/>
      <c r="C225" s="129"/>
      <c r="D225" s="98"/>
      <c r="E225" s="99"/>
    </row>
    <row r="226" spans="2:5">
      <c r="B226" s="156"/>
      <c r="C226" s="129"/>
      <c r="D226" s="98"/>
      <c r="E226" s="99"/>
    </row>
    <row r="227" spans="2:5">
      <c r="B227" s="156"/>
      <c r="C227" s="129"/>
      <c r="D227" s="98"/>
      <c r="E227" s="99"/>
    </row>
    <row r="228" spans="2:5">
      <c r="B228" s="156"/>
      <c r="C228" s="129"/>
      <c r="D228" s="98"/>
      <c r="E228" s="99"/>
    </row>
    <row r="229" spans="2:5">
      <c r="B229" s="156"/>
      <c r="C229" s="129"/>
      <c r="D229" s="98"/>
      <c r="E229" s="99"/>
    </row>
    <row r="230" spans="2:5">
      <c r="B230" s="156"/>
      <c r="C230" s="129"/>
      <c r="D230" s="98"/>
      <c r="E230" s="99"/>
    </row>
    <row r="231" spans="2:5">
      <c r="B231" s="156"/>
      <c r="C231" s="129"/>
      <c r="D231" s="98"/>
      <c r="E231" s="99"/>
    </row>
    <row r="232" spans="2:5">
      <c r="B232" s="156"/>
      <c r="C232" s="129"/>
      <c r="D232" s="98"/>
      <c r="E232" s="99"/>
    </row>
    <row r="233" spans="2:5">
      <c r="B233" s="156"/>
      <c r="C233" s="129"/>
      <c r="D233" s="98"/>
      <c r="E233" s="99"/>
    </row>
    <row r="234" spans="2:5">
      <c r="B234" s="156"/>
      <c r="C234" s="129"/>
      <c r="D234" s="98"/>
      <c r="E234" s="99"/>
    </row>
    <row r="235" spans="2:5">
      <c r="B235" s="156"/>
      <c r="C235" s="129"/>
      <c r="D235" s="98"/>
      <c r="E235" s="99"/>
    </row>
    <row r="236" spans="2:5">
      <c r="B236" s="156"/>
      <c r="C236" s="129"/>
      <c r="D236" s="98"/>
      <c r="E236" s="99"/>
    </row>
    <row r="237" spans="2:5">
      <c r="B237" s="156"/>
      <c r="C237" s="129"/>
      <c r="D237" s="98"/>
      <c r="E237" s="99"/>
    </row>
    <row r="238" spans="2:5">
      <c r="B238" s="156"/>
      <c r="C238" s="129"/>
      <c r="D238" s="98"/>
      <c r="E238" s="99"/>
    </row>
    <row r="239" spans="2:5">
      <c r="B239" s="156"/>
      <c r="C239" s="129"/>
      <c r="D239" s="98"/>
      <c r="E239" s="99"/>
    </row>
    <row r="240" spans="2:5">
      <c r="B240" s="156"/>
      <c r="C240" s="129"/>
      <c r="D240" s="98"/>
      <c r="E240" s="99"/>
    </row>
    <row r="241" spans="2:5">
      <c r="B241" s="156"/>
      <c r="C241" s="129"/>
      <c r="D241" s="98"/>
      <c r="E241" s="99"/>
    </row>
    <row r="242" spans="2:5">
      <c r="B242" s="156"/>
      <c r="C242" s="129"/>
      <c r="D242" s="98"/>
      <c r="E242" s="99"/>
    </row>
    <row r="243" spans="2:5">
      <c r="B243" s="156"/>
      <c r="C243" s="129"/>
      <c r="D243" s="98"/>
      <c r="E243" s="99"/>
    </row>
    <row r="244" spans="2:5">
      <c r="B244" s="156"/>
      <c r="C244" s="129"/>
      <c r="D244" s="98"/>
      <c r="E244" s="99"/>
    </row>
    <row r="245" spans="2:5">
      <c r="B245" s="156"/>
      <c r="C245" s="129"/>
      <c r="D245" s="98"/>
      <c r="E245" s="99"/>
    </row>
    <row r="246" spans="2:5">
      <c r="B246" s="156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topLeftCell="A10" workbookViewId="0">
      <selection activeCell="A34" sqref="A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pans="2:5">
      <c r="B157" s="97"/>
      <c r="C157" s="129"/>
      <c r="D157" s="98"/>
      <c r="E157" s="99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2021-04-23T02:15:03Z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A3FB8DE84AE14FE38D9B5107D7D33D7F</vt:lpwstr>
  </property>
</Properties>
</file>