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6"/>
  </bookViews>
  <sheets>
    <sheet name="阿里美金销售" sheetId="1" r:id="rId1"/>
    <sheet name="人民币客户销售" sheetId="6" r:id="rId2"/>
    <sheet name="展会&amp;地推" sheetId="14" r:id="rId3"/>
    <sheet name="锻造轮成本" sheetId="2" r:id="rId4"/>
    <sheet name="结汇明细+人民币收款" sheetId="4" r:id="rId5"/>
    <sheet name="采购记录" sheetId="8" r:id="rId6"/>
    <sheet name="重量" sheetId="13" r:id="rId7"/>
    <sheet name="锻造轮成本跟进" sheetId="5" r:id="rId8"/>
    <sheet name="店辅费用" sheetId="3" r:id="rId9"/>
    <sheet name="铣时间" sheetId="9" r:id="rId10"/>
    <sheet name="箱规" sheetId="10" r:id="rId11"/>
    <sheet name="Sheet1" sheetId="12" r:id="rId12"/>
  </sheets>
  <definedNames>
    <definedName name="_xlnm._FilterDatabase" localSheetId="0" hidden="1">阿里美金销售!$A$1:$U$228</definedName>
    <definedName name="_xlnm._FilterDatabase" localSheetId="1" hidden="1">人民币客户销售!$A$2:$N$53</definedName>
    <definedName name="_xlnm._FilterDatabase" localSheetId="5" hidden="1">采购记录!$A$1:$H$45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44" authorId="0">
      <text>
        <r>
          <rPr>
            <b/>
            <sz val="9"/>
            <rFont val="宋体"/>
            <charset val="134"/>
          </rPr>
          <t>Administrator:6个锻造轮</t>
        </r>
      </text>
    </comment>
    <comment ref="K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4个1062电镀轮</t>
        </r>
      </text>
    </comment>
    <comment ref="K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宏普</t>
        </r>
      </text>
    </comment>
    <comment ref="K4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立兴的4个锻造和荣恩的2个铸造，陆宇的1个铸造，优合的1个铸造</t>
        </r>
      </text>
    </comment>
    <comment ref="K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6208四只</t>
        </r>
      </text>
    </comment>
    <comment ref="K5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新安驰8个轮子</t>
        </r>
      </text>
    </comment>
    <comment ref="K5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安驭30001685</t>
        </r>
      </text>
    </comment>
    <comment ref="K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客户补清关差价</t>
        </r>
      </text>
    </comment>
  </commentList>
</comments>
</file>

<file path=xl/comments2.xml><?xml version="1.0" encoding="utf-8"?>
<comments xmlns="http://schemas.openxmlformats.org/spreadsheetml/2006/main">
  <authors>
    <author>冯开琼</author>
    <author>何杜娟</author>
    <author>xul</author>
  </authors>
  <commentList>
    <comment ref="E1" authorId="0">
      <text>
        <r>
          <rPr>
            <b/>
            <sz val="9"/>
            <rFont val="宋体"/>
            <charset val="134"/>
          </rPr>
          <t>冯开琼</t>
        </r>
        <r>
          <rPr>
            <b/>
            <sz val="9"/>
            <rFont val="Tahoma"/>
            <charset val="134"/>
          </rPr>
          <t>:</t>
        </r>
        <r>
          <rPr>
            <b/>
            <sz val="9"/>
            <rFont val="宋体"/>
            <charset val="134"/>
          </rPr>
          <t>浅色表示实物称重</t>
        </r>
        <r>
          <rPr>
            <sz val="9"/>
            <rFont val="Tahoma"/>
            <charset val="134"/>
          </rPr>
          <t xml:space="preserve">
</t>
        </r>
      </text>
    </comment>
    <comment ref="A3" authorId="1">
      <text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铣边产品</t>
        </r>
      </text>
    </comment>
    <comment ref="A58" authorId="0">
      <text>
        <r>
          <rPr>
            <b/>
            <sz val="9"/>
            <rFont val="宋体"/>
            <charset val="134"/>
          </rPr>
          <t>冯开琼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多一道精车和涂装工序，</t>
        </r>
        <r>
          <rPr>
            <sz val="9"/>
            <rFont val="Tahoma"/>
            <charset val="134"/>
          </rPr>
          <t>12731570023,12731575023,12731675033,12731690013,12731690033,12731585023</t>
        </r>
        <r>
          <rPr>
            <sz val="9"/>
            <rFont val="宋体"/>
            <charset val="134"/>
          </rPr>
          <t>也是同类产品</t>
        </r>
      </text>
    </comment>
    <comment ref="A470" authorId="2">
      <text>
        <r>
          <rPr>
            <b/>
            <sz val="9"/>
            <rFont val="宋体"/>
            <charset val="134"/>
          </rPr>
          <t>xul:</t>
        </r>
        <r>
          <rPr>
            <sz val="9"/>
            <rFont val="宋体"/>
            <charset val="134"/>
          </rPr>
          <t xml:space="preserve">
多一道精车和涂装工序</t>
        </r>
      </text>
    </comment>
  </commentList>
</comments>
</file>

<file path=xl/sharedStrings.xml><?xml version="1.0" encoding="utf-8"?>
<sst xmlns="http://schemas.openxmlformats.org/spreadsheetml/2006/main" count="5316" uniqueCount="3754">
  <si>
    <t>国外订单顺序号</t>
  </si>
  <si>
    <t>订单号</t>
  </si>
  <si>
    <t>经办人</t>
  </si>
  <si>
    <t>时间</t>
  </si>
  <si>
    <t>国家</t>
  </si>
  <si>
    <t>联系人</t>
  </si>
  <si>
    <t>产品名称</t>
  </si>
  <si>
    <t>类别</t>
  </si>
  <si>
    <t>数量</t>
  </si>
  <si>
    <t>产品</t>
  </si>
  <si>
    <t>总价(美金）</t>
  </si>
  <si>
    <t>人民币</t>
  </si>
  <si>
    <t>出厂价格</t>
  </si>
  <si>
    <t>运费（陆内+海运）</t>
  </si>
  <si>
    <t>退款或退税</t>
  </si>
  <si>
    <t>利润</t>
  </si>
  <si>
    <t>提成金额</t>
  </si>
  <si>
    <t>备注</t>
  </si>
  <si>
    <t>物流公司</t>
  </si>
  <si>
    <t>汇率</t>
  </si>
  <si>
    <t>提成月份</t>
  </si>
  <si>
    <t>规则：</t>
  </si>
  <si>
    <t>1、结算以当月发货完成时间为准</t>
  </si>
  <si>
    <t>小计</t>
  </si>
  <si>
    <t>外1</t>
  </si>
  <si>
    <t>232139907501023570</t>
  </si>
  <si>
    <t>徐莉</t>
  </si>
  <si>
    <t>2024.12.3</t>
  </si>
  <si>
    <t>德国</t>
  </si>
  <si>
    <t>Erik Wehle</t>
  </si>
  <si>
    <t>铸造轮</t>
  </si>
  <si>
    <t>报关</t>
  </si>
  <si>
    <t>2、提成:按层级考核标准来，12月起按12%</t>
  </si>
  <si>
    <t>外2</t>
  </si>
  <si>
    <t>232660070001026715</t>
  </si>
  <si>
    <t>熊珍兰</t>
  </si>
  <si>
    <t>加拿大</t>
  </si>
  <si>
    <t>3.、人民币销售折算成美金，方便进行业绩统计</t>
  </si>
  <si>
    <t>外3</t>
  </si>
  <si>
    <t>233196190501026311 </t>
  </si>
  <si>
    <t>苗元元</t>
  </si>
  <si>
    <t>12月</t>
  </si>
  <si>
    <t>4、明细表中不包含人民币结算的，单独表中列示</t>
  </si>
  <si>
    <t>外4</t>
  </si>
  <si>
    <t> 233194931001028104</t>
  </si>
  <si>
    <t>罗霞</t>
  </si>
  <si>
    <t>2024.12.5</t>
  </si>
  <si>
    <t>XC2027838补发轮子</t>
  </si>
  <si>
    <t>5、汇率暂估无颜色，确定汇率是绿色</t>
  </si>
  <si>
    <t>外5</t>
  </si>
  <si>
    <t>233545547001024899  </t>
  </si>
  <si>
    <t>摩轮</t>
  </si>
  <si>
    <t>外6</t>
  </si>
  <si>
    <t>18503861001030565</t>
  </si>
  <si>
    <t>2024.12.12</t>
  </si>
  <si>
    <t>外7</t>
  </si>
  <si>
    <t>234446823501023801</t>
  </si>
  <si>
    <t>朱晓慧</t>
  </si>
  <si>
    <t>2024.12.16</t>
  </si>
  <si>
    <t>外8</t>
  </si>
  <si>
    <t>234865490001020404</t>
  </si>
  <si>
    <t>2024.12.19</t>
  </si>
  <si>
    <t>锻造轮</t>
  </si>
  <si>
    <t>委外加工，设计费工厂出</t>
  </si>
  <si>
    <t>外9</t>
  </si>
  <si>
    <t> 234931987501029296 </t>
  </si>
  <si>
    <t>2024.12.20</t>
  </si>
  <si>
    <t>巢旭</t>
  </si>
  <si>
    <t>外10</t>
  </si>
  <si>
    <t>235353322501023769  </t>
  </si>
  <si>
    <t>2024.12.23</t>
  </si>
  <si>
    <t>钢丝轮</t>
  </si>
  <si>
    <t>高威采购</t>
  </si>
  <si>
    <t>外11</t>
  </si>
  <si>
    <t>线下订单</t>
  </si>
  <si>
    <t>2024.12.26</t>
  </si>
  <si>
    <t>外12</t>
  </si>
  <si>
    <t>235943675001020293 </t>
  </si>
  <si>
    <t>2024.12.29</t>
  </si>
  <si>
    <t>外13</t>
  </si>
  <si>
    <t>2024.12.28</t>
  </si>
  <si>
    <t>与外1是同一批货，补差！</t>
  </si>
  <si>
    <t>外14</t>
  </si>
  <si>
    <t>189994939501022812</t>
  </si>
  <si>
    <t>2024.12.30</t>
  </si>
  <si>
    <t>本厂设计，泗洪伟业定制</t>
  </si>
  <si>
    <t>外15</t>
  </si>
  <si>
    <t>235321227001026715</t>
  </si>
  <si>
    <t>2024.12.31</t>
  </si>
  <si>
    <t>外16</t>
  </si>
  <si>
    <t>king</t>
  </si>
  <si>
    <t>优合+荣恩订制单</t>
  </si>
  <si>
    <t>外17</t>
  </si>
  <si>
    <r>
      <rPr>
        <sz val="10"/>
        <color rgb="FF666666"/>
        <rFont val="Tahoma"/>
        <charset val="134"/>
      </rPr>
      <t> </t>
    </r>
    <r>
      <rPr>
        <sz val="10"/>
        <color rgb="FF333333"/>
        <rFont val="Tahoma"/>
        <charset val="134"/>
      </rPr>
      <t>235831655001026810</t>
    </r>
  </si>
  <si>
    <t>2025.1.3</t>
  </si>
  <si>
    <t>山东双王</t>
  </si>
  <si>
    <t>外18</t>
  </si>
  <si>
    <t> 237706986001020154   </t>
  </si>
  <si>
    <t>2025.1.12</t>
  </si>
  <si>
    <t>亿威诚信加工，退税</t>
  </si>
  <si>
    <t>星巢</t>
  </si>
  <si>
    <t>外19</t>
  </si>
  <si>
    <t>237641306001026810</t>
  </si>
  <si>
    <t>2025.1.14</t>
  </si>
  <si>
    <t>外20</t>
  </si>
  <si>
    <t> 237649739501023216  </t>
  </si>
  <si>
    <t>2025.1.15</t>
  </si>
  <si>
    <t>外21</t>
  </si>
  <si>
    <t>237857618001020459 </t>
  </si>
  <si>
    <t>1月</t>
  </si>
  <si>
    <t>外22</t>
  </si>
  <si>
    <t> 238258818001022233</t>
  </si>
  <si>
    <t>2025.1.16</t>
  </si>
  <si>
    <t>外24画图费</t>
  </si>
  <si>
    <t>外23</t>
  </si>
  <si>
    <t>238236979001023582</t>
  </si>
  <si>
    <t>2025.1.18</t>
  </si>
  <si>
    <t>外24</t>
  </si>
  <si>
    <t>238399690501022233   </t>
  </si>
  <si>
    <t>2025.1.19</t>
  </si>
  <si>
    <t>优合加工</t>
  </si>
  <si>
    <t>外25</t>
  </si>
  <si>
    <t>238540358001022233  </t>
  </si>
  <si>
    <t>外27画图费</t>
  </si>
  <si>
    <t>外26</t>
  </si>
  <si>
    <t>237852058501026715</t>
  </si>
  <si>
    <t>2025.1.21</t>
  </si>
  <si>
    <t>外27</t>
  </si>
  <si>
    <t>238597051001022233</t>
  </si>
  <si>
    <t>2025.1.22</t>
  </si>
  <si>
    <t>报价1550，立兴采购</t>
  </si>
  <si>
    <t>外28</t>
  </si>
  <si>
    <t>238779054501022405 </t>
  </si>
  <si>
    <t>外29</t>
  </si>
  <si>
    <t> 238787771001021972 </t>
  </si>
  <si>
    <t>2025.1.24</t>
  </si>
  <si>
    <t>退税</t>
  </si>
  <si>
    <t>外30</t>
  </si>
  <si>
    <t>239839055501021972</t>
  </si>
  <si>
    <t>2025.2.7</t>
  </si>
  <si>
    <t>外31</t>
  </si>
  <si>
    <t> 240261002001025700</t>
  </si>
  <si>
    <t>铂铬洛定制</t>
  </si>
  <si>
    <t>志亿</t>
  </si>
  <si>
    <t>外32</t>
  </si>
  <si>
    <t>19210629001038539</t>
  </si>
  <si>
    <t>2025.2.10</t>
  </si>
  <si>
    <t>外33</t>
  </si>
  <si>
    <t>19178821501035183</t>
  </si>
  <si>
    <t>优合</t>
  </si>
  <si>
    <t>外34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</si>
  <si>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240341602001029655</t>
    </r>
    <r>
      <rPr>
        <sz val="9"/>
        <color rgb="FF999999"/>
        <rFont val="Tahoma"/>
        <charset val="134"/>
      </rPr>
      <t> </t>
    </r>
  </si>
  <si>
    <t>外35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</si>
  <si>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240631462001029861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</si>
  <si>
    <t>2025.2.11</t>
  </si>
  <si>
    <t>2套设计费</t>
  </si>
  <si>
    <t>外36</t>
  </si>
  <si>
    <t>240771754001026221</t>
  </si>
  <si>
    <t>中国货代</t>
  </si>
  <si>
    <t>外37</t>
  </si>
  <si>
    <t>2025.2.13</t>
  </si>
  <si>
    <t>外38</t>
  </si>
  <si>
    <r>
      <rPr>
        <sz val="9"/>
        <color rgb="FF999999"/>
        <rFont val="Tahoma"/>
        <charset val="134"/>
      </rPr>
      <t>241055018001026391</t>
    </r>
    <r>
      <rPr>
        <sz val="9"/>
        <color rgb="FF999999"/>
        <rFont val="Tahoma"/>
        <charset val="134"/>
      </rPr>
      <t> </t>
    </r>
  </si>
  <si>
    <t>King</t>
  </si>
  <si>
    <t>画图费</t>
  </si>
  <si>
    <t>外39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</si>
  <si>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240978326501027079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</si>
  <si>
    <t>2025.2.14</t>
  </si>
  <si>
    <t>客人改变尺寸20寸</t>
  </si>
  <si>
    <t>外40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</si>
  <si>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240870727501023769</t>
    </r>
  </si>
  <si>
    <t>2025.2.15</t>
  </si>
  <si>
    <t>宁波高威购买</t>
  </si>
  <si>
    <t>外41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</si>
  <si>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241268378501026715</t>
    </r>
    <r>
      <rPr>
        <sz val="9"/>
        <color rgb="FF999999"/>
        <rFont val="Tahoma"/>
        <charset val="134"/>
      </rPr>
      <t> </t>
    </r>
  </si>
  <si>
    <t>代垫的清关费用</t>
  </si>
  <si>
    <t>外42</t>
  </si>
  <si>
    <t>240601435501029861</t>
  </si>
  <si>
    <t>2025.2.19</t>
  </si>
  <si>
    <t>立兴锻造定制</t>
  </si>
  <si>
    <t>外43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</si>
  <si>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241898742001029107</t>
    </r>
    <r>
      <rPr>
        <sz val="9"/>
        <color rgb="FF999999"/>
        <rFont val="Tahoma"/>
        <charset val="134"/>
      </rPr>
      <t> </t>
    </r>
  </si>
  <si>
    <t>115.3（国内段）</t>
  </si>
  <si>
    <t>外44</t>
  </si>
  <si>
    <r>
      <rPr>
        <sz val="9"/>
        <color rgb="FF999999"/>
        <rFont val="Tahoma"/>
        <charset val="134"/>
      </rPr>
      <t>241901878001029107</t>
    </r>
    <r>
      <rPr>
        <sz val="9"/>
        <color rgb="FF999999"/>
        <rFont val="Tahoma"/>
        <charset val="134"/>
      </rPr>
      <t> </t>
    </r>
  </si>
  <si>
    <t>补外43的价差</t>
  </si>
  <si>
    <t>外45</t>
  </si>
  <si>
    <r>
      <rPr>
        <sz val="9"/>
        <color rgb="FF999999"/>
        <rFont val="Tahoma"/>
        <charset val="134"/>
      </rPr>
      <t>241808450001024266</t>
    </r>
    <r>
      <rPr>
        <sz val="9"/>
        <color rgb="FF999999"/>
        <rFont val="Tahoma"/>
        <charset val="134"/>
      </rPr>
      <t> </t>
    </r>
  </si>
  <si>
    <t>2025.2.20</t>
  </si>
  <si>
    <t>外46</t>
  </si>
  <si>
    <t>241854634501027079</t>
  </si>
  <si>
    <t>外47</t>
  </si>
  <si>
    <r>
      <rPr>
        <sz val="9"/>
        <color rgb="FF999999"/>
        <rFont val="Tahoma"/>
        <charset val="134"/>
      </rPr>
      <t>241768751501027324</t>
    </r>
    <r>
      <rPr>
        <sz val="9"/>
        <color rgb="FF999999"/>
        <rFont val="Tahoma"/>
        <charset val="134"/>
      </rPr>
      <t> </t>
    </r>
  </si>
  <si>
    <t>2025.2.21</t>
  </si>
  <si>
    <t>锻+铸</t>
  </si>
  <si>
    <t>立兴四个锻造轮</t>
  </si>
  <si>
    <t>外48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</si>
  <si>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242009115001024975</t>
    </r>
    <r>
      <rPr>
        <sz val="9"/>
        <color rgb="FF999999"/>
        <rFont val="Tahoma"/>
        <charset val="134"/>
      </rPr>
      <t> </t>
    </r>
  </si>
  <si>
    <t>2025.2.22</t>
  </si>
  <si>
    <t>108.02（国内段）</t>
  </si>
  <si>
    <t>外49</t>
  </si>
  <si>
    <r>
      <rPr>
        <sz val="9"/>
        <color rgb="FF999999"/>
        <rFont val="Tahoma"/>
        <charset val="134"/>
      </rPr>
      <t>242560682001029194</t>
    </r>
    <r>
      <rPr>
        <sz val="9"/>
        <color rgb="FF999999"/>
        <rFont val="Tahoma"/>
        <charset val="134"/>
      </rPr>
      <t> </t>
    </r>
  </si>
  <si>
    <t>2025.2.24</t>
  </si>
  <si>
    <t>140（国内段）</t>
  </si>
  <si>
    <t>外50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</si>
  <si>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242433158501021087</t>
    </r>
    <r>
      <rPr>
        <sz val="9"/>
        <color rgb="FF999999"/>
        <rFont val="Tahoma"/>
        <charset val="134"/>
      </rPr>
      <t> </t>
    </r>
  </si>
  <si>
    <t>外51</t>
  </si>
  <si>
    <t>242805742001026715</t>
  </si>
  <si>
    <t>2025.2.25</t>
  </si>
  <si>
    <t>清关费用</t>
  </si>
  <si>
    <t>外52</t>
  </si>
  <si>
    <t>241884939501021616   </t>
  </si>
  <si>
    <t>2025.2.27</t>
  </si>
  <si>
    <t>买四个轮胎、送广东</t>
  </si>
  <si>
    <t>外53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</si>
  <si>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242691711501028601</t>
    </r>
  </si>
  <si>
    <t>2025.2.28</t>
  </si>
  <si>
    <t>外54</t>
  </si>
  <si>
    <t>243233634001023311</t>
  </si>
  <si>
    <t>2025.3.1</t>
  </si>
  <si>
    <t>圣驰采购</t>
  </si>
  <si>
    <t>外55</t>
  </si>
  <si>
    <r>
      <rPr>
        <sz val="9"/>
        <color rgb="FF999999"/>
        <rFont val="Tahoma"/>
        <charset val="134"/>
      </rPr>
      <t>19564169001039267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</si>
  <si>
    <t>2025.3.3</t>
  </si>
  <si>
    <t>外56</t>
  </si>
  <si>
    <t>240743514001026715</t>
  </si>
  <si>
    <t>有模具费</t>
  </si>
  <si>
    <t>外57</t>
  </si>
  <si>
    <t>243611034501029861</t>
  </si>
  <si>
    <t>2025.3.5</t>
  </si>
  <si>
    <t>设计费</t>
  </si>
  <si>
    <t>外58</t>
  </si>
  <si>
    <r>
      <rPr>
        <sz val="9"/>
        <color rgb="FF999999"/>
        <rFont val="Tahoma"/>
        <charset val="134"/>
      </rPr>
      <t>243446775501025561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</si>
  <si>
    <t>何明松</t>
  </si>
  <si>
    <t>外59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</si>
  <si>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243590523001024212</t>
    </r>
  </si>
  <si>
    <t>外60</t>
  </si>
  <si>
    <r>
      <rPr>
        <sz val="9"/>
        <color rgb="FF999999"/>
        <rFont val="Tahoma"/>
        <charset val="134"/>
      </rPr>
      <t>19623693001038539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</si>
  <si>
    <t>2025.3.6</t>
  </si>
  <si>
    <t>工厂4，新安驰5个，圣驰5</t>
  </si>
  <si>
    <t>外61</t>
  </si>
  <si>
    <t>2025.3.7</t>
  </si>
  <si>
    <t>未确认好库存</t>
  </si>
  <si>
    <t>外62</t>
  </si>
  <si>
    <t>外63</t>
  </si>
  <si>
    <t>外64</t>
  </si>
  <si>
    <t>外65</t>
  </si>
  <si>
    <t>外66</t>
  </si>
  <si>
    <t>外67</t>
  </si>
  <si>
    <t>外68</t>
  </si>
  <si>
    <t>外69</t>
  </si>
  <si>
    <t>外70</t>
  </si>
  <si>
    <t>外71</t>
  </si>
  <si>
    <t>外72</t>
  </si>
  <si>
    <t>外73</t>
  </si>
  <si>
    <t>外74</t>
  </si>
  <si>
    <t>外75</t>
  </si>
  <si>
    <t>外76</t>
  </si>
  <si>
    <t>外77</t>
  </si>
  <si>
    <t>外78</t>
  </si>
  <si>
    <t>外79</t>
  </si>
  <si>
    <t>外80</t>
  </si>
  <si>
    <t>外81</t>
  </si>
  <si>
    <t>外82</t>
  </si>
  <si>
    <t>外83</t>
  </si>
  <si>
    <t>外84</t>
  </si>
  <si>
    <t>外85</t>
  </si>
  <si>
    <t>外86</t>
  </si>
  <si>
    <t>外87</t>
  </si>
  <si>
    <t>外88</t>
  </si>
  <si>
    <t>外89</t>
  </si>
  <si>
    <t>外90</t>
  </si>
  <si>
    <t>外91</t>
  </si>
  <si>
    <t>外92</t>
  </si>
  <si>
    <t>外93</t>
  </si>
  <si>
    <t>外94</t>
  </si>
  <si>
    <t>外95</t>
  </si>
  <si>
    <t>外96</t>
  </si>
  <si>
    <t>外97</t>
  </si>
  <si>
    <t>外98</t>
  </si>
  <si>
    <t>外99</t>
  </si>
  <si>
    <t>外100</t>
  </si>
  <si>
    <t>外101</t>
  </si>
  <si>
    <t>外102</t>
  </si>
  <si>
    <t>外103</t>
  </si>
  <si>
    <t>外104</t>
  </si>
  <si>
    <t>外105</t>
  </si>
  <si>
    <t>外106</t>
  </si>
  <si>
    <t>外107</t>
  </si>
  <si>
    <t>外108</t>
  </si>
  <si>
    <t>外109</t>
  </si>
  <si>
    <t>外110</t>
  </si>
  <si>
    <t>外111</t>
  </si>
  <si>
    <t>外112</t>
  </si>
  <si>
    <t>外113</t>
  </si>
  <si>
    <t>外114</t>
  </si>
  <si>
    <t>外115</t>
  </si>
  <si>
    <t>外116</t>
  </si>
  <si>
    <t>外117</t>
  </si>
  <si>
    <t>外118</t>
  </si>
  <si>
    <t>外119</t>
  </si>
  <si>
    <t>外120</t>
  </si>
  <si>
    <t>外121</t>
  </si>
  <si>
    <t>外122</t>
  </si>
  <si>
    <t>外123</t>
  </si>
  <si>
    <t>外124</t>
  </si>
  <si>
    <t>外125</t>
  </si>
  <si>
    <t>外126</t>
  </si>
  <si>
    <t>外127</t>
  </si>
  <si>
    <t>外128</t>
  </si>
  <si>
    <t>外129</t>
  </si>
  <si>
    <t>外130</t>
  </si>
  <si>
    <t>外131</t>
  </si>
  <si>
    <t>外132</t>
  </si>
  <si>
    <t>外133</t>
  </si>
  <si>
    <t>外134</t>
  </si>
  <si>
    <t>外135</t>
  </si>
  <si>
    <t>外136</t>
  </si>
  <si>
    <t>外137</t>
  </si>
  <si>
    <t>外138</t>
  </si>
  <si>
    <t>外139</t>
  </si>
  <si>
    <t>外140</t>
  </si>
  <si>
    <t>外141</t>
  </si>
  <si>
    <t>外142</t>
  </si>
  <si>
    <t>外143</t>
  </si>
  <si>
    <t>外144</t>
  </si>
  <si>
    <t>外145</t>
  </si>
  <si>
    <t>外146</t>
  </si>
  <si>
    <t>外147</t>
  </si>
  <si>
    <t>外148</t>
  </si>
  <si>
    <t>外149</t>
  </si>
  <si>
    <t>外150</t>
  </si>
  <si>
    <t>外151</t>
  </si>
  <si>
    <t>外152</t>
  </si>
  <si>
    <t>外153</t>
  </si>
  <si>
    <t>外154</t>
  </si>
  <si>
    <t>外155</t>
  </si>
  <si>
    <t>外156</t>
  </si>
  <si>
    <t>外157</t>
  </si>
  <si>
    <t>外158</t>
  </si>
  <si>
    <t>外159</t>
  </si>
  <si>
    <t>外160</t>
  </si>
  <si>
    <t>外161</t>
  </si>
  <si>
    <t>外162</t>
  </si>
  <si>
    <t>外163</t>
  </si>
  <si>
    <t>外164</t>
  </si>
  <si>
    <t>外165</t>
  </si>
  <si>
    <t>外166</t>
  </si>
  <si>
    <t>外167</t>
  </si>
  <si>
    <t>外168</t>
  </si>
  <si>
    <t>外169</t>
  </si>
  <si>
    <t>外170</t>
  </si>
  <si>
    <t>外171</t>
  </si>
  <si>
    <t>外172</t>
  </si>
  <si>
    <t>外173</t>
  </si>
  <si>
    <t>外174</t>
  </si>
  <si>
    <t>外175</t>
  </si>
  <si>
    <t>外176</t>
  </si>
  <si>
    <t>外177</t>
  </si>
  <si>
    <t>外178</t>
  </si>
  <si>
    <t>外179</t>
  </si>
  <si>
    <t>外180</t>
  </si>
  <si>
    <t>外181</t>
  </si>
  <si>
    <t>外182</t>
  </si>
  <si>
    <t>外183</t>
  </si>
  <si>
    <t>外184</t>
  </si>
  <si>
    <t>外185</t>
  </si>
  <si>
    <t>外186</t>
  </si>
  <si>
    <t>外187</t>
  </si>
  <si>
    <t>外188</t>
  </si>
  <si>
    <t>外189</t>
  </si>
  <si>
    <t>外190</t>
  </si>
  <si>
    <t>外191</t>
  </si>
  <si>
    <t>外192</t>
  </si>
  <si>
    <t>外193</t>
  </si>
  <si>
    <t>外194</t>
  </si>
  <si>
    <t>外195</t>
  </si>
  <si>
    <t>外196</t>
  </si>
  <si>
    <t>外197</t>
  </si>
  <si>
    <t>外198</t>
  </si>
  <si>
    <t>外199</t>
  </si>
  <si>
    <t>外200</t>
  </si>
  <si>
    <t>外201</t>
  </si>
  <si>
    <t>外202</t>
  </si>
  <si>
    <t>外203</t>
  </si>
  <si>
    <t>外204</t>
  </si>
  <si>
    <t>外205</t>
  </si>
  <si>
    <t>外206</t>
  </si>
  <si>
    <t>外207</t>
  </si>
  <si>
    <t>外208</t>
  </si>
  <si>
    <t>外209</t>
  </si>
  <si>
    <t>外210</t>
  </si>
  <si>
    <t>店辅销售
情况</t>
  </si>
  <si>
    <t>金额（美金）</t>
  </si>
  <si>
    <t>退款</t>
  </si>
  <si>
    <t>2024年销售目标</t>
  </si>
  <si>
    <t>实际完成值</t>
  </si>
  <si>
    <t>现金客户销售和国内电商</t>
  </si>
  <si>
    <t>序列</t>
  </si>
  <si>
    <t>业务员</t>
  </si>
  <si>
    <t>客户来源</t>
  </si>
  <si>
    <t>类型</t>
  </si>
  <si>
    <t>金额</t>
  </si>
  <si>
    <t>运费</t>
  </si>
  <si>
    <t>成本</t>
  </si>
  <si>
    <t>提成</t>
  </si>
  <si>
    <t>回款户</t>
  </si>
  <si>
    <t>提成时间</t>
  </si>
  <si>
    <t>现1</t>
  </si>
  <si>
    <t>阿里贸易商</t>
  </si>
  <si>
    <t>运费微信支付</t>
  </si>
  <si>
    <t>现2</t>
  </si>
  <si>
    <t>转介绍</t>
  </si>
  <si>
    <t>不含运费</t>
  </si>
  <si>
    <t>现3</t>
  </si>
  <si>
    <t>华联小罗（之前有200画图费抵减货款</t>
  </si>
  <si>
    <t>现4</t>
  </si>
  <si>
    <t>2024.12.7</t>
  </si>
  <si>
    <t>现5</t>
  </si>
  <si>
    <t>2024.1.6</t>
  </si>
  <si>
    <t>微信</t>
  </si>
  <si>
    <t>抵减客户退款的一套设计费50</t>
  </si>
  <si>
    <t>现6</t>
  </si>
  <si>
    <t>2025.1.10</t>
  </si>
  <si>
    <t>对公建</t>
  </si>
  <si>
    <t>盖勒普，运费380，付给公司微信</t>
  </si>
  <si>
    <t>现7</t>
  </si>
  <si>
    <t>恒飞岩订制单，样轮运费326，未支付，衬套用了320，还有680个680*2.8</t>
  </si>
  <si>
    <t>现8</t>
  </si>
  <si>
    <t>2025.1.13</t>
  </si>
  <si>
    <t>张航飘</t>
  </si>
  <si>
    <t>椰子，运费84，单独微信支付。</t>
  </si>
  <si>
    <t>现9</t>
  </si>
  <si>
    <t>王涛</t>
  </si>
  <si>
    <t>阿里</t>
  </si>
  <si>
    <t>微信收款，俄罗斯客户</t>
  </si>
  <si>
    <t>现10</t>
  </si>
  <si>
    <t>淘宝</t>
  </si>
  <si>
    <t>微信收款，国内淘宝客户</t>
  </si>
  <si>
    <t>现11</t>
  </si>
  <si>
    <t>画图费，1月6日和15日共3套设计费的差抵减客户退款的一套设计费150</t>
  </si>
  <si>
    <t>现12</t>
  </si>
  <si>
    <t>2025.2.6</t>
  </si>
  <si>
    <t>加防脱圈，预收3000</t>
  </si>
  <si>
    <t>现13</t>
  </si>
  <si>
    <t>成都画图设计费</t>
  </si>
  <si>
    <t>现14</t>
  </si>
  <si>
    <t>2025.2.8</t>
  </si>
  <si>
    <t>现15</t>
  </si>
  <si>
    <t>现16</t>
  </si>
  <si>
    <t>收锻造轮一套的定金RMB2307</t>
  </si>
  <si>
    <t>现17</t>
  </si>
  <si>
    <t>2025.2.18</t>
  </si>
  <si>
    <t>收微信</t>
  </si>
  <si>
    <t>现18</t>
  </si>
  <si>
    <t>转徐支付宝-转公微信</t>
  </si>
  <si>
    <t>现19</t>
  </si>
  <si>
    <t>对公</t>
  </si>
  <si>
    <t>现20</t>
  </si>
  <si>
    <t>现21</t>
  </si>
  <si>
    <t>现22</t>
  </si>
  <si>
    <t>现23</t>
  </si>
  <si>
    <t>现24</t>
  </si>
  <si>
    <t>现25</t>
  </si>
  <si>
    <t>现26</t>
  </si>
  <si>
    <t>现27</t>
  </si>
  <si>
    <t>现28</t>
  </si>
  <si>
    <t>现29</t>
  </si>
  <si>
    <t>现30</t>
  </si>
  <si>
    <t>现31</t>
  </si>
  <si>
    <t>现32</t>
  </si>
  <si>
    <t>现33</t>
  </si>
  <si>
    <t>现34</t>
  </si>
  <si>
    <t>现35</t>
  </si>
  <si>
    <t>现36</t>
  </si>
  <si>
    <t>现37</t>
  </si>
  <si>
    <t>现38</t>
  </si>
  <si>
    <t>现39</t>
  </si>
  <si>
    <t>现40</t>
  </si>
  <si>
    <t>现41</t>
  </si>
  <si>
    <t>现42</t>
  </si>
  <si>
    <t>现43</t>
  </si>
  <si>
    <t>现44</t>
  </si>
  <si>
    <t>现45</t>
  </si>
  <si>
    <t>现46</t>
  </si>
  <si>
    <t>参展和地推</t>
  </si>
  <si>
    <t>美金</t>
  </si>
  <si>
    <t>线下1</t>
  </si>
  <si>
    <t>现金</t>
  </si>
  <si>
    <t>8800美金63848.4</t>
  </si>
  <si>
    <t>线下2</t>
  </si>
  <si>
    <t>收订金32400</t>
  </si>
  <si>
    <t>线下3</t>
  </si>
  <si>
    <t>线下4</t>
  </si>
  <si>
    <t>线下5</t>
  </si>
  <si>
    <t>线下6</t>
  </si>
  <si>
    <t>线下7</t>
  </si>
  <si>
    <t>线下8</t>
  </si>
  <si>
    <t>线下9</t>
  </si>
  <si>
    <t>线下10</t>
  </si>
  <si>
    <t>线下11</t>
  </si>
  <si>
    <t>线下12</t>
  </si>
  <si>
    <t>线下13</t>
  </si>
  <si>
    <t>线下14</t>
  </si>
  <si>
    <t>线下15</t>
  </si>
  <si>
    <t>线下16</t>
  </si>
  <si>
    <t>线下17</t>
  </si>
  <si>
    <t>线下18</t>
  </si>
  <si>
    <t>线下19</t>
  </si>
  <si>
    <t>线下20</t>
  </si>
  <si>
    <t>线下21</t>
  </si>
  <si>
    <t>线下22</t>
  </si>
  <si>
    <t>线下23</t>
  </si>
  <si>
    <t>线下24</t>
  </si>
  <si>
    <t>线下25</t>
  </si>
  <si>
    <t>线下26</t>
  </si>
  <si>
    <t>线下27</t>
  </si>
  <si>
    <t>线下28</t>
  </si>
  <si>
    <t>线下29</t>
  </si>
  <si>
    <t>线下30</t>
  </si>
  <si>
    <t>线下31</t>
  </si>
  <si>
    <t>线下32</t>
  </si>
  <si>
    <t>线下33</t>
  </si>
  <si>
    <t>线下34</t>
  </si>
  <si>
    <t>线下35</t>
  </si>
  <si>
    <t>线下36</t>
  </si>
  <si>
    <t>线下37</t>
  </si>
  <si>
    <t>线下38</t>
  </si>
  <si>
    <t>线下39</t>
  </si>
  <si>
    <t>线下40</t>
  </si>
  <si>
    <t>线下41</t>
  </si>
  <si>
    <t>线下42</t>
  </si>
  <si>
    <t>线下43</t>
  </si>
  <si>
    <t>线下44</t>
  </si>
  <si>
    <t>线下45</t>
  </si>
  <si>
    <t>线下46</t>
  </si>
  <si>
    <t>线下47</t>
  </si>
  <si>
    <t>序号</t>
  </si>
  <si>
    <t>型号</t>
  </si>
  <si>
    <t>毛重</t>
  </si>
  <si>
    <t>件</t>
  </si>
  <si>
    <t>净重</t>
  </si>
  <si>
    <t>加工时间</t>
  </si>
  <si>
    <t>材料成本</t>
  </si>
  <si>
    <t>加工费</t>
  </si>
  <si>
    <t>涂装及辅料</t>
  </si>
  <si>
    <t>特殊工艺</t>
  </si>
  <si>
    <t>合计</t>
  </si>
  <si>
    <t>发货</t>
  </si>
  <si>
    <t>规格</t>
  </si>
  <si>
    <t>重量</t>
  </si>
  <si>
    <t>单价</t>
  </si>
  <si>
    <t>内3</t>
  </si>
  <si>
    <t>21*9.5</t>
  </si>
  <si>
    <t>铝制盖</t>
  </si>
  <si>
    <t>jc020-20*8.5</t>
  </si>
  <si>
    <t>21*8.5</t>
  </si>
  <si>
    <t>jc020-20*9.5</t>
  </si>
  <si>
    <t>内2</t>
  </si>
  <si>
    <t>铣字</t>
  </si>
  <si>
    <t>jc090-18*8.5</t>
  </si>
  <si>
    <t>22*9.5</t>
  </si>
  <si>
    <t>外工厂加工,工厂出设计图</t>
  </si>
  <si>
    <t>jc110-19*8.5</t>
  </si>
  <si>
    <t>19*8.0</t>
  </si>
  <si>
    <t>jc110-19*9.5</t>
  </si>
  <si>
    <t>19*9.0</t>
  </si>
  <si>
    <t>jc111-19*8.5</t>
  </si>
  <si>
    <t>17*9.5</t>
  </si>
  <si>
    <t>jc130-21*9.5</t>
  </si>
  <si>
    <t>20*8.5</t>
  </si>
  <si>
    <t>jc131-21*9.5</t>
  </si>
  <si>
    <t>20*9.5</t>
  </si>
  <si>
    <t>毛坯是老库存</t>
  </si>
  <si>
    <t>20*9.0</t>
  </si>
  <si>
    <t>JC130-21*8.5</t>
  </si>
  <si>
    <t>17*6.5</t>
  </si>
  <si>
    <t>JC111-19*8.0</t>
  </si>
  <si>
    <t>19*8.5</t>
  </si>
  <si>
    <t>hc03517*9.5</t>
  </si>
  <si>
    <t>jc160-17*6.5</t>
  </si>
  <si>
    <t>jc021 20*8.5</t>
  </si>
  <si>
    <t>jc020 20*9.0</t>
  </si>
  <si>
    <t>2025.2.17</t>
  </si>
  <si>
    <t>JC100 18*9.5</t>
  </si>
  <si>
    <t>JC020-20*9.0</t>
  </si>
  <si>
    <t>收汇时间</t>
  </si>
  <si>
    <t>收汇</t>
  </si>
  <si>
    <t>结汇时间</t>
  </si>
  <si>
    <t>手续费</t>
  </si>
  <si>
    <t>结汇金额</t>
  </si>
  <si>
    <t>2024.11.22</t>
  </si>
  <si>
    <t>231546255001025535 </t>
  </si>
  <si>
    <t>因参数不合适，退款</t>
  </si>
  <si>
    <t>2024.12.1</t>
  </si>
  <si>
    <t>232925822501021733</t>
  </si>
  <si>
    <t>2024.12.2</t>
  </si>
  <si>
    <t> 232139907501023570</t>
  </si>
  <si>
    <t>2024.12.9</t>
  </si>
  <si>
    <t>9号结汇4500，17日结汇4878.36</t>
  </si>
  <si>
    <t> 232523178501026715</t>
  </si>
  <si>
    <t>2024.12.17</t>
  </si>
  <si>
    <t>17日结汇4900，2024.12.23日结余下的1365美金</t>
  </si>
  <si>
    <t>2024.12.18</t>
  </si>
  <si>
    <t>工行对公账户</t>
  </si>
  <si>
    <t>2025.1.6</t>
  </si>
  <si>
    <t>赠积分抵手续费</t>
  </si>
  <si>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238258818001022233</t>
    </r>
  </si>
  <si>
    <r>
      <rPr>
        <sz val="9"/>
        <color rgb="FF999999"/>
        <rFont val="Tahoma"/>
        <charset val="134"/>
      </rPr>
      <t>238399690501022233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</si>
  <si>
    <r>
      <rPr>
        <sz val="9"/>
        <color rgb="FF999999"/>
        <rFont val="Tahoma"/>
        <charset val="134"/>
      </rPr>
      <t>238540358001022233</t>
    </r>
    <r>
      <rPr>
        <sz val="9"/>
        <color rgb="FF999999"/>
        <rFont val="Tahoma"/>
        <charset val="134"/>
      </rPr>
      <t> </t>
    </r>
    <r>
      <rPr>
        <sz val="9"/>
        <color rgb="FF999999"/>
        <rFont val="Tahoma"/>
        <charset val="134"/>
      </rPr>
      <t> </t>
    </r>
  </si>
  <si>
    <t>2025.3.4</t>
  </si>
  <si>
    <t>时期</t>
  </si>
  <si>
    <t>订单编号</t>
  </si>
  <si>
    <t>供应单位</t>
  </si>
  <si>
    <t>采购事项</t>
  </si>
  <si>
    <t>支付方式</t>
  </si>
  <si>
    <t>是否开票</t>
  </si>
  <si>
    <t>宁波威高尾款</t>
  </si>
  <si>
    <t>3320*0.7</t>
  </si>
  <si>
    <t>安徽优合预付款</t>
  </si>
  <si>
    <t>103170*0.2</t>
  </si>
  <si>
    <t>2025.1.7</t>
  </si>
  <si>
    <t>江西荣恩预付款</t>
  </si>
  <si>
    <t>56620*20%</t>
  </si>
  <si>
    <t>单独支付运费290</t>
  </si>
  <si>
    <t>2025.1.9</t>
  </si>
  <si>
    <t>淮安亿威城信贸易公司定制尾款</t>
  </si>
  <si>
    <t>含250元运费</t>
  </si>
  <si>
    <t>单独支付运费110</t>
  </si>
  <si>
    <t>康诺</t>
  </si>
  <si>
    <t>徐微信代支付</t>
  </si>
  <si>
    <t>运费单独微信支付147</t>
  </si>
  <si>
    <t>淮安亿威城信贸易公司23寸定制预付款</t>
  </si>
  <si>
    <t>总价7200</t>
  </si>
  <si>
    <t>含运费无票</t>
  </si>
  <si>
    <t>卡轮</t>
  </si>
  <si>
    <t>2025.1.17</t>
  </si>
  <si>
    <t>宏普</t>
  </si>
  <si>
    <t>运费78，我微信支付</t>
  </si>
  <si>
    <t>运费140.44，徐垫支付</t>
  </si>
  <si>
    <t>安徽优合画图费</t>
  </si>
  <si>
    <t>微信支付无票</t>
  </si>
  <si>
    <t>2025.1.20</t>
  </si>
  <si>
    <t>优合定制锻造轮预付款</t>
  </si>
  <si>
    <t>预付30%</t>
  </si>
  <si>
    <t>采购铸造轮</t>
  </si>
  <si>
    <t>私</t>
  </si>
  <si>
    <t>康诺采购</t>
  </si>
  <si>
    <t>2025.2.9</t>
  </si>
  <si>
    <t>采购毛坯（宏鑫）</t>
  </si>
  <si>
    <t>毛坯</t>
  </si>
  <si>
    <t>宏鑫</t>
  </si>
  <si>
    <t>骏程</t>
  </si>
  <si>
    <t>立兴定制</t>
  </si>
  <si>
    <t>6200*0.3</t>
  </si>
  <si>
    <t>未支付用前面预付款抵减</t>
  </si>
  <si>
    <t>运费189，我微信支付</t>
  </si>
  <si>
    <t>2025.2.12</t>
  </si>
  <si>
    <t>泗洪伟业</t>
  </si>
  <si>
    <t>10720*0.45</t>
  </si>
  <si>
    <t>威高钢丝轮</t>
  </si>
  <si>
    <t>4800*0.3</t>
  </si>
  <si>
    <t>采购骏程毛坯</t>
  </si>
  <si>
    <t>购买康诺4件轮毂含运费</t>
  </si>
  <si>
    <t>徐支付宝代支付</t>
  </si>
  <si>
    <t xml:space="preserve">购买双王8件轮毂 </t>
  </si>
  <si>
    <t>为客户购买螺母</t>
  </si>
  <si>
    <t>宏普铸造轮</t>
  </si>
  <si>
    <t>运费98.1</t>
  </si>
  <si>
    <t>立信锻造</t>
  </si>
  <si>
    <t>总价7000，预付款2100</t>
  </si>
  <si>
    <t>骏城</t>
  </si>
  <si>
    <t>新安驰</t>
  </si>
  <si>
    <t>淮安亿威城信贸易公司23寸尾款</t>
  </si>
  <si>
    <t>总价7200，尾款4200</t>
  </si>
  <si>
    <t>总价6030，定金1809</t>
  </si>
  <si>
    <t>阿里运费</t>
  </si>
  <si>
    <t>从圣驰采购4个轮毂</t>
  </si>
  <si>
    <t>国内运费</t>
  </si>
  <si>
    <t>微信支付</t>
  </si>
  <si>
    <t>支付朱晓慧客户锻造轮定制款 铂格洛</t>
  </si>
  <si>
    <t>代客人购买4条轮胎</t>
  </si>
  <si>
    <t>小赖报销</t>
  </si>
  <si>
    <t>支付钢丝轮威高尾款</t>
  </si>
  <si>
    <t>订单金额变为5000</t>
  </si>
  <si>
    <t>支付锻造轮定金  立兴</t>
  </si>
  <si>
    <t>定金</t>
  </si>
  <si>
    <t>采购防脱圈</t>
  </si>
  <si>
    <t>外采购优合轮毂运费</t>
  </si>
  <si>
    <t>巡天采购4件货</t>
  </si>
  <si>
    <t>产品编号</t>
  </si>
  <si>
    <t>产品
尺寸</t>
  </si>
  <si>
    <t>毛坯重</t>
  </si>
  <si>
    <t>去冒后</t>
  </si>
  <si>
    <t>1</t>
  </si>
  <si>
    <t>2</t>
  </si>
  <si>
    <t>3</t>
  </si>
  <si>
    <t>4</t>
  </si>
  <si>
    <t>5</t>
  </si>
  <si>
    <t>12751880018</t>
  </si>
  <si>
    <t>12352085043</t>
  </si>
  <si>
    <t>12791565083</t>
  </si>
  <si>
    <t>12841790018</t>
  </si>
  <si>
    <t>13231880011</t>
  </si>
  <si>
    <t>50082090011</t>
  </si>
  <si>
    <t>62322080011</t>
  </si>
  <si>
    <t>91701670013</t>
  </si>
  <si>
    <t>92601775041</t>
  </si>
  <si>
    <t>92601880031</t>
  </si>
  <si>
    <t>10031460016</t>
  </si>
  <si>
    <t>10071460011</t>
  </si>
  <si>
    <t>10621785026</t>
  </si>
  <si>
    <t>10621885014</t>
  </si>
  <si>
    <t>10621885016</t>
  </si>
  <si>
    <t>10621895026</t>
  </si>
  <si>
    <t>10941665013</t>
  </si>
  <si>
    <t>11011355013</t>
  </si>
  <si>
    <t>11031455011</t>
  </si>
  <si>
    <t>11031565011</t>
  </si>
  <si>
    <t>11101465013</t>
  </si>
  <si>
    <t>12101455013</t>
  </si>
  <si>
    <t>12101455021</t>
  </si>
  <si>
    <t>12101455026</t>
  </si>
  <si>
    <t>12101455031</t>
  </si>
  <si>
    <t>12101455036</t>
  </si>
  <si>
    <t>12101455046</t>
  </si>
  <si>
    <t>12101455056</t>
  </si>
  <si>
    <t>12101565011</t>
  </si>
  <si>
    <t>12101565041</t>
  </si>
  <si>
    <t>12101565056</t>
  </si>
  <si>
    <t>12101670011</t>
  </si>
  <si>
    <t>12101670041</t>
  </si>
  <si>
    <t>12101670106</t>
  </si>
  <si>
    <t>12101770071</t>
  </si>
  <si>
    <t>12101770146</t>
  </si>
  <si>
    <t>12141680033</t>
  </si>
  <si>
    <t>12161665011</t>
  </si>
  <si>
    <t>12221455031</t>
  </si>
  <si>
    <t>12311880011</t>
  </si>
  <si>
    <t>12331555011</t>
  </si>
  <si>
    <t>12391455033</t>
  </si>
  <si>
    <t>12441875021</t>
  </si>
  <si>
    <t>12531555011</t>
  </si>
  <si>
    <t>12531555013</t>
  </si>
  <si>
    <t>12562085011</t>
  </si>
  <si>
    <t>12562085013</t>
  </si>
  <si>
    <t>12562095011</t>
  </si>
  <si>
    <t>12611665013</t>
  </si>
  <si>
    <t>12671885011</t>
  </si>
  <si>
    <t>12691815016</t>
  </si>
  <si>
    <t>12691895016</t>
  </si>
  <si>
    <t>12691895026</t>
  </si>
  <si>
    <t>12711880023</t>
  </si>
  <si>
    <t>12712085023</t>
  </si>
  <si>
    <t>12731570023</t>
  </si>
  <si>
    <t>12751880013</t>
  </si>
  <si>
    <t>12751890018</t>
  </si>
  <si>
    <t>12761880013</t>
  </si>
  <si>
    <t>12761880018</t>
  </si>
  <si>
    <t>12762085013</t>
  </si>
  <si>
    <t>12762085031</t>
  </si>
  <si>
    <t>12762085038</t>
  </si>
  <si>
    <t>12791455013</t>
  </si>
  <si>
    <t>12791455023</t>
  </si>
  <si>
    <t>12791455043</t>
  </si>
  <si>
    <t>12791455053</t>
  </si>
  <si>
    <t>12791455063</t>
  </si>
  <si>
    <t>12791455073</t>
  </si>
  <si>
    <t>12791455083</t>
  </si>
  <si>
    <t>12791565013</t>
  </si>
  <si>
    <t>12791565023</t>
  </si>
  <si>
    <t>12791565033</t>
  </si>
  <si>
    <t>12791565041</t>
  </si>
  <si>
    <t>12791565053</t>
  </si>
  <si>
    <t>12791565063</t>
  </si>
  <si>
    <t>12791565073</t>
  </si>
  <si>
    <t>12791565093</t>
  </si>
  <si>
    <t>12801455013</t>
  </si>
  <si>
    <t>12801455023</t>
  </si>
  <si>
    <t>12801455043</t>
  </si>
  <si>
    <t>12801455053</t>
  </si>
  <si>
    <t>12801455063</t>
  </si>
  <si>
    <t>12801455093</t>
  </si>
  <si>
    <t>12801565013</t>
  </si>
  <si>
    <t>12801565023</t>
  </si>
  <si>
    <t>12801565033</t>
  </si>
  <si>
    <t>12801565043</t>
  </si>
  <si>
    <t>12801565053</t>
  </si>
  <si>
    <t>12801565063</t>
  </si>
  <si>
    <t>12841570028</t>
  </si>
  <si>
    <t>12841790026</t>
  </si>
  <si>
    <t>12851880028</t>
  </si>
  <si>
    <t>12861570033</t>
  </si>
  <si>
    <t>12861570038</t>
  </si>
  <si>
    <t>12861890018</t>
  </si>
  <si>
    <t>12871570013</t>
  </si>
  <si>
    <t>12891885013</t>
  </si>
  <si>
    <t>13071670016</t>
  </si>
  <si>
    <t>13081775011</t>
  </si>
  <si>
    <t>13121455013</t>
  </si>
  <si>
    <t>13121455023</t>
  </si>
  <si>
    <t>13121455033</t>
  </si>
  <si>
    <t>13121455043</t>
  </si>
  <si>
    <t>13141565013</t>
  </si>
  <si>
    <t>13141565033</t>
  </si>
  <si>
    <t>13151785011</t>
  </si>
  <si>
    <t>13151785021</t>
  </si>
  <si>
    <t>13151785031</t>
  </si>
  <si>
    <t>13161890018</t>
  </si>
  <si>
    <t>13161890028</t>
  </si>
  <si>
    <t>13162090018</t>
  </si>
  <si>
    <t>13171570011</t>
  </si>
  <si>
    <t>13171670011</t>
  </si>
  <si>
    <t>13171670021</t>
  </si>
  <si>
    <t>13171775011</t>
  </si>
  <si>
    <t>13171775021</t>
  </si>
  <si>
    <t>13171775031</t>
  </si>
  <si>
    <t>13171775041</t>
  </si>
  <si>
    <t>13171880011</t>
  </si>
  <si>
    <t>13181570018</t>
  </si>
  <si>
    <t>13181570028</t>
  </si>
  <si>
    <t>13181670018</t>
  </si>
  <si>
    <t>13181670028</t>
  </si>
  <si>
    <t>13181775018</t>
  </si>
  <si>
    <t>13181775028</t>
  </si>
  <si>
    <t>13181775038</t>
  </si>
  <si>
    <t>13181775048</t>
  </si>
  <si>
    <t>13181775058</t>
  </si>
  <si>
    <t>13181880018</t>
  </si>
  <si>
    <t>13191455013</t>
  </si>
  <si>
    <t>13191455023</t>
  </si>
  <si>
    <t>13191455033</t>
  </si>
  <si>
    <t>13191565013</t>
  </si>
  <si>
    <t>13201565013</t>
  </si>
  <si>
    <t>13201565023</t>
  </si>
  <si>
    <t>13211565013</t>
  </si>
  <si>
    <t>13211565023</t>
  </si>
  <si>
    <t>13221670013</t>
  </si>
  <si>
    <t>13221670023</t>
  </si>
  <si>
    <t>13242080013</t>
  </si>
  <si>
    <t>13251565011</t>
  </si>
  <si>
    <t>13251565016</t>
  </si>
  <si>
    <t>17071455021</t>
  </si>
  <si>
    <t>17071565021</t>
  </si>
  <si>
    <t>17071565026</t>
  </si>
  <si>
    <t>17071670031</t>
  </si>
  <si>
    <t>17071670036</t>
  </si>
  <si>
    <t>17071670051</t>
  </si>
  <si>
    <t>17071670061</t>
  </si>
  <si>
    <t>17071670066</t>
  </si>
  <si>
    <t>20001815011</t>
  </si>
  <si>
    <t>20111785011</t>
  </si>
  <si>
    <t>20111785021</t>
  </si>
  <si>
    <t>20111785031</t>
  </si>
  <si>
    <t>21401770011</t>
  </si>
  <si>
    <t>30061560011</t>
  </si>
  <si>
    <t>50021460012</t>
  </si>
  <si>
    <t>50071570012</t>
  </si>
  <si>
    <t>50081680033</t>
  </si>
  <si>
    <t>50341455022</t>
  </si>
  <si>
    <t>50401460011</t>
  </si>
  <si>
    <t>50411560021</t>
  </si>
  <si>
    <t>50521665023</t>
  </si>
  <si>
    <t>50911570012</t>
  </si>
  <si>
    <t>50911570013</t>
  </si>
  <si>
    <t>51081455042</t>
  </si>
  <si>
    <t>51811560013</t>
  </si>
  <si>
    <t>53151450011</t>
  </si>
  <si>
    <t>53811975013</t>
  </si>
  <si>
    <t>55331895041</t>
  </si>
  <si>
    <t>55401770023</t>
  </si>
  <si>
    <t>56201560011</t>
  </si>
  <si>
    <t>56221560011</t>
  </si>
  <si>
    <t>56451775011</t>
  </si>
  <si>
    <t>56451775013</t>
  </si>
  <si>
    <t>56471460013</t>
  </si>
  <si>
    <t>56511455011</t>
  </si>
  <si>
    <t>56551670013</t>
  </si>
  <si>
    <t>56561990011</t>
  </si>
  <si>
    <t>56701555011</t>
  </si>
  <si>
    <t>56712085011</t>
  </si>
  <si>
    <t>56761555013</t>
  </si>
  <si>
    <t>56761555023</t>
  </si>
  <si>
    <t>56791665013</t>
  </si>
  <si>
    <t>56921885023</t>
  </si>
  <si>
    <t>56922085023</t>
  </si>
  <si>
    <t>56931455011</t>
  </si>
  <si>
    <t>56951455011</t>
  </si>
  <si>
    <t>56971560013</t>
  </si>
  <si>
    <t>56991555023</t>
  </si>
  <si>
    <t>57261565013</t>
  </si>
  <si>
    <t>57281555023</t>
  </si>
  <si>
    <t>57312080013</t>
  </si>
  <si>
    <t>57312080014</t>
  </si>
  <si>
    <t>57331980011</t>
  </si>
  <si>
    <t>57341780011</t>
  </si>
  <si>
    <t>57352080011</t>
  </si>
  <si>
    <t>57361875011</t>
  </si>
  <si>
    <t>57371880011</t>
  </si>
  <si>
    <t>57371880021</t>
  </si>
  <si>
    <t>57391770013</t>
  </si>
  <si>
    <t>57401665023</t>
  </si>
  <si>
    <t>57421770013</t>
  </si>
  <si>
    <t>57461870013</t>
  </si>
  <si>
    <t>57561560023</t>
  </si>
  <si>
    <t>57591880018</t>
  </si>
  <si>
    <t>57601670023</t>
  </si>
  <si>
    <t>57711790018</t>
  </si>
  <si>
    <t>57711790038</t>
  </si>
  <si>
    <t>57711790061</t>
  </si>
  <si>
    <t>57781770013</t>
  </si>
  <si>
    <t>57811565026</t>
  </si>
  <si>
    <t>57811670016</t>
  </si>
  <si>
    <t>57811775036</t>
  </si>
  <si>
    <t>57841880018</t>
  </si>
  <si>
    <t>57851885023</t>
  </si>
  <si>
    <t>57851885033</t>
  </si>
  <si>
    <t>57851990033</t>
  </si>
  <si>
    <t>57861570013</t>
  </si>
  <si>
    <t>57861570023</t>
  </si>
  <si>
    <t>57861570033</t>
  </si>
  <si>
    <t>57861570043</t>
  </si>
  <si>
    <t>57861570053</t>
  </si>
  <si>
    <t>57861580013</t>
  </si>
  <si>
    <t>57881815011</t>
  </si>
  <si>
    <t>57881885021</t>
  </si>
  <si>
    <t>57881885031</t>
  </si>
  <si>
    <t>57881895021</t>
  </si>
  <si>
    <t>57881895031</t>
  </si>
  <si>
    <t>57931565023</t>
  </si>
  <si>
    <t>57931565033</t>
  </si>
  <si>
    <t>57941455011</t>
  </si>
  <si>
    <t>57981555013</t>
  </si>
  <si>
    <t>57991440011</t>
  </si>
  <si>
    <t>58001785011</t>
  </si>
  <si>
    <t>58001785021</t>
  </si>
  <si>
    <t>58001785031</t>
  </si>
  <si>
    <t>58021565011</t>
  </si>
  <si>
    <t>58021565021</t>
  </si>
  <si>
    <t>58021565031</t>
  </si>
  <si>
    <t>58021670011</t>
  </si>
  <si>
    <t>58021670021</t>
  </si>
  <si>
    <t>58021670031</t>
  </si>
  <si>
    <t>58021775011</t>
  </si>
  <si>
    <t>58021775021</t>
  </si>
  <si>
    <t>58021775031</t>
  </si>
  <si>
    <t>58032085013</t>
  </si>
  <si>
    <t>D59501560011</t>
  </si>
  <si>
    <t>60231775013</t>
  </si>
  <si>
    <t>60651665013</t>
  </si>
  <si>
    <t>61061455011</t>
  </si>
  <si>
    <t>62021450011</t>
  </si>
  <si>
    <t>62071455031</t>
  </si>
  <si>
    <t>62071455071</t>
  </si>
  <si>
    <t>62071455073</t>
  </si>
  <si>
    <t>62071455086</t>
  </si>
  <si>
    <t>62071455096</t>
  </si>
  <si>
    <t>62071455106</t>
  </si>
  <si>
    <t>62071565011</t>
  </si>
  <si>
    <t>62071565013</t>
  </si>
  <si>
    <t>62071565031</t>
  </si>
  <si>
    <t>62071565033</t>
  </si>
  <si>
    <t>62071565048</t>
  </si>
  <si>
    <t>62071565058</t>
  </si>
  <si>
    <t>62071565066</t>
  </si>
  <si>
    <t>62071565076</t>
  </si>
  <si>
    <t>62071670011</t>
  </si>
  <si>
    <t>62071670073</t>
  </si>
  <si>
    <t>62071670101</t>
  </si>
  <si>
    <t>62071670121</t>
  </si>
  <si>
    <t>62071670166</t>
  </si>
  <si>
    <t>62071670178</t>
  </si>
  <si>
    <t>62071670188</t>
  </si>
  <si>
    <t>62071775011</t>
  </si>
  <si>
    <t>62071775033</t>
  </si>
  <si>
    <t>62071775056</t>
  </si>
  <si>
    <t>62071775066</t>
  </si>
  <si>
    <t>62071775086</t>
  </si>
  <si>
    <t>62071885033</t>
  </si>
  <si>
    <t>62071885068</t>
  </si>
  <si>
    <t>62071890018</t>
  </si>
  <si>
    <t>62071890028</t>
  </si>
  <si>
    <t>62071890048</t>
  </si>
  <si>
    <t>62071985013</t>
  </si>
  <si>
    <t>62071985026</t>
  </si>
  <si>
    <t>62071985036</t>
  </si>
  <si>
    <t>62081565011</t>
  </si>
  <si>
    <t>62081895018</t>
  </si>
  <si>
    <t>62081895028</t>
  </si>
  <si>
    <t>62082090018</t>
  </si>
  <si>
    <t>62082090028</t>
  </si>
  <si>
    <t>62082090038</t>
  </si>
  <si>
    <t>62082090048</t>
  </si>
  <si>
    <t>62171775023</t>
  </si>
  <si>
    <t>62181775023</t>
  </si>
  <si>
    <t>62181775033</t>
  </si>
  <si>
    <t>62181775041</t>
  </si>
  <si>
    <t>62181775043</t>
  </si>
  <si>
    <t>62221770013</t>
  </si>
  <si>
    <t>62241560011</t>
  </si>
  <si>
    <t>62261770011</t>
  </si>
  <si>
    <t>62261770013</t>
  </si>
  <si>
    <t>62291775013</t>
  </si>
  <si>
    <t>62301570063</t>
  </si>
  <si>
    <t>62301570073</t>
  </si>
  <si>
    <t>62311270011</t>
  </si>
  <si>
    <t>62311270013</t>
  </si>
  <si>
    <t>62331890018</t>
  </si>
  <si>
    <t>62661770013</t>
  </si>
  <si>
    <t>70011460012</t>
  </si>
  <si>
    <t>70011575013</t>
  </si>
  <si>
    <t>70051570018</t>
  </si>
  <si>
    <t>70091460011</t>
  </si>
  <si>
    <t>70161455012</t>
  </si>
  <si>
    <t>70531775011</t>
  </si>
  <si>
    <t>70531880011</t>
  </si>
  <si>
    <t>70531880021</t>
  </si>
  <si>
    <t>70531880031</t>
  </si>
  <si>
    <t>70911570013</t>
  </si>
  <si>
    <t>70911570023</t>
  </si>
  <si>
    <t>70931455013</t>
  </si>
  <si>
    <t>70931570013</t>
  </si>
  <si>
    <t>70941570013</t>
  </si>
  <si>
    <t>71141455013</t>
  </si>
  <si>
    <t>71141570013</t>
  </si>
  <si>
    <t>73061680066</t>
  </si>
  <si>
    <t>73171770021</t>
  </si>
  <si>
    <t>73181780011</t>
  </si>
  <si>
    <t>73181780021</t>
  </si>
  <si>
    <t>73181790021</t>
  </si>
  <si>
    <t>73211555011</t>
  </si>
  <si>
    <t>79001570013</t>
  </si>
  <si>
    <t>80141665013</t>
  </si>
  <si>
    <t>80271460011</t>
  </si>
  <si>
    <t>82001570013</t>
  </si>
  <si>
    <t>83011455011</t>
  </si>
  <si>
    <t>83021455036</t>
  </si>
  <si>
    <t>83021455046</t>
  </si>
  <si>
    <t>83051455013</t>
  </si>
  <si>
    <t>83131455011</t>
  </si>
  <si>
    <t>83131455021</t>
  </si>
  <si>
    <t>83131455031</t>
  </si>
  <si>
    <t>83131555033</t>
  </si>
  <si>
    <t>83181570011</t>
  </si>
  <si>
    <t>83181570016</t>
  </si>
  <si>
    <t>83181570021</t>
  </si>
  <si>
    <t>83181672521</t>
  </si>
  <si>
    <t>83191565013</t>
  </si>
  <si>
    <t>83191565023</t>
  </si>
  <si>
    <t>83201460011</t>
  </si>
  <si>
    <t>83201560011</t>
  </si>
  <si>
    <t>86551555013</t>
  </si>
  <si>
    <t>86801570013</t>
  </si>
  <si>
    <t>86801570023</t>
  </si>
  <si>
    <t>86801570033</t>
  </si>
  <si>
    <t>90132095011</t>
  </si>
  <si>
    <t>90132095013</t>
  </si>
  <si>
    <t>90132210011</t>
  </si>
  <si>
    <t>90132210013</t>
  </si>
  <si>
    <t>91881670033</t>
  </si>
  <si>
    <t>91881670043</t>
  </si>
  <si>
    <t>91881670051</t>
  </si>
  <si>
    <t>91881775043</t>
  </si>
  <si>
    <t>91881775051</t>
  </si>
  <si>
    <t>91881775053</t>
  </si>
  <si>
    <t>91881885021</t>
  </si>
  <si>
    <t>92001450013</t>
  </si>
  <si>
    <t>92601775011</t>
  </si>
  <si>
    <t>92601775021</t>
  </si>
  <si>
    <t>92601775031</t>
  </si>
  <si>
    <t>92601775043</t>
  </si>
  <si>
    <t>92601775051</t>
  </si>
  <si>
    <t>92601880011</t>
  </si>
  <si>
    <t>92601880021</t>
  </si>
  <si>
    <t>92601880033</t>
  </si>
  <si>
    <t>97202290011</t>
  </si>
  <si>
    <t>D12521450011</t>
  </si>
  <si>
    <t>D12571665013</t>
  </si>
  <si>
    <t>D12781455013</t>
  </si>
  <si>
    <t>D12821560013</t>
  </si>
  <si>
    <t>D12911880013</t>
  </si>
  <si>
    <t>D12941665011</t>
  </si>
  <si>
    <t>D50131460011</t>
  </si>
  <si>
    <t>D50721560021</t>
  </si>
  <si>
    <t>D55431770021</t>
  </si>
  <si>
    <t>D56801560021</t>
  </si>
  <si>
    <t>D56931560011</t>
  </si>
  <si>
    <t>D57641665023</t>
  </si>
  <si>
    <t>D57691880013</t>
  </si>
  <si>
    <t>D57721560013</t>
  </si>
  <si>
    <t>D57822090013</t>
  </si>
  <si>
    <t>D57822090015</t>
  </si>
  <si>
    <t>D60012410013</t>
  </si>
  <si>
    <t>D63481665011</t>
  </si>
  <si>
    <t>D81011460011</t>
  </si>
  <si>
    <t>12101670096</t>
  </si>
  <si>
    <t>12101770156</t>
  </si>
  <si>
    <t>12731570033</t>
  </si>
  <si>
    <t>12891885051</t>
  </si>
  <si>
    <t>D13092290015</t>
  </si>
  <si>
    <t>13121455053</t>
  </si>
  <si>
    <t>13171570021</t>
  </si>
  <si>
    <t>13181570038</t>
  </si>
  <si>
    <t>17071455031</t>
  </si>
  <si>
    <t>17071670011</t>
  </si>
  <si>
    <t>57281555021</t>
  </si>
  <si>
    <t>78001565011</t>
  </si>
  <si>
    <t>78001565021</t>
  </si>
  <si>
    <t>91001565011</t>
  </si>
  <si>
    <t>91881885061</t>
  </si>
  <si>
    <t>10951370016</t>
  </si>
  <si>
    <t>12691815036</t>
  </si>
  <si>
    <t>12691885046</t>
  </si>
  <si>
    <t>13171880026</t>
  </si>
  <si>
    <t>13181670031</t>
  </si>
  <si>
    <t>13181880021</t>
  </si>
  <si>
    <t>60001565012</t>
  </si>
  <si>
    <t>62331890048</t>
  </si>
  <si>
    <t>87001565013</t>
  </si>
  <si>
    <t>20121785016</t>
  </si>
  <si>
    <t>18001455013</t>
  </si>
  <si>
    <t>11101465023</t>
  </si>
  <si>
    <t>10301460013</t>
  </si>
  <si>
    <t>12101880041</t>
  </si>
  <si>
    <t>12661885061</t>
  </si>
  <si>
    <t>62071455011</t>
  </si>
  <si>
    <t>62331890028</t>
  </si>
  <si>
    <t>62331890038</t>
  </si>
  <si>
    <t>86001460011</t>
  </si>
  <si>
    <t>31001465013</t>
  </si>
  <si>
    <t>31001465023</t>
  </si>
  <si>
    <t>31001465033</t>
  </si>
  <si>
    <t>12721560013</t>
  </si>
  <si>
    <t>12801455033</t>
  </si>
  <si>
    <t>12841790048</t>
  </si>
  <si>
    <t>13102185011</t>
  </si>
  <si>
    <t>31501465013</t>
  </si>
  <si>
    <t>31501465023</t>
  </si>
  <si>
    <t>57601670013</t>
  </si>
  <si>
    <t>57711790016</t>
  </si>
  <si>
    <t>57841880028</t>
  </si>
  <si>
    <t>62071670123</t>
  </si>
  <si>
    <t>62071670143</t>
  </si>
  <si>
    <t>62071775023</t>
  </si>
  <si>
    <t>62071775076</t>
  </si>
  <si>
    <t>62071885088</t>
  </si>
  <si>
    <t>12801565083</t>
  </si>
  <si>
    <t>62331890058</t>
  </si>
  <si>
    <t>62331890068</t>
  </si>
  <si>
    <t>83151455011</t>
  </si>
  <si>
    <t>97202290013</t>
  </si>
  <si>
    <t>12661670011</t>
  </si>
  <si>
    <t>81002090011</t>
  </si>
  <si>
    <t>56531880033</t>
  </si>
  <si>
    <t>56531880043</t>
  </si>
  <si>
    <t>12841570018</t>
  </si>
  <si>
    <t>12841890018</t>
  </si>
  <si>
    <t>12861570018</t>
  </si>
  <si>
    <t>12861790018</t>
  </si>
  <si>
    <t>57591890018</t>
  </si>
  <si>
    <t>62301570038</t>
  </si>
  <si>
    <t>62301570028</t>
  </si>
  <si>
    <t>62301790028</t>
  </si>
  <si>
    <t>62301790018</t>
  </si>
  <si>
    <t>12731585023</t>
  </si>
  <si>
    <t>12731675033</t>
  </si>
  <si>
    <t>12731690033</t>
  </si>
  <si>
    <t>10091560011</t>
  </si>
  <si>
    <t>10111560013</t>
  </si>
  <si>
    <t>10181660011</t>
  </si>
  <si>
    <t>10251560011</t>
  </si>
  <si>
    <t>10261560011</t>
  </si>
  <si>
    <t>10431670011</t>
  </si>
  <si>
    <t>10621785016</t>
  </si>
  <si>
    <t>10621795016</t>
  </si>
  <si>
    <t>10621880016</t>
  </si>
  <si>
    <t>10621880036</t>
  </si>
  <si>
    <t>10621895016</t>
  </si>
  <si>
    <t>11061665013</t>
  </si>
  <si>
    <t>11411770011</t>
  </si>
  <si>
    <t>12011455011</t>
  </si>
  <si>
    <t>12021560011</t>
  </si>
  <si>
    <t>12031665011</t>
  </si>
  <si>
    <t>12041560021</t>
  </si>
  <si>
    <t>12151770011</t>
  </si>
  <si>
    <t>12171560011</t>
  </si>
  <si>
    <t>12191555021</t>
  </si>
  <si>
    <t>12201555011</t>
  </si>
  <si>
    <t>12211770021</t>
  </si>
  <si>
    <t>12241665011</t>
  </si>
  <si>
    <t>12251880013</t>
  </si>
  <si>
    <t>12261665011</t>
  </si>
  <si>
    <t>12271780011</t>
  </si>
  <si>
    <t>12281880013</t>
  </si>
  <si>
    <t>12331455011</t>
  </si>
  <si>
    <t>12351885023</t>
  </si>
  <si>
    <t>12352085023</t>
  </si>
  <si>
    <t>12352085033</t>
  </si>
  <si>
    <t>12361880013</t>
  </si>
  <si>
    <t>12371770013</t>
  </si>
  <si>
    <t>12391670013</t>
  </si>
  <si>
    <t>12401875013</t>
  </si>
  <si>
    <t>12411765013</t>
  </si>
  <si>
    <t>12421775011</t>
  </si>
  <si>
    <t>12461880013</t>
  </si>
  <si>
    <t>12471975013</t>
  </si>
  <si>
    <t>12481670011</t>
  </si>
  <si>
    <t>12491665013</t>
  </si>
  <si>
    <t>D12511660011</t>
  </si>
  <si>
    <t>12531555023</t>
  </si>
  <si>
    <t>12541880023</t>
  </si>
  <si>
    <t>12581770011</t>
  </si>
  <si>
    <t>D12591670011</t>
  </si>
  <si>
    <t>D12601770011</t>
  </si>
  <si>
    <t>12611770023</t>
  </si>
  <si>
    <t>D12621770013</t>
  </si>
  <si>
    <t>12631665011</t>
  </si>
  <si>
    <t>12651560013</t>
  </si>
  <si>
    <t>12661670051</t>
  </si>
  <si>
    <t>12661670061</t>
  </si>
  <si>
    <t>12661775011</t>
  </si>
  <si>
    <t>12661775051</t>
  </si>
  <si>
    <t>12661775061</t>
  </si>
  <si>
    <t>12661775071</t>
  </si>
  <si>
    <t>12661885011</t>
  </si>
  <si>
    <t>12671885056</t>
  </si>
  <si>
    <t>12691885016</t>
  </si>
  <si>
    <t>12721560023</t>
  </si>
  <si>
    <t>12731570013</t>
  </si>
  <si>
    <t>12731585013</t>
  </si>
  <si>
    <t>12731690023</t>
  </si>
  <si>
    <t>12762085023</t>
  </si>
  <si>
    <t>12762085033</t>
  </si>
  <si>
    <t>12762010021</t>
  </si>
  <si>
    <t>12791455033</t>
  </si>
  <si>
    <t>12801455083</t>
  </si>
  <si>
    <t>D12811665011</t>
  </si>
  <si>
    <t>12841570016</t>
  </si>
  <si>
    <t>12841570026</t>
  </si>
  <si>
    <t>12841570038</t>
  </si>
  <si>
    <t>12861570028</t>
  </si>
  <si>
    <t>12861570048</t>
  </si>
  <si>
    <t>12861570058</t>
  </si>
  <si>
    <t>12861790028</t>
  </si>
  <si>
    <t>12861790038</t>
  </si>
  <si>
    <t>12861890028</t>
  </si>
  <si>
    <t>12861890038</t>
  </si>
  <si>
    <t>D12881665011</t>
  </si>
  <si>
    <t>12891885011</t>
  </si>
  <si>
    <t>12891885021</t>
  </si>
  <si>
    <t>12901880011</t>
  </si>
  <si>
    <t>12901880021</t>
  </si>
  <si>
    <t>D12911775013</t>
  </si>
  <si>
    <t>D12951665011</t>
  </si>
  <si>
    <t>D12961770013</t>
  </si>
  <si>
    <t>D12981665011</t>
  </si>
  <si>
    <t>D12981665013</t>
  </si>
  <si>
    <t>D12991880013</t>
  </si>
  <si>
    <t>13071775016</t>
  </si>
  <si>
    <t>13071885026</t>
  </si>
  <si>
    <t>13131665011</t>
  </si>
  <si>
    <t>13141565023</t>
  </si>
  <si>
    <t>20001895011</t>
  </si>
  <si>
    <t>30011670031</t>
  </si>
  <si>
    <t>30021670021</t>
  </si>
  <si>
    <t>50061570032</t>
  </si>
  <si>
    <t>50381560011</t>
  </si>
  <si>
    <t>50461670011</t>
  </si>
  <si>
    <t>50471350011</t>
  </si>
  <si>
    <t>50471450011</t>
  </si>
  <si>
    <t>D50491560021</t>
  </si>
  <si>
    <t>D50751665011</t>
  </si>
  <si>
    <t>50771555011</t>
  </si>
  <si>
    <t>50791560011</t>
  </si>
  <si>
    <t>51031560011</t>
  </si>
  <si>
    <t>D51171665013</t>
  </si>
  <si>
    <t>51231560011</t>
  </si>
  <si>
    <t>51621560011</t>
  </si>
  <si>
    <t>51771670011</t>
  </si>
  <si>
    <t>51821670011</t>
  </si>
  <si>
    <t>51951460011</t>
  </si>
  <si>
    <t>51981350011</t>
  </si>
  <si>
    <t>52611665011</t>
  </si>
  <si>
    <t>52741670011</t>
  </si>
  <si>
    <t>52801560011</t>
  </si>
  <si>
    <t>52861560011</t>
  </si>
  <si>
    <t>52871775011</t>
  </si>
  <si>
    <t>53061555011</t>
  </si>
  <si>
    <t>53091660013</t>
  </si>
  <si>
    <t>53101555011</t>
  </si>
  <si>
    <t>53131765011</t>
  </si>
  <si>
    <t>53141560011</t>
  </si>
  <si>
    <t>53181560011</t>
  </si>
  <si>
    <t>53201445011</t>
  </si>
  <si>
    <t>53311665013</t>
  </si>
  <si>
    <t>53351560011</t>
  </si>
  <si>
    <t>53351665011</t>
  </si>
  <si>
    <t>53391560011</t>
  </si>
  <si>
    <t>53661560011</t>
  </si>
  <si>
    <t>53731565011</t>
  </si>
  <si>
    <t>53751665011</t>
  </si>
  <si>
    <t>53801665011</t>
  </si>
  <si>
    <t>53951765011</t>
  </si>
  <si>
    <t>55331885011</t>
  </si>
  <si>
    <t>55331885021</t>
  </si>
  <si>
    <t>55331885031</t>
  </si>
  <si>
    <t>55331885041</t>
  </si>
  <si>
    <t>55331885051</t>
  </si>
  <si>
    <t>55331895011</t>
  </si>
  <si>
    <t>55331895021</t>
  </si>
  <si>
    <t>55331895031</t>
  </si>
  <si>
    <t>56031775011</t>
  </si>
  <si>
    <t>56061555011</t>
  </si>
  <si>
    <t>56071770011</t>
  </si>
  <si>
    <t>56081670011</t>
  </si>
  <si>
    <t>56091560021</t>
  </si>
  <si>
    <t>56101780011</t>
  </si>
  <si>
    <t>56131770011</t>
  </si>
  <si>
    <t>56171775011</t>
  </si>
  <si>
    <t>56251775011</t>
  </si>
  <si>
    <t>56291565011</t>
  </si>
  <si>
    <t>56321770011</t>
  </si>
  <si>
    <t>56371560011</t>
  </si>
  <si>
    <t>56391665011</t>
  </si>
  <si>
    <t>56401765013</t>
  </si>
  <si>
    <t>56421555011</t>
  </si>
  <si>
    <t>56431665011</t>
  </si>
  <si>
    <t>56441560011</t>
  </si>
  <si>
    <t>56481765011</t>
  </si>
  <si>
    <t>56491675011</t>
  </si>
  <si>
    <t>56511560011</t>
  </si>
  <si>
    <t>56521560011</t>
  </si>
  <si>
    <t>56531880093</t>
  </si>
  <si>
    <t>56571985013</t>
  </si>
  <si>
    <t>56581665011</t>
  </si>
  <si>
    <t>56581665013</t>
  </si>
  <si>
    <t>56601775013</t>
  </si>
  <si>
    <t>56611775011</t>
  </si>
  <si>
    <t>56631665011</t>
  </si>
  <si>
    <t>56661875013</t>
  </si>
  <si>
    <t>56721665011</t>
  </si>
  <si>
    <t>56731880013</t>
  </si>
  <si>
    <t>56741655011</t>
  </si>
  <si>
    <t>56771560011</t>
  </si>
  <si>
    <t>56781870013</t>
  </si>
  <si>
    <t>56811875013</t>
  </si>
  <si>
    <t>56821775011</t>
  </si>
  <si>
    <t>56841665013</t>
  </si>
  <si>
    <t>56851770011</t>
  </si>
  <si>
    <t>56881770013</t>
  </si>
  <si>
    <t>56891975011</t>
  </si>
  <si>
    <t>56911775011</t>
  </si>
  <si>
    <t>56941560011</t>
  </si>
  <si>
    <t>56961670011</t>
  </si>
  <si>
    <t>56981665013</t>
  </si>
  <si>
    <t>57011770013</t>
  </si>
  <si>
    <t>57021770011</t>
  </si>
  <si>
    <t>57031870011</t>
  </si>
  <si>
    <t>57051665011</t>
  </si>
  <si>
    <t>57071765013</t>
  </si>
  <si>
    <t>57081765011</t>
  </si>
  <si>
    <t>57101665011</t>
  </si>
  <si>
    <t>57131770011</t>
  </si>
  <si>
    <t>57221560013</t>
  </si>
  <si>
    <t>57221560023</t>
  </si>
  <si>
    <t>57271565011</t>
  </si>
  <si>
    <t>57281555011</t>
  </si>
  <si>
    <t>57281555033</t>
  </si>
  <si>
    <t>57401665013</t>
  </si>
  <si>
    <t>57411660013</t>
  </si>
  <si>
    <t>D57431665013</t>
  </si>
  <si>
    <t>57441870013</t>
  </si>
  <si>
    <t>57471665011</t>
  </si>
  <si>
    <t>57481665011</t>
  </si>
  <si>
    <t>57491875013</t>
  </si>
  <si>
    <t>57501450011</t>
  </si>
  <si>
    <t>57511670013</t>
  </si>
  <si>
    <t>57521555011</t>
  </si>
  <si>
    <t>57531870013</t>
  </si>
  <si>
    <t>57551560011</t>
  </si>
  <si>
    <t>57561560013</t>
  </si>
  <si>
    <t>57571770013</t>
  </si>
  <si>
    <t>57571770023</t>
  </si>
  <si>
    <t>57591880013</t>
  </si>
  <si>
    <t>57601565023</t>
  </si>
  <si>
    <t>57601775013</t>
  </si>
  <si>
    <t>57601775023</t>
  </si>
  <si>
    <t>57601775033</t>
  </si>
  <si>
    <t>57651765011</t>
  </si>
  <si>
    <t>D57661660013</t>
  </si>
  <si>
    <t>57671665011</t>
  </si>
  <si>
    <t>57671665013</t>
  </si>
  <si>
    <t>D57681880013</t>
  </si>
  <si>
    <t>57701770013</t>
  </si>
  <si>
    <t>57701770023</t>
  </si>
  <si>
    <t>57711790011</t>
  </si>
  <si>
    <t>57711790028</t>
  </si>
  <si>
    <t>57711790046</t>
  </si>
  <si>
    <t>57711790048</t>
  </si>
  <si>
    <t>D57741765011</t>
  </si>
  <si>
    <t>57811565011</t>
  </si>
  <si>
    <t>57811670011</t>
  </si>
  <si>
    <t>57811670021</t>
  </si>
  <si>
    <t>57811775011</t>
  </si>
  <si>
    <t>57811775016</t>
  </si>
  <si>
    <t>57811775021</t>
  </si>
  <si>
    <t>57811775026</t>
  </si>
  <si>
    <t>57851990013</t>
  </si>
  <si>
    <t>57851990023</t>
  </si>
  <si>
    <t>57851990043</t>
  </si>
  <si>
    <t>57851990053</t>
  </si>
  <si>
    <t>57852085011</t>
  </si>
  <si>
    <t>57852085013</t>
  </si>
  <si>
    <t>57852085023</t>
  </si>
  <si>
    <t>57852085038</t>
  </si>
  <si>
    <t>57872085013</t>
  </si>
  <si>
    <t>57881885011</t>
  </si>
  <si>
    <t>57881885051</t>
  </si>
  <si>
    <t>57881895011</t>
  </si>
  <si>
    <t>57881895041</t>
  </si>
  <si>
    <t>57891665013</t>
  </si>
  <si>
    <t>57921670013</t>
  </si>
  <si>
    <t>57951665013</t>
  </si>
  <si>
    <t>57961770013</t>
  </si>
  <si>
    <t>57961770023</t>
  </si>
  <si>
    <t>57961880013</t>
  </si>
  <si>
    <t>57961880023</t>
  </si>
  <si>
    <t>57961985013</t>
  </si>
  <si>
    <t>57971660011</t>
  </si>
  <si>
    <t>60041570011</t>
  </si>
  <si>
    <t>60041670011</t>
  </si>
  <si>
    <t>60261660032</t>
  </si>
  <si>
    <t>60261670022</t>
  </si>
  <si>
    <t>60291560031</t>
  </si>
  <si>
    <t>D60381560011</t>
  </si>
  <si>
    <t>60431670011</t>
  </si>
  <si>
    <t>60451570021</t>
  </si>
  <si>
    <t>60841555011</t>
  </si>
  <si>
    <t>60841455011</t>
  </si>
  <si>
    <t>60911665011</t>
  </si>
  <si>
    <t>61101450013</t>
  </si>
  <si>
    <t>61121770011</t>
  </si>
  <si>
    <t>62071775051</t>
  </si>
  <si>
    <t>62072095028</t>
  </si>
  <si>
    <t>62101555011</t>
  </si>
  <si>
    <t>62111560011</t>
  </si>
  <si>
    <t>62141675011</t>
  </si>
  <si>
    <t>62141675021</t>
  </si>
  <si>
    <t>62161455021</t>
  </si>
  <si>
    <t>62171775033</t>
  </si>
  <si>
    <t>D62182085013</t>
  </si>
  <si>
    <t>62201770011</t>
  </si>
  <si>
    <t>62291775011</t>
  </si>
  <si>
    <t>62301570043</t>
  </si>
  <si>
    <t>62301570053</t>
  </si>
  <si>
    <t>62301790033</t>
  </si>
  <si>
    <t>70031460022</t>
  </si>
  <si>
    <t>D70041570041</t>
  </si>
  <si>
    <t>70071455011</t>
  </si>
  <si>
    <t>70191670011</t>
  </si>
  <si>
    <t>70281560013</t>
  </si>
  <si>
    <t>70281770013</t>
  </si>
  <si>
    <t>70381560011</t>
  </si>
  <si>
    <t>70531775021</t>
  </si>
  <si>
    <t>70531880041</t>
  </si>
  <si>
    <t>70541665011</t>
  </si>
  <si>
    <t>70551665011</t>
  </si>
  <si>
    <t>70591560021</t>
  </si>
  <si>
    <t>70701455011</t>
  </si>
  <si>
    <t>D70741445011</t>
  </si>
  <si>
    <t>70921770011</t>
  </si>
  <si>
    <t>70941880013</t>
  </si>
  <si>
    <t>73021555011</t>
  </si>
  <si>
    <t>73081665011</t>
  </si>
  <si>
    <t>73101555011</t>
  </si>
  <si>
    <t>73131665011</t>
  </si>
  <si>
    <t>73141455011</t>
  </si>
  <si>
    <t>73151560011</t>
  </si>
  <si>
    <t>73161555011</t>
  </si>
  <si>
    <t>73181790011</t>
  </si>
  <si>
    <t>80081350011</t>
  </si>
  <si>
    <t>80081455011</t>
  </si>
  <si>
    <t>80271560011</t>
  </si>
  <si>
    <t>80671560011</t>
  </si>
  <si>
    <t>83071560013</t>
  </si>
  <si>
    <t>83101555011</t>
  </si>
  <si>
    <t>83161560013</t>
  </si>
  <si>
    <t>D83171450011</t>
  </si>
  <si>
    <t>83181672511</t>
  </si>
  <si>
    <t>83181672516</t>
  </si>
  <si>
    <t>86551555023</t>
  </si>
  <si>
    <t>86551555033</t>
  </si>
  <si>
    <t>D87601455011</t>
  </si>
  <si>
    <t>D87601560011</t>
  </si>
  <si>
    <t>90241455013</t>
  </si>
  <si>
    <t>90251665011</t>
  </si>
  <si>
    <t>91881670011</t>
  </si>
  <si>
    <t>91881670023</t>
  </si>
  <si>
    <t>91881775011</t>
  </si>
  <si>
    <t>91881775013</t>
  </si>
  <si>
    <t>91881775061</t>
  </si>
  <si>
    <t>91881775081</t>
  </si>
  <si>
    <t>91881885071</t>
  </si>
  <si>
    <t>10081560011</t>
  </si>
  <si>
    <t>10092085041</t>
  </si>
  <si>
    <t>10092085051</t>
  </si>
  <si>
    <t>11181560011</t>
  </si>
  <si>
    <t>11521665021</t>
  </si>
  <si>
    <t>12101880021</t>
  </si>
  <si>
    <t>12101880023</t>
  </si>
  <si>
    <t>12281985013</t>
  </si>
  <si>
    <t>12291995013</t>
  </si>
  <si>
    <t>12301560013</t>
  </si>
  <si>
    <t>12351885013</t>
  </si>
  <si>
    <t>20421565011</t>
  </si>
  <si>
    <t>30021670011</t>
  </si>
  <si>
    <t>50051455031</t>
  </si>
  <si>
    <t>50081680042</t>
  </si>
  <si>
    <t>50291460011</t>
  </si>
  <si>
    <t>50541560011</t>
  </si>
  <si>
    <t>50661455031</t>
  </si>
  <si>
    <t>D50721560011</t>
  </si>
  <si>
    <t>51281455011</t>
  </si>
  <si>
    <t>51571765013</t>
  </si>
  <si>
    <t>52991660011</t>
  </si>
  <si>
    <t>53251455013</t>
  </si>
  <si>
    <t>53441455021</t>
  </si>
  <si>
    <t>53651455011</t>
  </si>
  <si>
    <t>53941665011</t>
  </si>
  <si>
    <t>56151670011</t>
  </si>
  <si>
    <t>56191665011</t>
  </si>
  <si>
    <t>56501560011</t>
  </si>
  <si>
    <t>56592090011</t>
  </si>
  <si>
    <t>56621665011</t>
  </si>
  <si>
    <t>56671560011</t>
  </si>
  <si>
    <t>56731890013</t>
  </si>
  <si>
    <t>56731985013</t>
  </si>
  <si>
    <t>D56861870013</t>
  </si>
  <si>
    <t>56871770011</t>
  </si>
  <si>
    <t>57041770011</t>
  </si>
  <si>
    <t>60531455021</t>
  </si>
  <si>
    <t>61081450011</t>
  </si>
  <si>
    <t>62041670011</t>
  </si>
  <si>
    <t>62091680026</t>
  </si>
  <si>
    <t>62151565013</t>
  </si>
  <si>
    <t>62251770011</t>
  </si>
  <si>
    <t>62651670021</t>
  </si>
  <si>
    <t>70841560011</t>
  </si>
  <si>
    <t>80061560011</t>
  </si>
  <si>
    <t>80151560011</t>
  </si>
  <si>
    <t>80151560013</t>
  </si>
  <si>
    <t>90101560011</t>
  </si>
  <si>
    <t>90231560013</t>
  </si>
  <si>
    <t>D51081560011</t>
  </si>
  <si>
    <t>D83091560011</t>
  </si>
  <si>
    <t>12871570023</t>
  </si>
  <si>
    <t>62031670021</t>
  </si>
  <si>
    <t>12841890016</t>
  </si>
  <si>
    <t>D57611665023</t>
  </si>
  <si>
    <t>62301790041</t>
  </si>
  <si>
    <t>12661885071</t>
  </si>
  <si>
    <t>12841790028</t>
  </si>
  <si>
    <t>12841790038</t>
  </si>
  <si>
    <t>12861790048</t>
  </si>
  <si>
    <t>12891885031</t>
  </si>
  <si>
    <t>12891885041</t>
  </si>
  <si>
    <t>60651665011</t>
  </si>
  <si>
    <t>91881775023</t>
  </si>
  <si>
    <t>D12571665023</t>
  </si>
  <si>
    <t>33301460013</t>
  </si>
  <si>
    <t>20021670013</t>
  </si>
  <si>
    <t>31101850038</t>
  </si>
  <si>
    <t>10701390018</t>
  </si>
  <si>
    <t>10701535018</t>
  </si>
  <si>
    <t>10701580018</t>
  </si>
  <si>
    <t>10831360013</t>
  </si>
  <si>
    <t>11901355013</t>
  </si>
  <si>
    <t>11901460013</t>
  </si>
  <si>
    <t>12101880046</t>
  </si>
  <si>
    <t>D12221455051</t>
  </si>
  <si>
    <t>12552090023</t>
  </si>
  <si>
    <t>12691815046</t>
  </si>
  <si>
    <t>12691885041</t>
  </si>
  <si>
    <t>D12711775023</t>
  </si>
  <si>
    <t>13171880021</t>
  </si>
  <si>
    <t>13181670036</t>
  </si>
  <si>
    <t>13181880026</t>
  </si>
  <si>
    <t>17401535018</t>
  </si>
  <si>
    <t>17401580038</t>
  </si>
  <si>
    <t>17401580028</t>
  </si>
  <si>
    <t>20061670013</t>
  </si>
  <si>
    <t>31101390028</t>
  </si>
  <si>
    <t>31101535018</t>
  </si>
  <si>
    <t>31101580028</t>
  </si>
  <si>
    <t>31101710018</t>
  </si>
  <si>
    <t>31101745018</t>
  </si>
  <si>
    <t>31101790018</t>
  </si>
  <si>
    <t>31101850018</t>
  </si>
  <si>
    <t>31201565023</t>
  </si>
  <si>
    <t>33301460023</t>
  </si>
  <si>
    <t>D55431770011</t>
  </si>
  <si>
    <t>D57611665013</t>
  </si>
  <si>
    <t>D57641665013</t>
  </si>
  <si>
    <t>D57831885011</t>
  </si>
  <si>
    <t>D57831885013</t>
  </si>
  <si>
    <t>D60012290013</t>
  </si>
  <si>
    <t>62072095018</t>
  </si>
  <si>
    <t>95001775011</t>
  </si>
  <si>
    <t>97001775013</t>
  </si>
  <si>
    <t>98001775016</t>
  </si>
  <si>
    <t>98001875016</t>
  </si>
  <si>
    <t>11011355033</t>
  </si>
  <si>
    <t>11901565013</t>
  </si>
  <si>
    <t>12101565013</t>
  </si>
  <si>
    <t>12101770041</t>
  </si>
  <si>
    <t>12691815031</t>
  </si>
  <si>
    <t>D12711775013</t>
  </si>
  <si>
    <t>12712085013</t>
  </si>
  <si>
    <t>13161890038</t>
  </si>
  <si>
    <t>13171570031</t>
  </si>
  <si>
    <t>13171570036</t>
  </si>
  <si>
    <t>13171670031</t>
  </si>
  <si>
    <t>13171670036</t>
  </si>
  <si>
    <t>13181570041</t>
  </si>
  <si>
    <t>13181570046</t>
  </si>
  <si>
    <t>31201355013</t>
  </si>
  <si>
    <t>31201460013</t>
  </si>
  <si>
    <t>31201565013</t>
  </si>
  <si>
    <t>62071455051</t>
  </si>
  <si>
    <t>62082090058</t>
  </si>
  <si>
    <t>80001685018</t>
  </si>
  <si>
    <t>83221690016</t>
  </si>
  <si>
    <t>62071885078</t>
  </si>
  <si>
    <t>D22001460018</t>
  </si>
  <si>
    <t>D22001460028</t>
  </si>
  <si>
    <t>D22001670018</t>
  </si>
  <si>
    <t>D22001670028</t>
  </si>
  <si>
    <t>D22001670038</t>
  </si>
  <si>
    <t>D22001670048</t>
  </si>
  <si>
    <t>31101535028</t>
  </si>
  <si>
    <t>31101535038</t>
  </si>
  <si>
    <t>31101535048</t>
  </si>
  <si>
    <t>31101535058</t>
  </si>
  <si>
    <t>31101535068</t>
  </si>
  <si>
    <t>31101580038</t>
  </si>
  <si>
    <t>31101580048</t>
  </si>
  <si>
    <t>31101580058</t>
  </si>
  <si>
    <t>31101510028</t>
  </si>
  <si>
    <t>31101510038</t>
  </si>
  <si>
    <t>31101510048</t>
  </si>
  <si>
    <t>31101745028</t>
  </si>
  <si>
    <t>31101710028</t>
  </si>
  <si>
    <t>31101710038</t>
  </si>
  <si>
    <t>31101710048</t>
  </si>
  <si>
    <t>31101710058</t>
  </si>
  <si>
    <t>31101850028</t>
  </si>
  <si>
    <t>31101850048</t>
  </si>
  <si>
    <t>31101850058</t>
  </si>
  <si>
    <t>31101850068</t>
  </si>
  <si>
    <t>31101390018</t>
  </si>
  <si>
    <t>31101580018</t>
  </si>
  <si>
    <t>10701580038</t>
  </si>
  <si>
    <t>11421670031</t>
  </si>
  <si>
    <t>12101770016</t>
  </si>
  <si>
    <t>12801565073</t>
  </si>
  <si>
    <t>17401580018</t>
  </si>
  <si>
    <t>10101555013</t>
  </si>
  <si>
    <t>10701535028</t>
  </si>
  <si>
    <t>10701580028</t>
  </si>
  <si>
    <t>12101770011</t>
  </si>
  <si>
    <t>12101880031</t>
  </si>
  <si>
    <t>12141680016</t>
  </si>
  <si>
    <t>13251565013</t>
  </si>
  <si>
    <t>20121785026</t>
  </si>
  <si>
    <t>62071985051</t>
  </si>
  <si>
    <t>62071985056</t>
  </si>
  <si>
    <t>83021455016</t>
  </si>
  <si>
    <t>91001565013</t>
  </si>
  <si>
    <t>62081785018</t>
  </si>
  <si>
    <t>83221690011</t>
  </si>
  <si>
    <t>60041785018</t>
  </si>
  <si>
    <t>70661455021</t>
  </si>
  <si>
    <t>D12221455041</t>
  </si>
  <si>
    <t>20041670013</t>
  </si>
  <si>
    <t>20081560013</t>
  </si>
  <si>
    <t>21101780011</t>
  </si>
  <si>
    <t>21101790011</t>
  </si>
  <si>
    <t>26401455013</t>
  </si>
  <si>
    <t>26401455023</t>
  </si>
  <si>
    <t>26601895018</t>
  </si>
  <si>
    <t>31101390038</t>
  </si>
  <si>
    <t>31101780018</t>
  </si>
  <si>
    <t>D41501780011</t>
  </si>
  <si>
    <t>D41501780023</t>
  </si>
  <si>
    <t>77001460013</t>
  </si>
  <si>
    <t>73071565011</t>
  </si>
  <si>
    <t>73071670011</t>
  </si>
  <si>
    <t>73071455011</t>
  </si>
  <si>
    <t>62342085013</t>
  </si>
  <si>
    <t>11421670036</t>
  </si>
  <si>
    <t>12001455013</t>
  </si>
  <si>
    <t>12101670031</t>
  </si>
  <si>
    <t>12101770131</t>
  </si>
  <si>
    <t>12101770161</t>
  </si>
  <si>
    <t>12101770171</t>
  </si>
  <si>
    <t>12801455103</t>
  </si>
  <si>
    <t>D41501780021</t>
  </si>
  <si>
    <t>D41501780031</t>
  </si>
  <si>
    <t>94001570013</t>
  </si>
  <si>
    <t>94001570016</t>
  </si>
  <si>
    <t>94001580013</t>
  </si>
  <si>
    <t>94001580016</t>
  </si>
  <si>
    <t>94001580026</t>
  </si>
  <si>
    <t>D56931565011</t>
  </si>
  <si>
    <t>62071670021</t>
  </si>
  <si>
    <t>62071670023</t>
  </si>
  <si>
    <t>62071885016</t>
  </si>
  <si>
    <t>62071885053</t>
  </si>
  <si>
    <t>D83061560011</t>
  </si>
  <si>
    <t>83131555021</t>
  </si>
  <si>
    <t>62071890038</t>
  </si>
  <si>
    <t>63422085013</t>
  </si>
  <si>
    <t>31101711018</t>
  </si>
  <si>
    <t>31101510018</t>
  </si>
  <si>
    <t>73221890018</t>
  </si>
  <si>
    <t>12861570013</t>
  </si>
  <si>
    <t>73001465013</t>
  </si>
  <si>
    <t>73001465023</t>
  </si>
  <si>
    <t>73001465021</t>
  </si>
  <si>
    <t>73001570013</t>
  </si>
  <si>
    <t>73001570023</t>
  </si>
  <si>
    <t>73001670013</t>
  </si>
  <si>
    <t>73001670023</t>
  </si>
  <si>
    <t>26601895028</t>
  </si>
  <si>
    <t>26601895038</t>
  </si>
  <si>
    <t>26601895048</t>
  </si>
  <si>
    <t>83011660011</t>
  </si>
  <si>
    <t>D81011460041</t>
  </si>
  <si>
    <t>62342085011</t>
  </si>
  <si>
    <t>56641455011</t>
  </si>
  <si>
    <t>56571885013</t>
  </si>
  <si>
    <t>56331880011</t>
  </si>
  <si>
    <t>56922085013</t>
  </si>
  <si>
    <t>57881885041</t>
  </si>
  <si>
    <t>56901770013</t>
  </si>
  <si>
    <t>57631665011</t>
  </si>
  <si>
    <t>D57771870013</t>
  </si>
  <si>
    <t>20801570013</t>
  </si>
  <si>
    <t>10501670011</t>
  </si>
  <si>
    <t>12391455013</t>
  </si>
  <si>
    <t>12541880013</t>
  </si>
  <si>
    <t>12611770013</t>
  </si>
  <si>
    <t>12771565011</t>
  </si>
  <si>
    <t>31101510058</t>
  </si>
  <si>
    <t>40061670011</t>
  </si>
  <si>
    <t>52121560011</t>
  </si>
  <si>
    <t>53111665011</t>
  </si>
  <si>
    <t>56161780011</t>
  </si>
  <si>
    <t>56351560011</t>
  </si>
  <si>
    <t>56871770021</t>
  </si>
  <si>
    <t>56991555013</t>
  </si>
  <si>
    <t>57931565013</t>
  </si>
  <si>
    <t>60201460043</t>
  </si>
  <si>
    <t>62031670011</t>
  </si>
  <si>
    <t>62342085021</t>
  </si>
  <si>
    <t>83111560011</t>
  </si>
  <si>
    <t>83121560011</t>
  </si>
  <si>
    <t>90241455023</t>
  </si>
  <si>
    <t>D12831665013</t>
  </si>
  <si>
    <t>62071995016</t>
  </si>
  <si>
    <t>73061580013</t>
  </si>
  <si>
    <t>10701390028</t>
  </si>
  <si>
    <t>10701390038</t>
  </si>
  <si>
    <t>20121785011</t>
  </si>
  <si>
    <t>20121785021</t>
  </si>
  <si>
    <t>11901565023</t>
  </si>
  <si>
    <t>12101770181</t>
  </si>
  <si>
    <t>30601785011</t>
  </si>
  <si>
    <t>66201660011</t>
  </si>
  <si>
    <t>10751455013</t>
  </si>
  <si>
    <t>10751565013</t>
  </si>
  <si>
    <t>10771460013</t>
  </si>
  <si>
    <t>11161560011</t>
  </si>
  <si>
    <t>13061880011</t>
  </si>
  <si>
    <t>32801895011</t>
  </si>
  <si>
    <t>50082090031</t>
  </si>
  <si>
    <t>50082090041</t>
  </si>
  <si>
    <t>56381665011</t>
  </si>
  <si>
    <t>30601570011</t>
  </si>
  <si>
    <t>30601570016</t>
  </si>
  <si>
    <t>30601580011</t>
  </si>
  <si>
    <t>30601580016</t>
  </si>
  <si>
    <t>D10732412018</t>
  </si>
  <si>
    <t>D11112412028</t>
  </si>
  <si>
    <t>D22602212018</t>
  </si>
  <si>
    <t>26742085013</t>
  </si>
  <si>
    <t>D22602010058</t>
  </si>
  <si>
    <t>11212010018</t>
  </si>
  <si>
    <t>17401850018</t>
  </si>
  <si>
    <t>49001710018</t>
  </si>
  <si>
    <t>17401710018</t>
  </si>
  <si>
    <t>49001850018</t>
  </si>
  <si>
    <t>12381455011</t>
  </si>
  <si>
    <t>73111665011</t>
  </si>
  <si>
    <t>12101770186</t>
  </si>
  <si>
    <t>94001570026</t>
  </si>
  <si>
    <t>94001570036</t>
  </si>
  <si>
    <t>30601785016</t>
  </si>
  <si>
    <t>D41501780043</t>
  </si>
  <si>
    <t>50082090021</t>
  </si>
  <si>
    <t>11161455041</t>
  </si>
  <si>
    <t>57161455011</t>
  </si>
  <si>
    <t>20011670013</t>
  </si>
  <si>
    <t>12641870013</t>
  </si>
  <si>
    <t>12301770013</t>
  </si>
  <si>
    <t>10801535018</t>
  </si>
  <si>
    <t>13081885011</t>
  </si>
  <si>
    <t>21531580028</t>
  </si>
  <si>
    <t>57811670036</t>
  </si>
  <si>
    <t>57911760013</t>
  </si>
  <si>
    <t>67001460011</t>
  </si>
  <si>
    <t>67001460021</t>
  </si>
  <si>
    <t>D70051460011</t>
  </si>
  <si>
    <t>90501570011</t>
  </si>
  <si>
    <t>91101565011</t>
  </si>
  <si>
    <t>94001580056</t>
  </si>
  <si>
    <t>12791565113</t>
  </si>
  <si>
    <t>D41501780051</t>
  </si>
  <si>
    <t>D41501780053</t>
  </si>
  <si>
    <t>91881670063</t>
  </si>
  <si>
    <t>94001570046</t>
  </si>
  <si>
    <t>73171770024</t>
  </si>
  <si>
    <t>12791565103</t>
  </si>
  <si>
    <t>91881775093</t>
  </si>
  <si>
    <t>91881775103</t>
  </si>
  <si>
    <t>91881775113</t>
  </si>
  <si>
    <t>37001460011</t>
  </si>
  <si>
    <t>37001460016</t>
  </si>
  <si>
    <t>37001460021</t>
  </si>
  <si>
    <t>37001460026</t>
  </si>
  <si>
    <t>90061890011</t>
  </si>
  <si>
    <t>12801565093</t>
  </si>
  <si>
    <t>26601895058</t>
  </si>
  <si>
    <t>26601895068</t>
  </si>
  <si>
    <t>57811775046</t>
  </si>
  <si>
    <t>94001580036</t>
  </si>
  <si>
    <t>94001580046</t>
  </si>
  <si>
    <t>11212010028</t>
  </si>
  <si>
    <t>11212010038</t>
  </si>
  <si>
    <t>11212010048</t>
  </si>
  <si>
    <t>11212010058</t>
  </si>
  <si>
    <t>11212010068</t>
  </si>
  <si>
    <t>21531580018</t>
  </si>
  <si>
    <t>21551580018</t>
  </si>
  <si>
    <t>21551580028</t>
  </si>
  <si>
    <t>D22602010018</t>
  </si>
  <si>
    <t>D22602010028</t>
  </si>
  <si>
    <t>D22602010038</t>
  </si>
  <si>
    <t>D22602010048</t>
  </si>
  <si>
    <t>17401710011</t>
  </si>
  <si>
    <t>49001710011</t>
  </si>
  <si>
    <t>49001850011</t>
  </si>
  <si>
    <t>26001565013</t>
  </si>
  <si>
    <t>12891885063</t>
  </si>
  <si>
    <t>28001460011</t>
  </si>
  <si>
    <t>28001460016</t>
  </si>
  <si>
    <t>28001460021</t>
  </si>
  <si>
    <t>28001460026</t>
  </si>
  <si>
    <t>10811880013</t>
  </si>
  <si>
    <t>30601775016</t>
  </si>
  <si>
    <t>15001775011</t>
  </si>
  <si>
    <t>27001670011</t>
  </si>
  <si>
    <t>27001880011</t>
  </si>
  <si>
    <t>49001535018</t>
  </si>
  <si>
    <t>49001570018</t>
  </si>
  <si>
    <t>10801535028</t>
  </si>
  <si>
    <t>10801310018</t>
  </si>
  <si>
    <t>10801380013</t>
  </si>
  <si>
    <t>10801380018</t>
  </si>
  <si>
    <t>10801390013</t>
  </si>
  <si>
    <t>10801390018</t>
  </si>
  <si>
    <t>10801580018</t>
  </si>
  <si>
    <t>10801580028</t>
  </si>
  <si>
    <t>10811880011</t>
  </si>
  <si>
    <t>10811880021</t>
  </si>
  <si>
    <t>10811880031</t>
  </si>
  <si>
    <t>10801535013</t>
  </si>
  <si>
    <t>12801455073</t>
  </si>
  <si>
    <t>13081775031</t>
  </si>
  <si>
    <t>13081885031</t>
  </si>
  <si>
    <t>30601570026</t>
  </si>
  <si>
    <t>30601570036</t>
  </si>
  <si>
    <t>33301460033</t>
  </si>
  <si>
    <t>D41501780063</t>
  </si>
  <si>
    <t>57321885034</t>
  </si>
  <si>
    <t>57931565043</t>
  </si>
  <si>
    <t>57931565053</t>
  </si>
  <si>
    <t>92601775023</t>
  </si>
  <si>
    <t>92601775063</t>
  </si>
  <si>
    <t>92601880043</t>
  </si>
  <si>
    <t>92601880053</t>
  </si>
  <si>
    <t>11501895011</t>
  </si>
  <si>
    <t>49001580018</t>
  </si>
  <si>
    <t>12871570043</t>
  </si>
  <si>
    <t>13191565023</t>
  </si>
  <si>
    <t>10771570013</t>
  </si>
  <si>
    <t>10811880041</t>
  </si>
  <si>
    <t>11501885011</t>
  </si>
  <si>
    <t>11501885021</t>
  </si>
  <si>
    <t>12711880013</t>
  </si>
  <si>
    <t>90011890018</t>
  </si>
  <si>
    <t>90061685011</t>
  </si>
  <si>
    <t>73221890028</t>
  </si>
  <si>
    <t>14401780011</t>
  </si>
  <si>
    <t>14401780021</t>
  </si>
  <si>
    <t>15001775021</t>
  </si>
  <si>
    <t>15001775031</t>
  </si>
  <si>
    <t>15001775041</t>
  </si>
  <si>
    <t>21101780021</t>
  </si>
  <si>
    <t>21101780023</t>
  </si>
  <si>
    <t>27001670021</t>
  </si>
  <si>
    <t>27001670031</t>
  </si>
  <si>
    <t>27001880021</t>
  </si>
  <si>
    <t>27001880031</t>
  </si>
  <si>
    <t>27001880041</t>
  </si>
  <si>
    <t>31101710068</t>
  </si>
  <si>
    <t>49001380018</t>
  </si>
  <si>
    <t>49001380028</t>
  </si>
  <si>
    <t>49001535028</t>
  </si>
  <si>
    <t>49001535038</t>
  </si>
  <si>
    <t>49001580028</t>
  </si>
  <si>
    <t>90061685021</t>
  </si>
  <si>
    <t>31101895018</t>
  </si>
  <si>
    <t>83211685018</t>
  </si>
  <si>
    <t>17401535028</t>
  </si>
  <si>
    <t>12731570043</t>
  </si>
  <si>
    <t>12731585033</t>
  </si>
  <si>
    <t>26401570013</t>
  </si>
  <si>
    <t>10801390026</t>
  </si>
  <si>
    <t>10801570016</t>
  </si>
  <si>
    <t>62121670021</t>
  </si>
  <si>
    <t>31101510088</t>
  </si>
  <si>
    <t>34601355013</t>
  </si>
  <si>
    <t>49001570013</t>
  </si>
  <si>
    <t>50071570022</t>
  </si>
  <si>
    <t>83211685011</t>
  </si>
  <si>
    <t>90061890016</t>
  </si>
  <si>
    <t>21101780033</t>
  </si>
  <si>
    <t>21101790023</t>
  </si>
  <si>
    <t>73001570031</t>
  </si>
  <si>
    <t>73001570033</t>
  </si>
  <si>
    <t>13181880031</t>
  </si>
  <si>
    <t>62081785028</t>
  </si>
  <si>
    <t>10301460023</t>
  </si>
  <si>
    <t>11212010078</t>
  </si>
  <si>
    <t>11212010098</t>
  </si>
  <si>
    <t>11501895021</t>
  </si>
  <si>
    <t>D22001460031</t>
  </si>
  <si>
    <t>D22602010078</t>
  </si>
  <si>
    <t>D22602010088</t>
  </si>
  <si>
    <t>30601570046</t>
  </si>
  <si>
    <t>D41501780061</t>
  </si>
  <si>
    <t>D41501780073</t>
  </si>
  <si>
    <t>34701355013</t>
  </si>
  <si>
    <t>10171570022</t>
  </si>
  <si>
    <t>D10732412028</t>
  </si>
  <si>
    <t>D10732412038</t>
  </si>
  <si>
    <t>D10732412048</t>
  </si>
  <si>
    <t>D10732412058</t>
  </si>
  <si>
    <t>D10732412068</t>
  </si>
  <si>
    <t>10751455023</t>
  </si>
  <si>
    <t>D11112412018</t>
  </si>
  <si>
    <t>D11112412038</t>
  </si>
  <si>
    <t>21401885018</t>
  </si>
  <si>
    <t>21402090018</t>
  </si>
  <si>
    <t>21531580013</t>
  </si>
  <si>
    <t>21551580013</t>
  </si>
  <si>
    <t>24001455013</t>
  </si>
  <si>
    <t>31001465043</t>
  </si>
  <si>
    <t>31501465033</t>
  </si>
  <si>
    <t>35901460013</t>
  </si>
  <si>
    <t>12841570058</t>
  </si>
  <si>
    <t>10751565023</t>
  </si>
  <si>
    <t>10751565033</t>
  </si>
  <si>
    <t>10811880053</t>
  </si>
  <si>
    <t>10811880063</t>
  </si>
  <si>
    <t>10811880073</t>
  </si>
  <si>
    <t>11212010088</t>
  </si>
  <si>
    <t>11212010118</t>
  </si>
  <si>
    <t>11212010128</t>
  </si>
  <si>
    <t>11212010108</t>
  </si>
  <si>
    <t>11901460023</t>
  </si>
  <si>
    <t>12101455011</t>
  </si>
  <si>
    <t>D22602010098</t>
  </si>
  <si>
    <t>D22602010068</t>
  </si>
  <si>
    <t>26001565023</t>
  </si>
  <si>
    <t>30601580023</t>
  </si>
  <si>
    <t>30601580026</t>
  </si>
  <si>
    <t>31101711028</t>
  </si>
  <si>
    <t>31101711038</t>
  </si>
  <si>
    <t>32801895021</t>
  </si>
  <si>
    <t>32801895028</t>
  </si>
  <si>
    <t>49001580038</t>
  </si>
  <si>
    <t>62091680036</t>
  </si>
  <si>
    <t>62301570068</t>
  </si>
  <si>
    <t>62301570098</t>
  </si>
  <si>
    <t>13261370011</t>
  </si>
  <si>
    <t>13261385021</t>
  </si>
  <si>
    <t>23601570018</t>
  </si>
  <si>
    <t>30701565018</t>
  </si>
  <si>
    <t>73051670011</t>
  </si>
  <si>
    <t>60381560011</t>
  </si>
  <si>
    <t>12841570048</t>
  </si>
  <si>
    <t>83211685021</t>
  </si>
  <si>
    <t>D11212212018</t>
  </si>
  <si>
    <t>D11212212028</t>
  </si>
  <si>
    <t>D11212212038</t>
  </si>
  <si>
    <t>D11212212048</t>
  </si>
  <si>
    <t>D11212212058</t>
  </si>
  <si>
    <t>D11212212068</t>
  </si>
  <si>
    <t>D11212212078</t>
  </si>
  <si>
    <t>D11212212088</t>
  </si>
  <si>
    <t>D11212212098</t>
  </si>
  <si>
    <t>D11212212108</t>
  </si>
  <si>
    <t>D11212212118</t>
  </si>
  <si>
    <t>D11212212128</t>
  </si>
  <si>
    <t>D11212212138</t>
  </si>
  <si>
    <t>D11212212148</t>
  </si>
  <si>
    <t>31101510068</t>
  </si>
  <si>
    <t>31101510078</t>
  </si>
  <si>
    <t>31101510098</t>
  </si>
  <si>
    <t>49001535048</t>
  </si>
  <si>
    <t>10951370026</t>
  </si>
  <si>
    <t>49001710038</t>
  </si>
  <si>
    <t>49001850028</t>
  </si>
  <si>
    <t>49001850038</t>
  </si>
  <si>
    <t>90061890021</t>
  </si>
  <si>
    <t>49001710028</t>
  </si>
  <si>
    <t>D22602212078</t>
  </si>
  <si>
    <t>D22602212068</t>
  </si>
  <si>
    <t>D22602212058</t>
  </si>
  <si>
    <t>D22602212048</t>
  </si>
  <si>
    <t>D22602212038</t>
  </si>
  <si>
    <t>D22602212028</t>
  </si>
  <si>
    <t>D11112412048</t>
  </si>
  <si>
    <t>D11112412068</t>
  </si>
  <si>
    <t>D11112412078</t>
  </si>
  <si>
    <t>80641355033</t>
  </si>
  <si>
    <t>10771460023</t>
  </si>
  <si>
    <t>12101455066</t>
  </si>
  <si>
    <t>24001455023</t>
  </si>
  <si>
    <t>30701565028</t>
  </si>
  <si>
    <t>30701565038</t>
  </si>
  <si>
    <t>49001535058</t>
  </si>
  <si>
    <t>23501570018</t>
  </si>
  <si>
    <t>23501570028</t>
  </si>
  <si>
    <t>23501570038</t>
  </si>
  <si>
    <t>23601570028</t>
  </si>
  <si>
    <t>23601570038</t>
  </si>
  <si>
    <t>75801570018</t>
  </si>
  <si>
    <t>25001890011</t>
  </si>
  <si>
    <t>30001685021</t>
  </si>
  <si>
    <t>31101895058</t>
  </si>
  <si>
    <t>31101895068</t>
  </si>
  <si>
    <t>31101895078</t>
  </si>
  <si>
    <t>83021455041</t>
  </si>
  <si>
    <t>10911885011</t>
  </si>
  <si>
    <t>10911885021</t>
  </si>
  <si>
    <t>11001890018</t>
  </si>
  <si>
    <t>12552090021</t>
  </si>
  <si>
    <t>12871570053</t>
  </si>
  <si>
    <t>19801885016</t>
  </si>
  <si>
    <t>22041895011</t>
  </si>
  <si>
    <t>22041895031</t>
  </si>
  <si>
    <t>22791775031</t>
  </si>
  <si>
    <t>25801895018</t>
  </si>
  <si>
    <t>25801895028</t>
  </si>
  <si>
    <t>25801895031</t>
  </si>
  <si>
    <t>73001465033</t>
  </si>
  <si>
    <t>12791455103</t>
  </si>
  <si>
    <t>10861570013</t>
  </si>
  <si>
    <t>13191455043</t>
  </si>
  <si>
    <t>22791670011</t>
  </si>
  <si>
    <t>22791670021</t>
  </si>
  <si>
    <t>22791670031</t>
  </si>
  <si>
    <t>22791775011</t>
  </si>
  <si>
    <t>22791775021</t>
  </si>
  <si>
    <t>22791775041</t>
  </si>
  <si>
    <t>75801570023</t>
  </si>
  <si>
    <t>83211685028</t>
  </si>
  <si>
    <t>10751455033</t>
  </si>
  <si>
    <t>10771460033</t>
  </si>
  <si>
    <t>17401710028</t>
  </si>
  <si>
    <t>18001455023</t>
  </si>
  <si>
    <t>21531535018</t>
  </si>
  <si>
    <t>31101580068</t>
  </si>
  <si>
    <t>31301460011</t>
  </si>
  <si>
    <t>31301460013</t>
  </si>
  <si>
    <t>35901460023</t>
  </si>
  <si>
    <t>49001580048</t>
  </si>
  <si>
    <t>83031455026</t>
  </si>
  <si>
    <t>73071455041</t>
  </si>
  <si>
    <t>62171775011</t>
  </si>
  <si>
    <t>31101895028</t>
  </si>
  <si>
    <t>31101895038</t>
  </si>
  <si>
    <t>31101895048</t>
  </si>
  <si>
    <t>31101815018</t>
  </si>
  <si>
    <t>31101815028</t>
  </si>
  <si>
    <t>31101815038</t>
  </si>
  <si>
    <t>31101815048</t>
  </si>
  <si>
    <t>30001685011</t>
  </si>
  <si>
    <t>19901565011</t>
  </si>
  <si>
    <t>19901565021</t>
  </si>
  <si>
    <t>17401850028</t>
  </si>
  <si>
    <t>17401850038</t>
  </si>
  <si>
    <t>17401710038</t>
  </si>
  <si>
    <t>17401710048</t>
  </si>
  <si>
    <t>22801670018</t>
  </si>
  <si>
    <t>22801775011</t>
  </si>
  <si>
    <t>22801775018</t>
  </si>
  <si>
    <t>22801775028</t>
  </si>
  <si>
    <t>22801775031</t>
  </si>
  <si>
    <t>90062090011</t>
  </si>
  <si>
    <t>11031455051</t>
  </si>
  <si>
    <t>31101710078</t>
  </si>
  <si>
    <t>D11112412058</t>
  </si>
  <si>
    <t>57851885073</t>
  </si>
  <si>
    <t>90061685031</t>
  </si>
  <si>
    <t>90061685036</t>
  </si>
  <si>
    <t>10751355013</t>
  </si>
  <si>
    <t>23501570051</t>
  </si>
  <si>
    <t>25801895048</t>
  </si>
  <si>
    <t>28901890011</t>
  </si>
  <si>
    <t>28901890021</t>
  </si>
  <si>
    <t>35501775011</t>
  </si>
  <si>
    <t>35501775021</t>
  </si>
  <si>
    <t>73221890038</t>
  </si>
  <si>
    <t>91101565021</t>
  </si>
  <si>
    <t>D22001460046</t>
  </si>
  <si>
    <t>22801670028</t>
  </si>
  <si>
    <t>22801670038</t>
  </si>
  <si>
    <t>22801670048</t>
  </si>
  <si>
    <t>22801670058</t>
  </si>
  <si>
    <t>22801775038</t>
  </si>
  <si>
    <t>22801775048</t>
  </si>
  <si>
    <t>22801775058</t>
  </si>
  <si>
    <t>22801775068</t>
  </si>
  <si>
    <t>22801775078</t>
  </si>
  <si>
    <t>22811880016</t>
  </si>
  <si>
    <t>22811880026</t>
  </si>
  <si>
    <t>22811890016</t>
  </si>
  <si>
    <t>22811890026</t>
  </si>
  <si>
    <t>22811985016</t>
  </si>
  <si>
    <t>22811995016</t>
  </si>
  <si>
    <t>25001890021</t>
  </si>
  <si>
    <t>23501570043</t>
  </si>
  <si>
    <t>86001460021</t>
  </si>
  <si>
    <t>11221355013</t>
  </si>
  <si>
    <t>82661560013</t>
  </si>
  <si>
    <t>10951370036</t>
  </si>
  <si>
    <t>22041895021</t>
  </si>
  <si>
    <t>31101780028</t>
  </si>
  <si>
    <t>31101790028</t>
  </si>
  <si>
    <t>57931565063</t>
  </si>
  <si>
    <t>58021670051</t>
  </si>
  <si>
    <t>11881455033</t>
  </si>
  <si>
    <t>12151770021</t>
  </si>
  <si>
    <t>12661565033</t>
  </si>
  <si>
    <t>12661670073</t>
  </si>
  <si>
    <t>12891885071</t>
  </si>
  <si>
    <t>13081775041</t>
  </si>
  <si>
    <t>20801570023</t>
  </si>
  <si>
    <t>23601570048</t>
  </si>
  <si>
    <t>26401570023</t>
  </si>
  <si>
    <t>75801570033</t>
  </si>
  <si>
    <t>75801570043</t>
  </si>
  <si>
    <t>75801570053</t>
  </si>
  <si>
    <t>58021565041</t>
  </si>
  <si>
    <t>58021670041</t>
  </si>
  <si>
    <t>58021775041</t>
  </si>
  <si>
    <t>83181570031</t>
  </si>
  <si>
    <t>83181570036</t>
  </si>
  <si>
    <t>83181570041</t>
  </si>
  <si>
    <t>23601570021</t>
  </si>
  <si>
    <t>58001785015</t>
  </si>
  <si>
    <t>10751455043</t>
  </si>
  <si>
    <t>10771460043</t>
  </si>
  <si>
    <t>34701355023</t>
  </si>
  <si>
    <t>35901460033</t>
  </si>
  <si>
    <t>49001510018</t>
  </si>
  <si>
    <t>56712085021</t>
  </si>
  <si>
    <t>92601775073</t>
  </si>
  <si>
    <t>56531880103</t>
  </si>
  <si>
    <t>56531880113</t>
  </si>
  <si>
    <t>30601775026</t>
  </si>
  <si>
    <t>22031895028</t>
  </si>
  <si>
    <t>22031895038</t>
  </si>
  <si>
    <t>21401885028</t>
  </si>
  <si>
    <t>13081885041</t>
  </si>
  <si>
    <t>12671885013</t>
  </si>
  <si>
    <t>12001455023</t>
  </si>
  <si>
    <t>10811880091</t>
  </si>
  <si>
    <t>12661565011</t>
  </si>
  <si>
    <t>92601880063</t>
  </si>
  <si>
    <t>92601880073</t>
  </si>
  <si>
    <t>77001460023</t>
  </si>
  <si>
    <t>77001460033</t>
  </si>
  <si>
    <t>77001460043</t>
  </si>
  <si>
    <t>62082090068</t>
  </si>
  <si>
    <t>62082090078</t>
  </si>
  <si>
    <t>30701565043</t>
  </si>
  <si>
    <t>30701565053</t>
  </si>
  <si>
    <t>23601570058</t>
  </si>
  <si>
    <t>21401885038</t>
  </si>
  <si>
    <t>21101780043</t>
  </si>
  <si>
    <t>12801455113</t>
  </si>
  <si>
    <t>10811880081</t>
  </si>
  <si>
    <t>11221460013</t>
  </si>
  <si>
    <t>11221565013</t>
  </si>
  <si>
    <t>11331460013</t>
  </si>
  <si>
    <t>11471355013</t>
  </si>
  <si>
    <t>11221565023</t>
  </si>
  <si>
    <t>57321885024</t>
  </si>
  <si>
    <t>55401770013</t>
  </si>
  <si>
    <t>12101565016</t>
  </si>
  <si>
    <t>10861570023</t>
  </si>
  <si>
    <t>33301460041</t>
  </si>
  <si>
    <t>33301460043</t>
  </si>
  <si>
    <t>33301460053</t>
  </si>
  <si>
    <t>34601460013</t>
  </si>
  <si>
    <t>34601460021</t>
  </si>
  <si>
    <t>34601460023</t>
  </si>
  <si>
    <t>34601565011</t>
  </si>
  <si>
    <t>34601565013</t>
  </si>
  <si>
    <t>34601565023</t>
  </si>
  <si>
    <t>34601460011</t>
  </si>
  <si>
    <t>90022095018</t>
  </si>
  <si>
    <t>90022095028</t>
  </si>
  <si>
    <t>90022095038</t>
  </si>
  <si>
    <t>90022095048</t>
  </si>
  <si>
    <t>90082095021</t>
  </si>
  <si>
    <t>90082095023</t>
  </si>
  <si>
    <t>D80271460011</t>
  </si>
  <si>
    <t>90082095011</t>
  </si>
  <si>
    <t>12801565103</t>
  </si>
  <si>
    <t>D41501780041</t>
  </si>
  <si>
    <t>26742085011</t>
  </si>
  <si>
    <t>10751455053</t>
  </si>
  <si>
    <t>12502090013</t>
  </si>
  <si>
    <t>51831665013</t>
  </si>
  <si>
    <t>D51341765011</t>
  </si>
  <si>
    <t>D57301565011</t>
  </si>
  <si>
    <t>58051380018</t>
  </si>
  <si>
    <t>58051470018</t>
  </si>
  <si>
    <t>58051535018</t>
  </si>
  <si>
    <t>58051580018</t>
  </si>
  <si>
    <t>58041680016</t>
  </si>
  <si>
    <t>20051565013</t>
  </si>
  <si>
    <t>58031780013</t>
  </si>
  <si>
    <t>58031780023</t>
  </si>
  <si>
    <t>73231670018</t>
  </si>
  <si>
    <t>73231670028</t>
  </si>
  <si>
    <t>73241670018</t>
  </si>
  <si>
    <t>73241670028</t>
  </si>
  <si>
    <t>73241670038</t>
  </si>
  <si>
    <t>73231670038</t>
  </si>
  <si>
    <t>13271565018</t>
  </si>
  <si>
    <t>13271565028</t>
  </si>
  <si>
    <t>13271670028</t>
  </si>
  <si>
    <t>13282080013</t>
  </si>
  <si>
    <t>11011355043</t>
  </si>
  <si>
    <t>13251565021</t>
  </si>
  <si>
    <t>28001460031</t>
  </si>
  <si>
    <t>37001460031</t>
  </si>
  <si>
    <t>67001460031</t>
  </si>
  <si>
    <t>83181570051</t>
  </si>
  <si>
    <t>83181672531</t>
  </si>
  <si>
    <t>31101710088</t>
  </si>
  <si>
    <t>31101710098</t>
  </si>
  <si>
    <t>49001535068</t>
  </si>
  <si>
    <t>49001570028</t>
  </si>
  <si>
    <t>28001460036</t>
  </si>
  <si>
    <t>37001460036</t>
  </si>
  <si>
    <t>13201565033</t>
  </si>
  <si>
    <t>13211565033</t>
  </si>
  <si>
    <t>13271670018</t>
  </si>
  <si>
    <t>90062090021</t>
  </si>
  <si>
    <t>92601775081</t>
  </si>
  <si>
    <t>22031895048</t>
  </si>
  <si>
    <t>22031895058</t>
  </si>
  <si>
    <t>22031895068</t>
  </si>
  <si>
    <t>57841880038</t>
  </si>
  <si>
    <t>10801570028</t>
  </si>
  <si>
    <t>21551535018</t>
  </si>
  <si>
    <t>49001570038</t>
  </si>
  <si>
    <t>13291670011</t>
  </si>
  <si>
    <t>D27162410011</t>
  </si>
  <si>
    <t>40071360018</t>
  </si>
  <si>
    <t>62071355011</t>
  </si>
  <si>
    <t>83281355011</t>
  </si>
  <si>
    <t>D57621560011</t>
  </si>
  <si>
    <t>13291670013</t>
  </si>
  <si>
    <t>13291670021</t>
  </si>
  <si>
    <t>13291670023</t>
  </si>
  <si>
    <t>13291670031</t>
  </si>
  <si>
    <t>13291670033</t>
  </si>
  <si>
    <t>14401780033</t>
  </si>
  <si>
    <t>14401780043</t>
  </si>
  <si>
    <t>35501775033</t>
  </si>
  <si>
    <t>35501775043</t>
  </si>
  <si>
    <t>35501775053</t>
  </si>
  <si>
    <t>53261455011</t>
  </si>
  <si>
    <t>73121670023</t>
  </si>
  <si>
    <t>56541560011</t>
  </si>
  <si>
    <t>10751355023</t>
  </si>
  <si>
    <t>10751455063</t>
  </si>
  <si>
    <t>10751565043</t>
  </si>
  <si>
    <t>62071355016</t>
  </si>
  <si>
    <t>83281355016</t>
  </si>
  <si>
    <t>83241565013</t>
  </si>
  <si>
    <t>13301565031</t>
  </si>
  <si>
    <t>13301670031</t>
  </si>
  <si>
    <t>13301775031</t>
  </si>
  <si>
    <t>13312090018</t>
  </si>
  <si>
    <t>13321670043</t>
  </si>
  <si>
    <t>83231890018</t>
  </si>
  <si>
    <t>83232010018</t>
  </si>
  <si>
    <t>83232090018</t>
  </si>
  <si>
    <t>33201675013</t>
  </si>
  <si>
    <t>40071360028</t>
  </si>
  <si>
    <t>D27162410021</t>
  </si>
  <si>
    <t>D27162410031</t>
  </si>
  <si>
    <t>D27162410041</t>
  </si>
  <si>
    <t>13312010018</t>
  </si>
  <si>
    <t>13321455013</t>
  </si>
  <si>
    <t>13321565033</t>
  </si>
  <si>
    <t>13321775043</t>
  </si>
  <si>
    <t>13321880033</t>
  </si>
  <si>
    <t>D13041665011</t>
  </si>
  <si>
    <t>62181775013</t>
  </si>
  <si>
    <t>22791775051</t>
  </si>
  <si>
    <t>D22001670058</t>
  </si>
  <si>
    <t>D22001670068</t>
  </si>
  <si>
    <t>62071355013</t>
  </si>
  <si>
    <t>62071355023</t>
  </si>
  <si>
    <t>83281355013</t>
  </si>
  <si>
    <t>56411560011</t>
  </si>
  <si>
    <t>11212010148</t>
  </si>
  <si>
    <t>11212010168</t>
  </si>
  <si>
    <t>12352085013</t>
  </si>
  <si>
    <t>12451665011</t>
  </si>
  <si>
    <t>D12971770013</t>
  </si>
  <si>
    <t>D13031665011</t>
  </si>
  <si>
    <t>11212010158</t>
  </si>
  <si>
    <t>11212010138</t>
  </si>
  <si>
    <t>13301565011</t>
  </si>
  <si>
    <t>13301670011</t>
  </si>
  <si>
    <t>13301670021</t>
  </si>
  <si>
    <t>13301775011</t>
  </si>
  <si>
    <t>13301775021</t>
  </si>
  <si>
    <t>13301775041</t>
  </si>
  <si>
    <t>13321565023</t>
  </si>
  <si>
    <t>13321670023</t>
  </si>
  <si>
    <t>13312010028</t>
  </si>
  <si>
    <t>13312090028</t>
  </si>
  <si>
    <t>13321565013</t>
  </si>
  <si>
    <t>13321670013</t>
  </si>
  <si>
    <t>13321775033</t>
  </si>
  <si>
    <t>13321775023</t>
  </si>
  <si>
    <t>13321880023</t>
  </si>
  <si>
    <t>22031895018</t>
  </si>
  <si>
    <t>83231890028</t>
  </si>
  <si>
    <t>83232010028</t>
  </si>
  <si>
    <t>83232090028</t>
  </si>
  <si>
    <t>92011665011</t>
  </si>
  <si>
    <t>10801570038</t>
  </si>
  <si>
    <t>12101670111</t>
  </si>
  <si>
    <t>12101670121</t>
  </si>
  <si>
    <t>13121455063</t>
  </si>
  <si>
    <t>49001570048</t>
  </si>
  <si>
    <t>73221890048</t>
  </si>
  <si>
    <t>17071670071</t>
  </si>
  <si>
    <t>83241565011</t>
  </si>
  <si>
    <t>13321670033</t>
  </si>
  <si>
    <t>13321775013</t>
  </si>
  <si>
    <t>13321880013</t>
  </si>
  <si>
    <t>49001535078</t>
  </si>
  <si>
    <t>49001580058</t>
  </si>
  <si>
    <t>50341455011</t>
  </si>
  <si>
    <t>58061360013</t>
  </si>
  <si>
    <t>62351360011</t>
  </si>
  <si>
    <t>58061360023</t>
  </si>
  <si>
    <t>57811565021</t>
  </si>
  <si>
    <t>94001570021</t>
  </si>
  <si>
    <t>13301565021</t>
  </si>
  <si>
    <t>56831665011</t>
  </si>
  <si>
    <t>57791775013</t>
  </si>
  <si>
    <t>92601775061</t>
  </si>
  <si>
    <t>62361455016</t>
  </si>
  <si>
    <t>62361565011</t>
  </si>
  <si>
    <t>13081775051</t>
  </si>
  <si>
    <t>13081775061</t>
  </si>
  <si>
    <t>13301670041</t>
  </si>
  <si>
    <t>60851460043</t>
  </si>
  <si>
    <t>11031455061</t>
  </si>
  <si>
    <t>12661565041</t>
  </si>
  <si>
    <t>12861570068</t>
  </si>
  <si>
    <t>83031570046</t>
  </si>
  <si>
    <t>62071670191</t>
  </si>
  <si>
    <t>62071670201</t>
  </si>
  <si>
    <t>10751455083</t>
  </si>
  <si>
    <t>18021670061</t>
  </si>
  <si>
    <t>31101815058</t>
  </si>
  <si>
    <t>57481665021</t>
  </si>
  <si>
    <t>62361455011</t>
  </si>
  <si>
    <t>18021565011</t>
  </si>
  <si>
    <t>18021775011</t>
  </si>
  <si>
    <t>23251565011</t>
  </si>
  <si>
    <t>83251360011</t>
  </si>
  <si>
    <t>83251570021</t>
  </si>
  <si>
    <t>83261360013</t>
  </si>
  <si>
    <t>21101780051</t>
  </si>
  <si>
    <t>21101790031</t>
  </si>
  <si>
    <t>18021670021</t>
  </si>
  <si>
    <t>18021775031</t>
  </si>
  <si>
    <t>30041670011</t>
  </si>
  <si>
    <t>58001785041</t>
  </si>
  <si>
    <t>58001785051</t>
  </si>
  <si>
    <t>62071985061</t>
  </si>
  <si>
    <t>62071985063</t>
  </si>
  <si>
    <t>62072095038</t>
  </si>
  <si>
    <t>83251360013</t>
  </si>
  <si>
    <t>13331775011</t>
  </si>
  <si>
    <t>62071985073</t>
  </si>
  <si>
    <t>62071995051</t>
  </si>
  <si>
    <t>62071995053</t>
  </si>
  <si>
    <t>62071995063</t>
  </si>
  <si>
    <t>13331455011</t>
  </si>
  <si>
    <t>13361455011</t>
  </si>
  <si>
    <t>30001685051</t>
  </si>
  <si>
    <t>10601245013</t>
  </si>
  <si>
    <t>10751455091</t>
  </si>
  <si>
    <t>10751455093</t>
  </si>
  <si>
    <t>10751455103</t>
  </si>
  <si>
    <t>10771670013</t>
  </si>
  <si>
    <t>11101465031</t>
  </si>
  <si>
    <t>11101465041</t>
  </si>
  <si>
    <t>11901250013</t>
  </si>
  <si>
    <t>13341565018</t>
  </si>
  <si>
    <t>13341670018</t>
  </si>
  <si>
    <t>13351565011</t>
  </si>
  <si>
    <t>13351670011</t>
  </si>
  <si>
    <t>37201245013</t>
  </si>
  <si>
    <t>37201355013</t>
  </si>
  <si>
    <t>83251360016</t>
  </si>
  <si>
    <t>83251360023</t>
  </si>
  <si>
    <t>83701245013</t>
  </si>
  <si>
    <t>87001455013</t>
  </si>
  <si>
    <t>24001250013</t>
  </si>
  <si>
    <t>31101390043</t>
  </si>
  <si>
    <t>31101390048</t>
  </si>
  <si>
    <t>31101510108</t>
  </si>
  <si>
    <t>91881670083</t>
  </si>
  <si>
    <t>91881670073</t>
  </si>
  <si>
    <t>38401250013</t>
  </si>
  <si>
    <t>49001535088</t>
  </si>
  <si>
    <t>62301570018</t>
  </si>
  <si>
    <t>62301570088</t>
  </si>
  <si>
    <t>62301570103</t>
  </si>
  <si>
    <t>70031460013</t>
  </si>
  <si>
    <t>73001465043</t>
  </si>
  <si>
    <t>75801570063</t>
  </si>
  <si>
    <t>12791455113</t>
  </si>
  <si>
    <t>12001455033</t>
  </si>
  <si>
    <t>13191455053</t>
  </si>
  <si>
    <t>13191565033</t>
  </si>
  <si>
    <t>30001685031</t>
  </si>
  <si>
    <t>30001685041</t>
  </si>
  <si>
    <t>10771460053</t>
  </si>
  <si>
    <t>11101465033</t>
  </si>
  <si>
    <t>11101465043</t>
  </si>
  <si>
    <t>13341565011</t>
  </si>
  <si>
    <t>13341565016</t>
  </si>
  <si>
    <t>21551535028</t>
  </si>
  <si>
    <t>30601570056</t>
  </si>
  <si>
    <t>30601580036</t>
  </si>
  <si>
    <t>31101745038</t>
  </si>
  <si>
    <t>31101780038</t>
  </si>
  <si>
    <t>33301460063</t>
  </si>
  <si>
    <t>34701355033</t>
  </si>
  <si>
    <t>92601880081</t>
  </si>
  <si>
    <t>13341565013</t>
  </si>
  <si>
    <t>13341565023</t>
  </si>
  <si>
    <t>13341565038</t>
  </si>
  <si>
    <t>13341670011</t>
  </si>
  <si>
    <t>13341670013</t>
  </si>
  <si>
    <t>13341670016</t>
  </si>
  <si>
    <t>13341670023</t>
  </si>
  <si>
    <t>13341670038</t>
  </si>
  <si>
    <t>13351565013</t>
  </si>
  <si>
    <t>13351565016</t>
  </si>
  <si>
    <t>13351670013</t>
  </si>
  <si>
    <t>13351670016</t>
  </si>
  <si>
    <t>83251570011</t>
  </si>
  <si>
    <t>83251570013</t>
  </si>
  <si>
    <t>83251570016</t>
  </si>
  <si>
    <t>83251570023</t>
  </si>
  <si>
    <t>83251570026</t>
  </si>
  <si>
    <t>83251570033</t>
  </si>
  <si>
    <t>D51281665011</t>
  </si>
  <si>
    <t>D60012410021</t>
  </si>
  <si>
    <t>D60012410023</t>
  </si>
  <si>
    <t>D60012410028</t>
  </si>
  <si>
    <t>20181565018</t>
  </si>
  <si>
    <t>20181670018</t>
  </si>
  <si>
    <t>26451775023</t>
  </si>
  <si>
    <t>D60012290021</t>
  </si>
  <si>
    <t>D60012290023</t>
  </si>
  <si>
    <t>D60012290028</t>
  </si>
  <si>
    <t>62071890058</t>
  </si>
  <si>
    <t>62071890068</t>
  </si>
  <si>
    <t>62072095048</t>
  </si>
  <si>
    <t>62072095058</t>
  </si>
  <si>
    <t>13331775021</t>
  </si>
  <si>
    <t>73221890068</t>
  </si>
  <si>
    <t>73221890078</t>
  </si>
  <si>
    <t>67001570011</t>
  </si>
  <si>
    <t>67001570021</t>
  </si>
  <si>
    <t>78001565031</t>
  </si>
  <si>
    <t>83701355013</t>
  </si>
  <si>
    <t>37101245013</t>
  </si>
  <si>
    <t>21991360016</t>
  </si>
  <si>
    <t>21321370016</t>
  </si>
  <si>
    <t>21321470016</t>
  </si>
  <si>
    <t>19101250016</t>
  </si>
  <si>
    <t>D17201780011</t>
  </si>
  <si>
    <t>10971795016</t>
  </si>
  <si>
    <t>10821775013</t>
  </si>
  <si>
    <t>10611460013</t>
  </si>
  <si>
    <t>10611355013</t>
  </si>
  <si>
    <t>18021670011</t>
  </si>
  <si>
    <t>13341565048</t>
  </si>
  <si>
    <t>13351670021</t>
  </si>
  <si>
    <t>13351670026</t>
  </si>
  <si>
    <t>83701245023</t>
  </si>
  <si>
    <t>83241565023</t>
  </si>
  <si>
    <t>78001565041</t>
  </si>
  <si>
    <t>73221890058</t>
  </si>
  <si>
    <t>62071565098</t>
  </si>
  <si>
    <t>62071565108</t>
  </si>
  <si>
    <t>D22602010108</t>
  </si>
  <si>
    <t>D22602212088</t>
  </si>
  <si>
    <t>91101565031</t>
  </si>
  <si>
    <t>37101355013</t>
  </si>
  <si>
    <t>90011890028</t>
  </si>
  <si>
    <t>37201355023</t>
  </si>
  <si>
    <t>11751355033</t>
  </si>
  <si>
    <t>10111885013</t>
  </si>
  <si>
    <t>10111985013</t>
  </si>
  <si>
    <t>10112085013</t>
  </si>
  <si>
    <t>20311885011</t>
  </si>
  <si>
    <t>20241885013</t>
  </si>
  <si>
    <t>58071895011</t>
  </si>
  <si>
    <t>62371895011</t>
  </si>
  <si>
    <t>D17201780021</t>
  </si>
  <si>
    <t>D17201780031</t>
  </si>
  <si>
    <t>56271565016</t>
  </si>
  <si>
    <t>12441875033</t>
  </si>
  <si>
    <t>10821775011</t>
  </si>
  <si>
    <t>10171570021</t>
  </si>
  <si>
    <t>12791455018</t>
  </si>
  <si>
    <t>12801565038</t>
  </si>
  <si>
    <t>12801565113</t>
  </si>
  <si>
    <t>13121455073</t>
  </si>
  <si>
    <t>13282080023</t>
  </si>
  <si>
    <t>13341565033</t>
  </si>
  <si>
    <t>13351670033</t>
  </si>
  <si>
    <t>13351670036</t>
  </si>
  <si>
    <t>17401535038</t>
  </si>
  <si>
    <t>30601580056</t>
  </si>
  <si>
    <t>31501465043</t>
  </si>
  <si>
    <t>49001510028</t>
  </si>
  <si>
    <t>49001510038</t>
  </si>
  <si>
    <t>49001535108</t>
  </si>
  <si>
    <t>49001570058</t>
  </si>
  <si>
    <t>D57822090023</t>
  </si>
  <si>
    <t>D51341765013</t>
  </si>
  <si>
    <t>62071890078</t>
  </si>
  <si>
    <t>31501465053</t>
  </si>
  <si>
    <t>62151565023</t>
  </si>
  <si>
    <t>83251570043</t>
  </si>
  <si>
    <t>62071565078</t>
  </si>
  <si>
    <t>62071890073</t>
  </si>
  <si>
    <t>73221890033</t>
  </si>
  <si>
    <t>83261360016</t>
  </si>
  <si>
    <t>83271370011</t>
  </si>
  <si>
    <t>10951370041</t>
  </si>
  <si>
    <t>11971775023</t>
  </si>
  <si>
    <t>10751455073</t>
  </si>
  <si>
    <t>20181565028</t>
  </si>
  <si>
    <t>20181670028</t>
  </si>
  <si>
    <t>20241885023</t>
  </si>
  <si>
    <t>20301570011</t>
  </si>
  <si>
    <t>D21001565011</t>
  </si>
  <si>
    <t>D21001565016</t>
  </si>
  <si>
    <t>D21001565021</t>
  </si>
  <si>
    <t>D21001565026</t>
  </si>
  <si>
    <t>D21001570016</t>
  </si>
  <si>
    <t>D21001570011</t>
  </si>
  <si>
    <t>21001775018</t>
  </si>
  <si>
    <t>21001775028</t>
  </si>
  <si>
    <t>21001775038</t>
  </si>
  <si>
    <t>21001775048</t>
  </si>
  <si>
    <t>21061360013</t>
  </si>
  <si>
    <t>21061360016</t>
  </si>
  <si>
    <t>21371360011</t>
  </si>
  <si>
    <t>21371360013</t>
  </si>
  <si>
    <t>21371360023</t>
  </si>
  <si>
    <t>D21471565011</t>
  </si>
  <si>
    <t>D21471565016</t>
  </si>
  <si>
    <t>21471780016</t>
  </si>
  <si>
    <t>21471780018</t>
  </si>
  <si>
    <t>21471780026</t>
  </si>
  <si>
    <t>21691570011</t>
  </si>
  <si>
    <t>20201775011</t>
  </si>
  <si>
    <t>20201880011</t>
  </si>
  <si>
    <t>20201880021</t>
  </si>
  <si>
    <t>27401670011</t>
  </si>
  <si>
    <t>27401670021</t>
  </si>
  <si>
    <t>27401670031</t>
  </si>
  <si>
    <t>27401775011</t>
  </si>
  <si>
    <t>30181780013</t>
  </si>
  <si>
    <t>31401775011</t>
  </si>
  <si>
    <t>31401775021</t>
  </si>
  <si>
    <t>10711565011</t>
  </si>
  <si>
    <t>10711565016</t>
  </si>
  <si>
    <t>10711565023</t>
  </si>
  <si>
    <t>10711670011</t>
  </si>
  <si>
    <t>10711670016</t>
  </si>
  <si>
    <t>10711670023</t>
  </si>
  <si>
    <t>50341455021</t>
  </si>
  <si>
    <t>56271565028</t>
  </si>
  <si>
    <t>56271565038</t>
  </si>
  <si>
    <t>56271565048</t>
  </si>
  <si>
    <t>56271565058</t>
  </si>
  <si>
    <t>56931560011</t>
  </si>
  <si>
    <t>58001785061</t>
  </si>
  <si>
    <t>58071895018</t>
  </si>
  <si>
    <t>58071895028</t>
  </si>
  <si>
    <t>58071895038</t>
  </si>
  <si>
    <t>62371895018</t>
  </si>
  <si>
    <t>62371895028</t>
  </si>
  <si>
    <t>62371895038</t>
  </si>
  <si>
    <t>62371895048</t>
  </si>
  <si>
    <t>62391560011</t>
  </si>
  <si>
    <t>73071455051</t>
  </si>
  <si>
    <t>79001570023</t>
  </si>
  <si>
    <t>87001455023</t>
  </si>
  <si>
    <t>90021895018</t>
  </si>
  <si>
    <t>90021895028</t>
  </si>
  <si>
    <t>91001565021</t>
  </si>
  <si>
    <t>11212010178</t>
  </si>
  <si>
    <t>11212010188</t>
  </si>
  <si>
    <t>D11212212158</t>
  </si>
  <si>
    <t>58081565018</t>
  </si>
  <si>
    <t>62381565018</t>
  </si>
  <si>
    <t>21471885011</t>
  </si>
  <si>
    <t>D41201670011</t>
  </si>
  <si>
    <t>10951370046</t>
  </si>
  <si>
    <t>D58091060013</t>
  </si>
  <si>
    <t>21001455016</t>
  </si>
  <si>
    <t>21001455021</t>
  </si>
  <si>
    <t>21001455026</t>
  </si>
  <si>
    <t>21001455011</t>
  </si>
  <si>
    <t>62391560021</t>
  </si>
  <si>
    <t>D82501570016</t>
  </si>
  <si>
    <t>D17201780023</t>
  </si>
  <si>
    <t>D17201780033</t>
  </si>
  <si>
    <t>21471780031</t>
  </si>
  <si>
    <t>21471780036</t>
  </si>
  <si>
    <t>21471780041</t>
  </si>
  <si>
    <t>21471780046</t>
  </si>
  <si>
    <t>21471885016</t>
  </si>
  <si>
    <t>58081565028</t>
  </si>
  <si>
    <t>58081565038</t>
  </si>
  <si>
    <t>58081565048</t>
  </si>
  <si>
    <t>58081565058</t>
  </si>
  <si>
    <t>62381565028</t>
  </si>
  <si>
    <t>62381565038</t>
  </si>
  <si>
    <t>62381565048</t>
  </si>
  <si>
    <t>62381565058</t>
  </si>
  <si>
    <t>62381565068</t>
  </si>
  <si>
    <t>62381565078</t>
  </si>
  <si>
    <t>30181780023</t>
  </si>
  <si>
    <t>D41501780081</t>
  </si>
  <si>
    <t>D21471565023</t>
  </si>
  <si>
    <t>60851460013</t>
  </si>
  <si>
    <t>10291345012</t>
  </si>
  <si>
    <t>50091350011</t>
  </si>
  <si>
    <t>50811455011</t>
  </si>
  <si>
    <t>50981450011</t>
  </si>
  <si>
    <t>52751350011</t>
  </si>
  <si>
    <t>12731675023</t>
  </si>
  <si>
    <t>22801670068</t>
  </si>
  <si>
    <t>22801670078</t>
  </si>
  <si>
    <t>10611355023</t>
  </si>
  <si>
    <t>10721355013</t>
  </si>
  <si>
    <t>10771570033</t>
  </si>
  <si>
    <t>11791570023</t>
  </si>
  <si>
    <t>12001455043</t>
  </si>
  <si>
    <t>10771570023</t>
  </si>
  <si>
    <t>D21001565033</t>
  </si>
  <si>
    <t>37101355023</t>
  </si>
  <si>
    <t>57851885083</t>
  </si>
  <si>
    <t>57851885093</t>
  </si>
  <si>
    <t>57861580023</t>
  </si>
  <si>
    <t>58101890011</t>
  </si>
  <si>
    <t>D82501570011</t>
  </si>
  <si>
    <t>11031565031</t>
  </si>
  <si>
    <t>12731570053</t>
  </si>
  <si>
    <t>12731585043</t>
  </si>
  <si>
    <t>12871570063</t>
  </si>
  <si>
    <t>12871570073</t>
  </si>
  <si>
    <t>13191565043</t>
  </si>
  <si>
    <t>13191565053</t>
  </si>
  <si>
    <t>D21001570018</t>
  </si>
  <si>
    <t>22231580016</t>
  </si>
  <si>
    <t>D57822090033</t>
  </si>
  <si>
    <t>57861570063</t>
  </si>
  <si>
    <t>70131455012</t>
  </si>
  <si>
    <t>D30081975013</t>
  </si>
  <si>
    <t>10611355033</t>
  </si>
  <si>
    <t>10611355031</t>
  </si>
  <si>
    <t>10611355036</t>
  </si>
  <si>
    <t>18021775051</t>
  </si>
  <si>
    <t>87001455033</t>
  </si>
  <si>
    <t>83261360023</t>
  </si>
  <si>
    <t>62071565113</t>
  </si>
  <si>
    <t>62071565123</t>
  </si>
  <si>
    <t>62071565138</t>
  </si>
  <si>
    <t>42531660013</t>
  </si>
  <si>
    <t>42531780013</t>
  </si>
  <si>
    <t>42531780011</t>
  </si>
  <si>
    <t>42531780031</t>
  </si>
  <si>
    <t>42531780023</t>
  </si>
  <si>
    <t>42531780021</t>
  </si>
  <si>
    <t>42531790013</t>
  </si>
  <si>
    <t>42531790011</t>
  </si>
  <si>
    <t>42531790021</t>
  </si>
  <si>
    <t>42531790023</t>
  </si>
  <si>
    <t>42531790041</t>
  </si>
  <si>
    <t>33301355013</t>
  </si>
  <si>
    <t>33301355023</t>
  </si>
  <si>
    <t>33301355021</t>
  </si>
  <si>
    <t>21441585011</t>
  </si>
  <si>
    <t>30181780033</t>
  </si>
  <si>
    <t>20091355011</t>
  </si>
  <si>
    <t>20091355013</t>
  </si>
  <si>
    <t>19901775011</t>
  </si>
  <si>
    <t>19901775021</t>
  </si>
  <si>
    <t>10771355013</t>
  </si>
  <si>
    <t>12101455071</t>
  </si>
  <si>
    <t>12101455076</t>
  </si>
  <si>
    <t>12101455083</t>
  </si>
  <si>
    <t>12801455123</t>
  </si>
  <si>
    <t>12801565123</t>
  </si>
  <si>
    <t>13191565063</t>
  </si>
  <si>
    <t>13191455063</t>
  </si>
  <si>
    <t>17071670081</t>
  </si>
  <si>
    <t>17071670091</t>
  </si>
  <si>
    <t>35901355013</t>
  </si>
  <si>
    <t>35901355023</t>
  </si>
  <si>
    <t>42531670013</t>
  </si>
  <si>
    <t>42531670021</t>
  </si>
  <si>
    <t>62071455118</t>
  </si>
  <si>
    <t>62071455128</t>
  </si>
  <si>
    <t>62071455131</t>
  </si>
  <si>
    <t>62071455136</t>
  </si>
  <si>
    <t>62371895058</t>
  </si>
  <si>
    <t>70031460012</t>
  </si>
  <si>
    <t>75801570073</t>
  </si>
  <si>
    <t>75801570088</t>
  </si>
  <si>
    <t>57811670026</t>
  </si>
  <si>
    <t>D10711565011</t>
  </si>
  <si>
    <t>D10711565016</t>
  </si>
  <si>
    <t>42531790031</t>
  </si>
  <si>
    <t>10541670011</t>
  </si>
  <si>
    <t>12092190011</t>
  </si>
  <si>
    <t>22311680011</t>
  </si>
  <si>
    <t>22311680013</t>
  </si>
  <si>
    <t>22571795011</t>
  </si>
  <si>
    <t>22571795018</t>
  </si>
  <si>
    <t>23251565031</t>
  </si>
  <si>
    <t>30301880011</t>
  </si>
  <si>
    <t>30301890011</t>
  </si>
  <si>
    <t>31101710031</t>
  </si>
  <si>
    <t>31101710041</t>
  </si>
  <si>
    <t>31101710061</t>
  </si>
  <si>
    <t>31101850031</t>
  </si>
  <si>
    <t>31101850041</t>
  </si>
  <si>
    <t>31101850061</t>
  </si>
  <si>
    <t>31101850078</t>
  </si>
  <si>
    <t>58111670018</t>
  </si>
  <si>
    <t>11361455011</t>
  </si>
  <si>
    <t>11371360023</t>
  </si>
  <si>
    <t>11581565068</t>
  </si>
  <si>
    <t>11581565078</t>
  </si>
  <si>
    <t>11681565088</t>
  </si>
  <si>
    <t>11681565108</t>
  </si>
  <si>
    <t>13191455073</t>
  </si>
  <si>
    <t>13201565043</t>
  </si>
  <si>
    <t>17071565031</t>
  </si>
  <si>
    <t>18021565056</t>
  </si>
  <si>
    <t>23181570031</t>
  </si>
  <si>
    <t>58111565018</t>
  </si>
  <si>
    <t>62071565161</t>
  </si>
  <si>
    <t>62401360011</t>
  </si>
  <si>
    <t>D82501570026</t>
  </si>
  <si>
    <t>83291370016</t>
  </si>
  <si>
    <t>83301360013</t>
  </si>
  <si>
    <t>11101465051</t>
  </si>
  <si>
    <t>11101465053</t>
  </si>
  <si>
    <t>42531780041</t>
  </si>
  <si>
    <t>62071565148</t>
  </si>
  <si>
    <t>62071565151</t>
  </si>
  <si>
    <t>D82501570021</t>
  </si>
  <si>
    <t>D82501570023</t>
  </si>
  <si>
    <t>62071455013</t>
  </si>
  <si>
    <t>13272090013</t>
  </si>
  <si>
    <t>65201780011</t>
  </si>
  <si>
    <t>65201880011</t>
  </si>
  <si>
    <t>31401880011</t>
  </si>
  <si>
    <t>62411670013</t>
  </si>
  <si>
    <t>10771670023</t>
  </si>
  <si>
    <t>13271670038</t>
  </si>
  <si>
    <t>13271670048</t>
  </si>
  <si>
    <t>13291670041</t>
  </si>
  <si>
    <t>13291670043</t>
  </si>
  <si>
    <t>13291670051</t>
  </si>
  <si>
    <t>13291670053</t>
  </si>
  <si>
    <t>13291670061</t>
  </si>
  <si>
    <t>13291670063</t>
  </si>
  <si>
    <t>18021670066</t>
  </si>
  <si>
    <t>21101780061</t>
  </si>
  <si>
    <t>58111670011</t>
  </si>
  <si>
    <t>58111670016</t>
  </si>
  <si>
    <t>73241670058</t>
  </si>
  <si>
    <t>13371670011</t>
  </si>
  <si>
    <t>10611460023</t>
  </si>
  <si>
    <t>10751565053</t>
  </si>
  <si>
    <t>11501460016</t>
  </si>
  <si>
    <t>12092190013</t>
  </si>
  <si>
    <t>12871570083</t>
  </si>
  <si>
    <t>13191455083</t>
  </si>
  <si>
    <t>13271565038</t>
  </si>
  <si>
    <t>13271565048</t>
  </si>
  <si>
    <t>13271565058</t>
  </si>
  <si>
    <t>18021565066</t>
  </si>
  <si>
    <t>58111565016</t>
  </si>
  <si>
    <t>62361565016</t>
  </si>
  <si>
    <t>11871455013</t>
  </si>
  <si>
    <t>11871565013</t>
  </si>
  <si>
    <t>11911565031</t>
  </si>
  <si>
    <t>58111565011</t>
  </si>
  <si>
    <t>62401360013</t>
  </si>
  <si>
    <t>62401360016</t>
  </si>
  <si>
    <t>73171770011</t>
  </si>
  <si>
    <t>83291370013</t>
  </si>
  <si>
    <t>13341670043</t>
  </si>
  <si>
    <t>13341670053</t>
  </si>
  <si>
    <t>13341670047</t>
  </si>
  <si>
    <t>13351670018</t>
  </si>
  <si>
    <t>13351670038</t>
  </si>
  <si>
    <t>13371780011</t>
  </si>
  <si>
    <t>13371780031</t>
  </si>
  <si>
    <t>18111670018</t>
  </si>
  <si>
    <t>19801565016</t>
  </si>
  <si>
    <t>19801665016</t>
  </si>
  <si>
    <t>19801775016</t>
  </si>
  <si>
    <t>19901565031</t>
  </si>
  <si>
    <t>19901775031</t>
  </si>
  <si>
    <t>20181670038</t>
  </si>
  <si>
    <t>20181670048</t>
  </si>
  <si>
    <t>20181670037</t>
  </si>
  <si>
    <t>D41501780013</t>
  </si>
  <si>
    <t>62071670213</t>
  </si>
  <si>
    <t>62071670223</t>
  </si>
  <si>
    <t>62071775093</t>
  </si>
  <si>
    <t>62071775103</t>
  </si>
  <si>
    <t>62071775113</t>
  </si>
  <si>
    <t>62071885093</t>
  </si>
  <si>
    <t>62071885106</t>
  </si>
  <si>
    <t>13271670058</t>
  </si>
  <si>
    <t>13341565017</t>
  </si>
  <si>
    <t>13351565018</t>
  </si>
  <si>
    <t>13371670031</t>
  </si>
  <si>
    <t>13371780021</t>
  </si>
  <si>
    <t>20181565037</t>
  </si>
  <si>
    <t>20181565048</t>
  </si>
  <si>
    <t>D21001565051</t>
  </si>
  <si>
    <t>30601570061</t>
  </si>
  <si>
    <t>62071565173</t>
  </si>
  <si>
    <t>62071565181</t>
  </si>
  <si>
    <t>62071565193</t>
  </si>
  <si>
    <t>73231670068</t>
  </si>
  <si>
    <t>73241670068</t>
  </si>
  <si>
    <t>D21001565043</t>
  </si>
  <si>
    <t>12661565051</t>
  </si>
  <si>
    <t>12661670081</t>
  </si>
  <si>
    <t>13351565028</t>
  </si>
  <si>
    <t>18111565018</t>
  </si>
  <si>
    <t>20181565038</t>
  </si>
  <si>
    <t>62071565056</t>
  </si>
  <si>
    <t>73231670048</t>
  </si>
  <si>
    <t>73231670058</t>
  </si>
  <si>
    <t>73241670048</t>
  </si>
  <si>
    <t>10701580048</t>
  </si>
  <si>
    <t>11101465046</t>
  </si>
  <si>
    <t>13371670021</t>
  </si>
  <si>
    <t>13371670041</t>
  </si>
  <si>
    <t>17401580048</t>
  </si>
  <si>
    <t>D22001460058</t>
  </si>
  <si>
    <t>D22001670078</t>
  </si>
  <si>
    <t>30601570066</t>
  </si>
  <si>
    <t>87001455043</t>
  </si>
  <si>
    <t>87001565023</t>
  </si>
  <si>
    <t>12791455123</t>
  </si>
  <si>
    <t>12791455133</t>
  </si>
  <si>
    <t>12801455133</t>
  </si>
  <si>
    <t>12801455143</t>
  </si>
  <si>
    <t>12801565133</t>
  </si>
  <si>
    <t>12801565143</t>
  </si>
  <si>
    <t>13301670061</t>
  </si>
  <si>
    <t>13301670071</t>
  </si>
  <si>
    <t>13301670081</t>
  </si>
  <si>
    <t>13301775051</t>
  </si>
  <si>
    <t>13301775061</t>
  </si>
  <si>
    <t>13301775071</t>
  </si>
  <si>
    <t>37101355033</t>
  </si>
  <si>
    <t>37101355043</t>
  </si>
  <si>
    <t>62071670238</t>
  </si>
  <si>
    <t>62071670248</t>
  </si>
  <si>
    <t>62071775108</t>
  </si>
  <si>
    <t>62071775118</t>
  </si>
  <si>
    <t>62071775138</t>
  </si>
  <si>
    <t>20311885013</t>
  </si>
  <si>
    <t>13081775073</t>
  </si>
  <si>
    <t>13121455083</t>
  </si>
  <si>
    <t>13191455093</t>
  </si>
  <si>
    <t>11251360023</t>
  </si>
  <si>
    <t>11261360013</t>
  </si>
  <si>
    <t>11351360013</t>
  </si>
  <si>
    <t>12791565123</t>
  </si>
  <si>
    <t>12791565133</t>
  </si>
  <si>
    <t>13081885053</t>
  </si>
  <si>
    <t>13201565063</t>
  </si>
  <si>
    <t>13201565053</t>
  </si>
  <si>
    <t>13301565041</t>
  </si>
  <si>
    <t>13301565051</t>
  </si>
  <si>
    <t>13301670051</t>
  </si>
  <si>
    <t>20311885014</t>
  </si>
  <si>
    <t>22231580026</t>
  </si>
  <si>
    <t>62071565178</t>
  </si>
  <si>
    <t>62071565198</t>
  </si>
  <si>
    <t>62071775128</t>
  </si>
  <si>
    <t>62071885118</t>
  </si>
  <si>
    <t>62071885128</t>
  </si>
  <si>
    <t>18061360011</t>
  </si>
  <si>
    <t>18061360013</t>
  </si>
  <si>
    <t>18061360023</t>
  </si>
  <si>
    <t>62071565053</t>
  </si>
  <si>
    <t>12611665023</t>
  </si>
  <si>
    <t>12801455153</t>
  </si>
  <si>
    <t>D12821560023</t>
  </si>
  <si>
    <t>D57621560021</t>
  </si>
  <si>
    <t>10711670038</t>
  </si>
  <si>
    <t>10711670048</t>
  </si>
  <si>
    <t>11212010198</t>
  </si>
  <si>
    <t>11212010208</t>
  </si>
  <si>
    <t>12661670091</t>
  </si>
  <si>
    <t>13121455093</t>
  </si>
  <si>
    <t>13121455103</t>
  </si>
  <si>
    <t>13191565073</t>
  </si>
  <si>
    <t>13191565083</t>
  </si>
  <si>
    <t>13201565083</t>
  </si>
  <si>
    <t>13201565073</t>
  </si>
  <si>
    <t>D41201670021</t>
  </si>
  <si>
    <t>58101890021</t>
  </si>
  <si>
    <t>62071355036</t>
  </si>
  <si>
    <t>62071355043</t>
  </si>
  <si>
    <t>92601880091</t>
  </si>
  <si>
    <t>62071355031</t>
  </si>
  <si>
    <t>92601880041</t>
  </si>
  <si>
    <t>22291785013</t>
  </si>
  <si>
    <t>22291785011</t>
  </si>
  <si>
    <t>22291795013</t>
  </si>
  <si>
    <t>22291795011</t>
  </si>
  <si>
    <t>44302090011</t>
  </si>
  <si>
    <t>44302090021</t>
  </si>
  <si>
    <t>50012090011</t>
  </si>
  <si>
    <t>50012090021</t>
  </si>
  <si>
    <t>83311360011</t>
  </si>
  <si>
    <t>83311360013</t>
  </si>
  <si>
    <t>12661670041</t>
  </si>
  <si>
    <t>12661670101</t>
  </si>
  <si>
    <t>20241885033</t>
  </si>
  <si>
    <t>12091890048</t>
  </si>
  <si>
    <t>13201565093</t>
  </si>
  <si>
    <t>13211565043</t>
  </si>
  <si>
    <t>13211565053</t>
  </si>
  <si>
    <t>20311885021</t>
  </si>
  <si>
    <t>49001510048</t>
  </si>
  <si>
    <t>58081565066</t>
  </si>
  <si>
    <t>62071355053</t>
  </si>
  <si>
    <t>62381565086</t>
  </si>
  <si>
    <t>83021455026</t>
  </si>
  <si>
    <t>13151785013</t>
  </si>
  <si>
    <t>21471780053</t>
  </si>
  <si>
    <t>21471780061</t>
  </si>
  <si>
    <t>21471780073</t>
  </si>
  <si>
    <t>21991360021</t>
  </si>
  <si>
    <t>21991360023</t>
  </si>
  <si>
    <t>21991360036</t>
  </si>
  <si>
    <t>21991360043</t>
  </si>
  <si>
    <t>21991360046</t>
  </si>
  <si>
    <t>35901355021</t>
  </si>
  <si>
    <t>35901355026</t>
  </si>
  <si>
    <t>10751355041</t>
  </si>
  <si>
    <t>10751355043</t>
  </si>
  <si>
    <t>D21001565063</t>
  </si>
  <si>
    <t>21991360026</t>
  </si>
  <si>
    <t>56271565068</t>
  </si>
  <si>
    <t>58081565078</t>
  </si>
  <si>
    <t>D21471570011</t>
  </si>
  <si>
    <t>D21471570016</t>
  </si>
  <si>
    <t>D21471570026</t>
  </si>
  <si>
    <t>20861780011</t>
  </si>
  <si>
    <t>20861780021</t>
  </si>
  <si>
    <t>20861780031</t>
  </si>
  <si>
    <t>13261315011</t>
  </si>
  <si>
    <t>84201455011</t>
  </si>
  <si>
    <t>84201455021</t>
  </si>
  <si>
    <t>11581565088</t>
  </si>
  <si>
    <t>11581565098</t>
  </si>
  <si>
    <t>30181780043</t>
  </si>
  <si>
    <t>57811775056</t>
  </si>
  <si>
    <t>90061890018</t>
  </si>
  <si>
    <t>D75001360013</t>
  </si>
  <si>
    <t>D75001360023</t>
  </si>
  <si>
    <t>16101360011</t>
  </si>
  <si>
    <t>16101360013</t>
  </si>
  <si>
    <t>16101360016</t>
  </si>
  <si>
    <t>11791570013</t>
  </si>
  <si>
    <t>21001775051</t>
  </si>
  <si>
    <t>21001775056</t>
  </si>
  <si>
    <t>21001775061</t>
  </si>
  <si>
    <t>21001775066</t>
  </si>
  <si>
    <t>21001775071</t>
  </si>
  <si>
    <t>21001775076</t>
  </si>
  <si>
    <t>30151355013</t>
  </si>
  <si>
    <t>36801460013</t>
  </si>
  <si>
    <t>37101245023</t>
  </si>
  <si>
    <t>38301780011</t>
  </si>
  <si>
    <t>40641885011</t>
  </si>
  <si>
    <t>58111670013</t>
  </si>
  <si>
    <t>73221890088</t>
  </si>
  <si>
    <t>73221890098</t>
  </si>
  <si>
    <t>83251570051</t>
  </si>
  <si>
    <t>83291370023</t>
  </si>
  <si>
    <t>83291370033</t>
  </si>
  <si>
    <t>84201780011</t>
  </si>
  <si>
    <t>84201780021</t>
  </si>
  <si>
    <t>92401470013</t>
  </si>
  <si>
    <t>92411370013</t>
  </si>
  <si>
    <t>92411480013</t>
  </si>
  <si>
    <t>92411585013</t>
  </si>
  <si>
    <t>92421470013</t>
  </si>
  <si>
    <t>92421470023</t>
  </si>
  <si>
    <t>92421580013</t>
  </si>
  <si>
    <t>20301455011</t>
  </si>
  <si>
    <t>58111565013</t>
  </si>
  <si>
    <t>D83601570011</t>
  </si>
  <si>
    <t>30151355011</t>
  </si>
  <si>
    <t>13261315021</t>
  </si>
  <si>
    <t>13261385031</t>
  </si>
  <si>
    <t>42601655019</t>
  </si>
  <si>
    <t>42601655029</t>
  </si>
  <si>
    <t>45372185013</t>
  </si>
  <si>
    <t>45391980011</t>
  </si>
  <si>
    <t>45391990011</t>
  </si>
  <si>
    <t>锻造轮涂装成本跟踪</t>
  </si>
  <si>
    <t>机加成本</t>
  </si>
  <si>
    <t>事项</t>
  </si>
  <si>
    <t>金额元/kg</t>
  </si>
  <si>
    <t>油漆</t>
  </si>
  <si>
    <t>亮面</t>
  </si>
  <si>
    <t>电费、水</t>
  </si>
  <si>
    <t>每小时五元</t>
  </si>
  <si>
    <t>包材</t>
  </si>
  <si>
    <t>套色</t>
  </si>
  <si>
    <t>人工</t>
  </si>
  <si>
    <t>开二台机，工价20每小时，5小时100</t>
  </si>
  <si>
    <t>能源</t>
  </si>
  <si>
    <t>刻字</t>
  </si>
  <si>
    <t>折旧</t>
  </si>
  <si>
    <t>机台25万折旧10年，每台机每在生产2件，房子没有折旧</t>
  </si>
  <si>
    <t>拉丝</t>
  </si>
  <si>
    <t>委外</t>
  </si>
  <si>
    <t>工具及其他辅料</t>
  </si>
  <si>
    <t>刀具一套1500，一般计划用2个月，切消液油等</t>
  </si>
  <si>
    <t>盖及辅材</t>
  </si>
  <si>
    <t>水电镀</t>
  </si>
  <si>
    <t>时间输上去</t>
  </si>
  <si>
    <t>制造</t>
  </si>
  <si>
    <t>抛光</t>
  </si>
  <si>
    <t>真空电镀</t>
  </si>
  <si>
    <t>发生时间</t>
  </si>
  <si>
    <t>摘要</t>
  </si>
  <si>
    <t>备注：设计费包括在产品制造成本中</t>
  </si>
  <si>
    <t>机加车间铣边单价申请明细表</t>
  </si>
  <si>
    <t>铣边时长（分钟）</t>
  </si>
  <si>
    <t>1分钟之内</t>
  </si>
  <si>
    <t>1-3分钟</t>
  </si>
  <si>
    <t>3-5分钟</t>
  </si>
  <si>
    <t>5-7分钟</t>
  </si>
  <si>
    <t>7-10分钟</t>
  </si>
  <si>
    <t>10-15分钟</t>
  </si>
  <si>
    <t>15分钟以上</t>
  </si>
  <si>
    <t>产品编码</t>
  </si>
  <si>
    <t>加工时长（秒/只）</t>
  </si>
  <si>
    <t>15元/小时</t>
  </si>
  <si>
    <t>13元/小时</t>
  </si>
  <si>
    <t>11元/小时</t>
  </si>
  <si>
    <t>10元/小时</t>
  </si>
  <si>
    <t>1.5元/件</t>
  </si>
  <si>
    <t>2.1元/件</t>
  </si>
  <si>
    <t>2.4元/件</t>
  </si>
  <si>
    <r>
      <rPr>
        <sz val="14"/>
        <color theme="1"/>
        <rFont val="宋体"/>
        <charset val="134"/>
      </rPr>
      <t>（备注：注意前面的是以时间为准，后面是按件数计算，</t>
    </r>
    <r>
      <rPr>
        <sz val="14"/>
        <color theme="1"/>
        <rFont val="宋体"/>
        <charset val="134"/>
      </rPr>
      <t>时间段不包含起点时刻</t>
    </r>
    <r>
      <rPr>
        <sz val="14"/>
        <color theme="1"/>
        <rFont val="宋体"/>
        <charset val="134"/>
      </rPr>
      <t>）</t>
    </r>
  </si>
  <si>
    <t>2020年11月铣边单价调整</t>
  </si>
  <si>
    <t>12851880018</t>
  </si>
  <si>
    <t>12841890028</t>
  </si>
  <si>
    <t>12841890038</t>
  </si>
  <si>
    <t>57711790058</t>
  </si>
  <si>
    <t>57851885058</t>
  </si>
  <si>
    <t>57851885068</t>
  </si>
  <si>
    <t>57852085028</t>
  </si>
  <si>
    <t>1316189001801</t>
  </si>
  <si>
    <t>6207188506801</t>
  </si>
  <si>
    <t>6207188501801</t>
  </si>
  <si>
    <t>6207189007801</t>
  </si>
  <si>
    <t>10分14秒</t>
  </si>
  <si>
    <t>铣字、铣槽</t>
  </si>
  <si>
    <t>6207189006801</t>
  </si>
  <si>
    <t>6分40秒</t>
  </si>
  <si>
    <t>7005157001801</t>
  </si>
  <si>
    <t>6207189001801</t>
  </si>
  <si>
    <t>5784188001801</t>
  </si>
  <si>
    <t>6207156501801</t>
  </si>
  <si>
    <t>没有这个编号</t>
  </si>
  <si>
    <t>6207156505804</t>
  </si>
  <si>
    <t>2分30秒</t>
  </si>
  <si>
    <t>6207156504801</t>
  </si>
  <si>
    <t>6207156510801</t>
  </si>
  <si>
    <t>2分08秒</t>
  </si>
  <si>
    <t>6207156509801</t>
  </si>
  <si>
    <t>2分07秒</t>
  </si>
  <si>
    <t>1318157001801</t>
  </si>
  <si>
    <t>1318167001801</t>
  </si>
  <si>
    <t>1318167002801</t>
  </si>
  <si>
    <t>1318177501801</t>
  </si>
  <si>
    <t>1317177504802</t>
  </si>
  <si>
    <t>3分30秒</t>
  </si>
  <si>
    <t>6208189501806</t>
  </si>
  <si>
    <t>15分</t>
  </si>
  <si>
    <t>6208189001804</t>
  </si>
  <si>
    <t>6232208001801</t>
  </si>
  <si>
    <t>不铣加工</t>
  </si>
  <si>
    <t>6208198501801</t>
  </si>
  <si>
    <t>6208189502801</t>
  </si>
  <si>
    <t>6208189501801</t>
  </si>
  <si>
    <t>6208209002801</t>
  </si>
  <si>
    <t>16分</t>
  </si>
  <si>
    <t>1284179004801</t>
  </si>
  <si>
    <t>45秒</t>
  </si>
  <si>
    <t>6分30秒</t>
  </si>
  <si>
    <t>26分</t>
  </si>
  <si>
    <t>24分</t>
  </si>
  <si>
    <t>14分</t>
  </si>
  <si>
    <t>铣窗口</t>
  </si>
  <si>
    <t>14分30秒</t>
  </si>
  <si>
    <t>6001229002802</t>
  </si>
  <si>
    <t>10分51秒</t>
  </si>
  <si>
    <t>6001229002801</t>
  </si>
  <si>
    <t>6001241002802</t>
  </si>
  <si>
    <t>11分45秒</t>
  </si>
  <si>
    <t>6001241002801</t>
  </si>
  <si>
    <t>13分20秒</t>
  </si>
  <si>
    <t>1740138002801</t>
  </si>
  <si>
    <r>
      <rPr>
        <sz val="11"/>
        <color theme="1"/>
        <rFont val="宋体"/>
        <charset val="134"/>
        <scheme val="minor"/>
      </rPr>
      <t>6分40</t>
    </r>
    <r>
      <rPr>
        <sz val="11"/>
        <color theme="1"/>
        <rFont val="宋体"/>
        <charset val="134"/>
        <scheme val="minor"/>
      </rPr>
      <t>秒</t>
    </r>
  </si>
  <si>
    <t>1740158003801</t>
  </si>
  <si>
    <t>10分40秒</t>
  </si>
  <si>
    <t>铣字、铣槽、铣窗口</t>
  </si>
  <si>
    <t>1740158002801</t>
  </si>
  <si>
    <t>3分20秒</t>
  </si>
  <si>
    <t>钻PCD孔4把刀</t>
  </si>
  <si>
    <t>3110153502801</t>
  </si>
  <si>
    <t>3110158001801</t>
  </si>
  <si>
    <t>4分05秒</t>
  </si>
  <si>
    <t>1070158001801</t>
  </si>
  <si>
    <t>5分20秒</t>
  </si>
  <si>
    <t>1070158003801</t>
  </si>
  <si>
    <t>1070158002801</t>
  </si>
  <si>
    <t>5分30秒</t>
  </si>
  <si>
    <t>钻PCD（4把刀）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</si>
  <si>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分</t>
    </r>
    <r>
      <rPr>
        <sz val="11"/>
        <color theme="1"/>
        <rFont val="宋体"/>
        <charset val="134"/>
        <scheme val="minor"/>
      </rPr>
      <t>44</t>
    </r>
    <r>
      <rPr>
        <sz val="11"/>
        <color theme="1"/>
        <rFont val="宋体"/>
        <charset val="134"/>
        <scheme val="minor"/>
      </rPr>
      <t>秒</t>
    </r>
  </si>
  <si>
    <t>2200167002801</t>
  </si>
  <si>
    <t>5分15秒</t>
  </si>
  <si>
    <t>2200167004801</t>
  </si>
  <si>
    <t>3分50秒</t>
  </si>
  <si>
    <t>1740158001801</t>
  </si>
  <si>
    <t>3分35秒</t>
  </si>
  <si>
    <t>3110171001801</t>
  </si>
  <si>
    <t>3分25秒</t>
  </si>
  <si>
    <t>3110171002801</t>
  </si>
  <si>
    <t>3110171003801</t>
  </si>
  <si>
    <t>3110171004801</t>
  </si>
  <si>
    <t>3110171005801</t>
  </si>
  <si>
    <t>22001670018</t>
  </si>
  <si>
    <t>2分40秒</t>
  </si>
  <si>
    <t>2200167001818</t>
  </si>
  <si>
    <t>2200167001805</t>
  </si>
  <si>
    <t>2200167005803</t>
  </si>
  <si>
    <t>2200167005804</t>
  </si>
  <si>
    <t>3110185001801</t>
  </si>
  <si>
    <t>12分47秒</t>
  </si>
  <si>
    <t>3110185004801</t>
  </si>
  <si>
    <t>3110185003801</t>
  </si>
  <si>
    <t>8321168501801</t>
  </si>
  <si>
    <t>1分50秒</t>
  </si>
  <si>
    <t>1740153501801</t>
  </si>
  <si>
    <t>10分</t>
  </si>
  <si>
    <t>3110139001801</t>
  </si>
  <si>
    <t>3110139002801</t>
  </si>
  <si>
    <t>5分35秒</t>
  </si>
  <si>
    <r>
      <rPr>
        <sz val="11"/>
        <color theme="1"/>
        <rFont val="宋体"/>
        <charset val="134"/>
        <scheme val="minor"/>
      </rPr>
      <t>3分</t>
    </r>
    <r>
      <rPr>
        <sz val="11"/>
        <color theme="1"/>
        <rFont val="宋体"/>
        <charset val="134"/>
        <scheme val="minor"/>
      </rPr>
      <t>02</t>
    </r>
    <r>
      <rPr>
        <sz val="11"/>
        <color theme="1"/>
        <rFont val="宋体"/>
        <charset val="134"/>
        <scheme val="minor"/>
      </rPr>
      <t>秒</t>
    </r>
  </si>
  <si>
    <t>3110139003801</t>
  </si>
  <si>
    <t>1745158001801</t>
  </si>
  <si>
    <t>1745153501801</t>
  </si>
  <si>
    <t>2200146001801</t>
  </si>
  <si>
    <t>2200146001809</t>
  </si>
  <si>
    <t>3110151001801</t>
  </si>
  <si>
    <t>1070139001801</t>
  </si>
  <si>
    <t>9分</t>
  </si>
  <si>
    <t>3110153503801</t>
  </si>
  <si>
    <t>7分10秒</t>
  </si>
  <si>
    <t>2660189502801</t>
  </si>
  <si>
    <t>2660189501801</t>
  </si>
  <si>
    <t>5分40秒</t>
  </si>
  <si>
    <t>2200167001810</t>
  </si>
  <si>
    <t>4分40秒</t>
  </si>
  <si>
    <t>2200167001806</t>
  </si>
  <si>
    <t>2200167003803</t>
  </si>
  <si>
    <t>2200167001807</t>
  </si>
  <si>
    <t>16分40秒</t>
  </si>
  <si>
    <t>17分40秒</t>
  </si>
  <si>
    <t>18分30秒</t>
  </si>
  <si>
    <t>1121201001801</t>
  </si>
  <si>
    <t>铣字、铣边</t>
  </si>
  <si>
    <t>1121201005801</t>
  </si>
  <si>
    <t>4分30秒</t>
  </si>
  <si>
    <t>1121201002801</t>
  </si>
  <si>
    <t>6分</t>
  </si>
  <si>
    <t>铣边</t>
  </si>
  <si>
    <t>1080153502801</t>
  </si>
  <si>
    <t>1080153501801</t>
  </si>
  <si>
    <t>3分54秒</t>
  </si>
  <si>
    <t>1080138001801</t>
  </si>
  <si>
    <t>5分</t>
  </si>
  <si>
    <t>PCD4把刀</t>
  </si>
  <si>
    <t>1080156502801</t>
  </si>
  <si>
    <t>1080139001801</t>
  </si>
  <si>
    <t>1080158002801</t>
  </si>
  <si>
    <t>1080158001801</t>
  </si>
  <si>
    <t>16分30秒</t>
  </si>
  <si>
    <t>7322189002801</t>
  </si>
  <si>
    <t>7322189002802</t>
  </si>
  <si>
    <t>11分30秒</t>
  </si>
  <si>
    <t>铣字、铣槽、铣孔</t>
  </si>
  <si>
    <r>
      <rPr>
        <sz val="11"/>
        <color theme="1"/>
        <rFont val="宋体"/>
        <charset val="134"/>
        <scheme val="minor"/>
      </rPr>
      <t>311017100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801</t>
    </r>
  </si>
  <si>
    <r>
      <rPr>
        <sz val="11"/>
        <color theme="1"/>
        <rFont val="宋体"/>
        <charset val="134"/>
        <scheme val="minor"/>
      </rPr>
      <t>7分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秒</t>
    </r>
  </si>
  <si>
    <t>铣槽、铣孔</t>
  </si>
  <si>
    <r>
      <rPr>
        <sz val="11"/>
        <color theme="1"/>
        <rFont val="宋体"/>
        <charset val="134"/>
        <scheme val="minor"/>
      </rPr>
      <t>3分</t>
    </r>
    <r>
      <rPr>
        <sz val="11"/>
        <color theme="1"/>
        <rFont val="宋体"/>
        <charset val="134"/>
        <scheme val="minor"/>
      </rPr>
      <t>40秒</t>
    </r>
  </si>
  <si>
    <t>PCD2把刀</t>
  </si>
  <si>
    <t>3110174502801</t>
  </si>
  <si>
    <r>
      <rPr>
        <sz val="11"/>
        <color theme="1"/>
        <rFont val="宋体"/>
        <charset val="134"/>
        <scheme val="minor"/>
      </rPr>
      <t>4分2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秒</t>
    </r>
  </si>
  <si>
    <t>3110174501801</t>
  </si>
  <si>
    <t>4分</t>
  </si>
  <si>
    <r>
      <rPr>
        <sz val="11"/>
        <color theme="1"/>
        <rFont val="宋体"/>
        <charset val="134"/>
        <scheme val="minor"/>
      </rPr>
      <t>PCD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把刀</t>
    </r>
  </si>
  <si>
    <r>
      <rPr>
        <sz val="11"/>
        <color theme="1"/>
        <rFont val="宋体"/>
        <charset val="134"/>
        <scheme val="minor"/>
      </rPr>
      <t>4分</t>
    </r>
    <r>
      <rPr>
        <sz val="11"/>
        <color theme="1"/>
        <rFont val="宋体"/>
        <charset val="134"/>
        <scheme val="minor"/>
      </rPr>
      <t>10秒</t>
    </r>
  </si>
  <si>
    <t>1121221204801</t>
  </si>
  <si>
    <t>8分50秒</t>
  </si>
  <si>
    <t>铣辐条</t>
  </si>
  <si>
    <t>1111241204801</t>
  </si>
  <si>
    <t>6分10秒</t>
  </si>
  <si>
    <t>铣字、铣装饰孔</t>
  </si>
  <si>
    <t>1318188001805</t>
  </si>
  <si>
    <t>4900158001801</t>
  </si>
  <si>
    <t>铣字、PCD4把刀</t>
  </si>
  <si>
    <t>4900158002801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</si>
  <si>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2分</t>
    </r>
  </si>
  <si>
    <t>铣槽、铣窗口</t>
  </si>
  <si>
    <t>4分20秒</t>
  </si>
  <si>
    <t>4900158005801</t>
  </si>
  <si>
    <t>4分25秒</t>
  </si>
  <si>
    <r>
      <rPr>
        <sz val="11"/>
        <color theme="1"/>
        <rFont val="宋体"/>
        <charset val="134"/>
        <scheme val="minor"/>
      </rPr>
      <t>3分2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秒</t>
    </r>
  </si>
  <si>
    <t>碗口铣字</t>
  </si>
  <si>
    <t>碗口铣字、轮缘铣字</t>
  </si>
  <si>
    <t>2200146002801</t>
  </si>
  <si>
    <t>6230157006801</t>
  </si>
  <si>
    <t>铣字、铣窗口</t>
  </si>
  <si>
    <t>5分10秒</t>
  </si>
  <si>
    <t>2140209001801</t>
  </si>
  <si>
    <t>2140188501801</t>
  </si>
  <si>
    <t>1111241203801</t>
  </si>
  <si>
    <t>29分54秒</t>
  </si>
  <si>
    <t>铣字、铣辐条、铣装饰孔</t>
  </si>
  <si>
    <t>1284157001805</t>
  </si>
  <si>
    <t>铣装饰孔、铣窗口</t>
  </si>
  <si>
    <t>9001189001801</t>
  </si>
  <si>
    <t>9001189002802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</si>
  <si>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分</t>
    </r>
    <r>
      <rPr>
        <sz val="11"/>
        <color theme="1"/>
        <rFont val="宋体"/>
        <charset val="134"/>
        <scheme val="minor"/>
      </rPr>
      <t>58</t>
    </r>
    <r>
      <rPr>
        <sz val="11"/>
        <color theme="1"/>
        <rFont val="宋体"/>
        <charset val="134"/>
        <scheme val="minor"/>
      </rPr>
      <t>秒</t>
    </r>
  </si>
  <si>
    <t>9001189002801</t>
  </si>
  <si>
    <t>9001189001808</t>
  </si>
  <si>
    <t>9001189001807</t>
  </si>
  <si>
    <t>9001189001803</t>
  </si>
  <si>
    <t>1121221215801</t>
  </si>
  <si>
    <r>
      <rPr>
        <sz val="11"/>
        <color theme="1"/>
        <rFont val="宋体"/>
        <charset val="134"/>
        <scheme val="minor"/>
      </rPr>
      <t>4分</t>
    </r>
    <r>
      <rPr>
        <sz val="11"/>
        <color theme="1"/>
        <rFont val="宋体"/>
        <charset val="134"/>
        <scheme val="minor"/>
      </rPr>
      <t>50秒</t>
    </r>
  </si>
  <si>
    <t>1121221209801</t>
  </si>
  <si>
    <t>6分50秒</t>
  </si>
  <si>
    <t>7580153501801</t>
  </si>
  <si>
    <r>
      <rPr>
        <sz val="11"/>
        <color theme="1"/>
        <rFont val="宋体"/>
        <charset val="134"/>
        <scheme val="minor"/>
      </rPr>
      <t>1分</t>
    </r>
    <r>
      <rPr>
        <sz val="11"/>
        <color theme="1"/>
        <rFont val="宋体"/>
        <charset val="134"/>
        <scheme val="minor"/>
      </rPr>
      <t>30秒</t>
    </r>
  </si>
  <si>
    <t>7580157001802</t>
  </si>
  <si>
    <t>1740171001801</t>
  </si>
  <si>
    <t>1740171002801</t>
  </si>
  <si>
    <t>8分20秒</t>
  </si>
  <si>
    <r>
      <rPr>
        <sz val="11"/>
        <color theme="1"/>
        <rFont val="宋体"/>
        <charset val="134"/>
        <scheme val="minor"/>
      </rPr>
      <t>8分</t>
    </r>
    <r>
      <rPr>
        <sz val="11"/>
        <color theme="1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秒</t>
    </r>
  </si>
  <si>
    <t>10分10秒</t>
  </si>
  <si>
    <t>铣字、铣槽、PCD2把刀</t>
  </si>
  <si>
    <t>1080131001801</t>
  </si>
  <si>
    <t>20分29秒</t>
  </si>
  <si>
    <t>铣窗口（大、小）</t>
  </si>
  <si>
    <t>2153153501801</t>
  </si>
  <si>
    <t>5分27秒</t>
  </si>
  <si>
    <t>10分30秒</t>
  </si>
  <si>
    <t>铣字、铣窗口、铣槽</t>
  </si>
  <si>
    <r>
      <rPr>
        <sz val="11"/>
        <color theme="1"/>
        <rFont val="宋体"/>
        <charset val="134"/>
        <scheme val="minor"/>
      </rPr>
      <t>215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153501801</t>
    </r>
  </si>
  <si>
    <t>2260221204801</t>
  </si>
  <si>
    <t>5分45秒</t>
  </si>
  <si>
    <t>15分36秒</t>
  </si>
  <si>
    <t>铣字、铣装饰孔、铣辐条</t>
  </si>
  <si>
    <t>2260221206801</t>
  </si>
  <si>
    <t>11分02秒</t>
  </si>
  <si>
    <t>2350157002801</t>
  </si>
  <si>
    <t>3070156502801</t>
  </si>
  <si>
    <t>3070156501801</t>
  </si>
  <si>
    <t>3110135506801</t>
  </si>
  <si>
    <t>29分30秒</t>
  </si>
  <si>
    <t>铣窗口、铣槽</t>
  </si>
  <si>
    <t>4900171002801</t>
  </si>
  <si>
    <t>28分30秒</t>
  </si>
  <si>
    <t>铣窗口（小）</t>
  </si>
  <si>
    <t>铣窗口（大）</t>
  </si>
  <si>
    <t>9分40秒</t>
  </si>
  <si>
    <t>4900138002801</t>
  </si>
  <si>
    <t>22分</t>
  </si>
  <si>
    <r>
      <rPr>
        <sz val="11"/>
        <color theme="1"/>
        <rFont val="宋体"/>
        <charset val="134"/>
        <scheme val="minor"/>
      </rPr>
      <t>490013800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801</t>
    </r>
  </si>
  <si>
    <t>4900138001801</t>
  </si>
  <si>
    <t>4分36秒</t>
  </si>
  <si>
    <t>2580189501801</t>
  </si>
  <si>
    <t>3分</t>
  </si>
  <si>
    <t>2360157001801</t>
  </si>
  <si>
    <t>1分30秒</t>
  </si>
  <si>
    <t>2360157003801</t>
  </si>
  <si>
    <t>3110178002801</t>
  </si>
  <si>
    <t>3分40秒</t>
  </si>
  <si>
    <t>11分40秒</t>
  </si>
  <si>
    <t>3110179002801</t>
  </si>
  <si>
    <t>3110181502801</t>
  </si>
  <si>
    <t>10分20秒</t>
  </si>
  <si>
    <t>3110181504801</t>
  </si>
  <si>
    <t>4分50秒</t>
  </si>
  <si>
    <r>
      <rPr>
        <sz val="11"/>
        <color theme="1"/>
        <rFont val="宋体"/>
        <charset val="134"/>
        <scheme val="minor"/>
      </rPr>
      <t>3分</t>
    </r>
    <r>
      <rPr>
        <sz val="11"/>
        <color theme="1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秒</t>
    </r>
  </si>
  <si>
    <t>7分08秒</t>
  </si>
  <si>
    <t>3110185006801</t>
  </si>
  <si>
    <t>3110185005801</t>
  </si>
  <si>
    <t>12分10秒</t>
  </si>
  <si>
    <t>3110189502801</t>
  </si>
  <si>
    <r>
      <rPr>
        <sz val="11"/>
        <color theme="1"/>
        <rFont val="宋体"/>
        <charset val="134"/>
        <scheme val="minor"/>
      </rPr>
      <t>311018950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801</t>
    </r>
  </si>
  <si>
    <r>
      <rPr>
        <sz val="11"/>
        <color theme="1"/>
        <rFont val="宋体"/>
        <charset val="134"/>
        <scheme val="minor"/>
      </rPr>
      <t>8分</t>
    </r>
    <r>
      <rPr>
        <sz val="11"/>
        <color theme="1"/>
        <rFont val="宋体"/>
        <charset val="134"/>
        <scheme val="minor"/>
      </rPr>
      <t>08</t>
    </r>
    <r>
      <rPr>
        <sz val="11"/>
        <color theme="1"/>
        <rFont val="宋体"/>
        <charset val="134"/>
        <scheme val="minor"/>
      </rPr>
      <t>秒</t>
    </r>
  </si>
  <si>
    <r>
      <rPr>
        <sz val="11"/>
        <color theme="1"/>
        <rFont val="宋体"/>
        <charset val="134"/>
        <scheme val="minor"/>
      </rPr>
      <t>4分1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秒</t>
    </r>
  </si>
  <si>
    <t>1284157005802</t>
  </si>
  <si>
    <t>铣装饰孔、铣字</t>
  </si>
  <si>
    <t>2580189503101</t>
  </si>
  <si>
    <t>铣装饰孔</t>
  </si>
  <si>
    <t>2280167001801</t>
  </si>
  <si>
    <t>2280177501801</t>
  </si>
  <si>
    <t>2203189503801</t>
  </si>
  <si>
    <r>
      <rPr>
        <sz val="11"/>
        <color theme="1"/>
        <rFont val="宋体"/>
        <charset val="134"/>
        <scheme val="minor"/>
      </rPr>
      <t>3分4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秒</t>
    </r>
  </si>
  <si>
    <r>
      <rPr>
        <sz val="11"/>
        <color theme="1"/>
        <rFont val="宋体"/>
        <charset val="134"/>
        <scheme val="minor"/>
      </rPr>
      <t>3分20</t>
    </r>
    <r>
      <rPr>
        <sz val="11"/>
        <color theme="1"/>
        <rFont val="宋体"/>
        <charset val="134"/>
        <scheme val="minor"/>
      </rPr>
      <t>秒</t>
    </r>
  </si>
  <si>
    <r>
      <rPr>
        <sz val="11"/>
        <color theme="1"/>
        <rFont val="宋体"/>
        <charset val="134"/>
        <scheme val="minor"/>
      </rPr>
      <t>220318950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801</t>
    </r>
  </si>
  <si>
    <t>2分50秒</t>
  </si>
  <si>
    <r>
      <rPr>
        <sz val="11"/>
        <color theme="1"/>
        <rFont val="宋体"/>
        <charset val="134"/>
        <scheme val="minor"/>
      </rPr>
      <t>2203189505</t>
    </r>
    <r>
      <rPr>
        <sz val="11"/>
        <color theme="1"/>
        <rFont val="宋体"/>
        <charset val="134"/>
        <scheme val="minor"/>
      </rPr>
      <t>801</t>
    </r>
  </si>
  <si>
    <r>
      <rPr>
        <sz val="11"/>
        <color theme="1"/>
        <rFont val="宋体"/>
        <charset val="134"/>
        <scheme val="minor"/>
      </rPr>
      <t>2203189506</t>
    </r>
    <r>
      <rPr>
        <sz val="11"/>
        <color theme="1"/>
        <rFont val="宋体"/>
        <charset val="134"/>
        <scheme val="minor"/>
      </rPr>
      <t>801</t>
    </r>
  </si>
  <si>
    <t>2280167004801</t>
  </si>
  <si>
    <r>
      <rPr>
        <sz val="11"/>
        <color theme="1"/>
        <rFont val="宋体"/>
        <charset val="134"/>
        <scheme val="minor"/>
      </rPr>
      <t>3分20秒</t>
    </r>
  </si>
  <si>
    <t>2280177507801</t>
  </si>
  <si>
    <t>2280177502801</t>
  </si>
  <si>
    <t>2280177504801</t>
  </si>
  <si>
    <t>2280177503802</t>
  </si>
  <si>
    <t>6208178502801</t>
  </si>
  <si>
    <t>6208189501808</t>
  </si>
  <si>
    <t>3060177502601</t>
  </si>
  <si>
    <t>3110153501801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</si>
  <si>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2分</t>
    </r>
  </si>
  <si>
    <t>铣字、铣槽、PCD4把刀</t>
  </si>
  <si>
    <t>4900151001801</t>
  </si>
  <si>
    <t>3分10秒</t>
  </si>
  <si>
    <t>铣槽</t>
  </si>
  <si>
    <r>
      <rPr>
        <sz val="11"/>
        <color theme="1"/>
        <rFont val="宋体"/>
        <charset val="134"/>
        <scheme val="minor"/>
      </rPr>
      <t>4分</t>
    </r>
    <r>
      <rPr>
        <sz val="11"/>
        <color theme="1"/>
        <rFont val="宋体"/>
        <charset val="134"/>
        <scheme val="minor"/>
      </rPr>
      <t>03</t>
    </r>
    <r>
      <rPr>
        <sz val="11"/>
        <color theme="1"/>
        <rFont val="宋体"/>
        <charset val="134"/>
        <scheme val="minor"/>
      </rPr>
      <t>秒</t>
    </r>
  </si>
  <si>
    <t>钻PCD（2把刀）</t>
  </si>
  <si>
    <t>4900185001801</t>
  </si>
  <si>
    <t>10分12秒</t>
  </si>
  <si>
    <t>4900185003801</t>
  </si>
  <si>
    <t>4900185002801</t>
  </si>
  <si>
    <t>34分10秒</t>
  </si>
  <si>
    <t>铣三角形窗口</t>
  </si>
  <si>
    <t>1100189001801</t>
  </si>
  <si>
    <t>9分36秒</t>
  </si>
  <si>
    <t>6233189004801</t>
  </si>
  <si>
    <t>8分19秒</t>
  </si>
  <si>
    <t>铣筋条</t>
  </si>
  <si>
    <t>7分50秒</t>
  </si>
  <si>
    <t>1073241204801</t>
  </si>
  <si>
    <t>铣字、铣装饰孔、铣窗口</t>
  </si>
  <si>
    <t>1073241201801</t>
  </si>
  <si>
    <t>1073241203801</t>
  </si>
  <si>
    <t>9002209503802</t>
  </si>
  <si>
    <t>5分50秒</t>
  </si>
  <si>
    <t>9002209502801</t>
  </si>
  <si>
    <t>4900153506801</t>
  </si>
  <si>
    <t>PCD4把刀、轮缘刻字</t>
  </si>
  <si>
    <t>30分10秒</t>
  </si>
  <si>
    <t>5805138001801</t>
  </si>
  <si>
    <t>11分</t>
  </si>
  <si>
    <t>铣窗口、铣槽、铣字</t>
  </si>
  <si>
    <t>4分56秒</t>
  </si>
  <si>
    <t>5805153501801</t>
  </si>
  <si>
    <t>铣槽、铣字、铣窗口</t>
  </si>
  <si>
    <t>5805147001801</t>
  </si>
  <si>
    <r>
      <rPr>
        <sz val="11"/>
        <color theme="1"/>
        <rFont val="宋体"/>
        <charset val="134"/>
        <scheme val="minor"/>
      </rPr>
      <t>5分1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</t>
    </r>
  </si>
  <si>
    <t>5805158001801</t>
  </si>
  <si>
    <t>7324167003801</t>
  </si>
  <si>
    <t>1分35秒</t>
  </si>
  <si>
    <t>1327167001801</t>
  </si>
  <si>
    <r>
      <rPr>
        <sz val="11"/>
        <color theme="1"/>
        <rFont val="宋体"/>
        <charset val="134"/>
        <scheme val="minor"/>
      </rPr>
      <t>1分3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秒</t>
    </r>
  </si>
  <si>
    <t>11分48分</t>
  </si>
  <si>
    <t>PCD2把刀、铣刀2把刀</t>
  </si>
  <si>
    <t>2分</t>
  </si>
  <si>
    <t>2580189501802</t>
  </si>
  <si>
    <t>2580189502801</t>
  </si>
  <si>
    <t>7323167003801</t>
  </si>
  <si>
    <t>1分26秒</t>
  </si>
  <si>
    <t>7323167001801</t>
  </si>
  <si>
    <t>7323167002801</t>
  </si>
  <si>
    <t>7324167001802</t>
  </si>
  <si>
    <t>7324167002801</t>
  </si>
  <si>
    <t>7分</t>
  </si>
  <si>
    <t>3110158005801</t>
  </si>
  <si>
    <t>PCD2把刀/PCD4把刀</t>
  </si>
  <si>
    <t>3110158002801</t>
  </si>
  <si>
    <t>4900157003801</t>
  </si>
  <si>
    <t>32分28秒</t>
  </si>
  <si>
    <t>1080157002801</t>
  </si>
  <si>
    <t>1327156501805</t>
  </si>
  <si>
    <t>1分24秒</t>
  </si>
  <si>
    <t>1324156501804</t>
  </si>
  <si>
    <t>3110179001801</t>
  </si>
  <si>
    <t>PCD、铣刀</t>
  </si>
  <si>
    <t>5784188002802</t>
  </si>
  <si>
    <t>6230179002805</t>
  </si>
  <si>
    <t>铣边、刻字</t>
  </si>
  <si>
    <t>1327156501804</t>
  </si>
  <si>
    <t>4900153507801</t>
  </si>
  <si>
    <r>
      <rPr>
        <sz val="11"/>
        <color theme="1"/>
        <rFont val="宋体"/>
        <charset val="134"/>
        <scheme val="minor"/>
      </rPr>
      <t>5分</t>
    </r>
    <r>
      <rPr>
        <sz val="11"/>
        <color theme="1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秒</t>
    </r>
  </si>
  <si>
    <t>1331201001801</t>
  </si>
  <si>
    <t>18分</t>
  </si>
  <si>
    <t>1331209001801</t>
  </si>
  <si>
    <t>8323189001801</t>
  </si>
  <si>
    <t>8323189002801</t>
  </si>
  <si>
    <t>5分17秒</t>
  </si>
  <si>
    <t>8323209001801</t>
  </si>
  <si>
    <t>8323209002801</t>
  </si>
  <si>
    <t>4分57秒</t>
  </si>
  <si>
    <t>1080157003801</t>
  </si>
  <si>
    <t>铣装饰孔、钻气门孔</t>
  </si>
  <si>
    <t>15分4秒</t>
  </si>
  <si>
    <t>2200167005801</t>
  </si>
  <si>
    <r>
      <rPr>
        <sz val="11"/>
        <color theme="1"/>
        <rFont val="宋体"/>
        <charset val="134"/>
        <scheme val="minor"/>
      </rPr>
      <t>2分</t>
    </r>
    <r>
      <rPr>
        <sz val="11"/>
        <color theme="1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秒</t>
    </r>
  </si>
  <si>
    <t>2200167006801</t>
  </si>
  <si>
    <t>2260201001801</t>
  </si>
  <si>
    <t>2260201006801</t>
  </si>
  <si>
    <t>7分40秒</t>
  </si>
  <si>
    <t>铣辐条、3把刀</t>
  </si>
  <si>
    <t>2260201004801</t>
  </si>
  <si>
    <t>2260201010801</t>
  </si>
  <si>
    <r>
      <rPr>
        <sz val="11"/>
        <color theme="1"/>
        <rFont val="宋体"/>
        <charset val="134"/>
        <scheme val="minor"/>
      </rPr>
      <t>11分3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秒</t>
    </r>
  </si>
  <si>
    <t>2260201010802</t>
  </si>
  <si>
    <t>2260201008801</t>
  </si>
  <si>
    <t>11分37秒</t>
  </si>
  <si>
    <t>铣字、铣装饰孔、铣辐条、4把刀</t>
  </si>
  <si>
    <t>10分44秒</t>
  </si>
  <si>
    <t>2260221203801</t>
  </si>
  <si>
    <t>铣字、铣装饰孔、3把刀</t>
  </si>
  <si>
    <t>2260221208802</t>
  </si>
  <si>
    <r>
      <rPr>
        <sz val="11"/>
        <color theme="1"/>
        <rFont val="宋体"/>
        <charset val="134"/>
        <scheme val="minor"/>
      </rPr>
      <t>15分15</t>
    </r>
    <r>
      <rPr>
        <sz val="11"/>
        <color theme="1"/>
        <rFont val="宋体"/>
        <charset val="134"/>
        <scheme val="minor"/>
      </rPr>
      <t>秒</t>
    </r>
  </si>
  <si>
    <t>2280177501803</t>
  </si>
  <si>
    <t>1分20秒</t>
  </si>
  <si>
    <t>钻气门孔</t>
  </si>
  <si>
    <t>5543177002101</t>
  </si>
  <si>
    <t>5645177501301</t>
  </si>
  <si>
    <t>4分10秒</t>
  </si>
  <si>
    <t>1331209002801</t>
  </si>
  <si>
    <t>7322189004802</t>
  </si>
  <si>
    <t>7322189004801</t>
  </si>
  <si>
    <t>7322189007801</t>
  </si>
  <si>
    <t>7322189006801</t>
  </si>
  <si>
    <t>7322189005801</t>
  </si>
  <si>
    <t>7322189003805</t>
  </si>
  <si>
    <t>8323201001801</t>
  </si>
  <si>
    <t>31分</t>
  </si>
  <si>
    <t>4900153502801</t>
  </si>
  <si>
    <r>
      <rPr>
        <sz val="11"/>
        <color theme="1"/>
        <rFont val="宋体"/>
        <charset val="134"/>
        <scheme val="minor"/>
      </rPr>
      <t>4分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秒</t>
    </r>
  </si>
  <si>
    <r>
      <rPr>
        <sz val="11"/>
        <color theme="1"/>
        <rFont val="宋体"/>
        <charset val="134"/>
        <scheme val="minor"/>
      </rPr>
      <t>5分</t>
    </r>
    <r>
      <rPr>
        <sz val="11"/>
        <color theme="1"/>
        <rFont val="宋体"/>
        <charset val="134"/>
        <scheme val="minor"/>
      </rPr>
      <t>51秒</t>
    </r>
  </si>
  <si>
    <t>1121201015801</t>
  </si>
  <si>
    <t>10分49秒</t>
  </si>
  <si>
    <t>4分37秒</t>
  </si>
  <si>
    <t>5806136001301</t>
  </si>
  <si>
    <t>3分44秒</t>
  </si>
  <si>
    <t>5806136001302</t>
  </si>
  <si>
    <t>2023.5月已更新</t>
  </si>
  <si>
    <t>3110151006801</t>
  </si>
  <si>
    <t>PCD3把刀</t>
  </si>
  <si>
    <t>3110151005801</t>
  </si>
  <si>
    <t>8分35秒</t>
  </si>
  <si>
    <t>3110153506801</t>
  </si>
  <si>
    <t>3110153504801</t>
  </si>
  <si>
    <t>3110158006801</t>
  </si>
  <si>
    <r>
      <rPr>
        <sz val="11"/>
        <color theme="1"/>
        <rFont val="宋体"/>
        <charset val="134"/>
        <scheme val="minor"/>
      </rPr>
      <t>3分</t>
    </r>
    <r>
      <rPr>
        <sz val="11"/>
        <color theme="1"/>
        <rFont val="宋体"/>
        <charset val="134"/>
        <scheme val="minor"/>
      </rPr>
      <t>36</t>
    </r>
    <r>
      <rPr>
        <sz val="11"/>
        <color theme="1"/>
        <rFont val="宋体"/>
        <charset val="134"/>
        <scheme val="minor"/>
      </rPr>
      <t>秒</t>
    </r>
  </si>
  <si>
    <t>8分14秒</t>
  </si>
  <si>
    <t>3110189503801</t>
  </si>
  <si>
    <t>6分56秒</t>
  </si>
  <si>
    <t>6分17秒</t>
  </si>
  <si>
    <t>1286157006801</t>
  </si>
  <si>
    <t>铣筋条槽、铣装饰孔</t>
  </si>
  <si>
    <t>8324168501801</t>
  </si>
  <si>
    <t>6222177001301</t>
  </si>
  <si>
    <t>1190125001301</t>
  </si>
  <si>
    <t>2155153502801</t>
  </si>
  <si>
    <t>1分18秒</t>
  </si>
  <si>
    <t>钻气门孔1把刀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</si>
  <si>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分</t>
    </r>
    <r>
      <rPr>
        <sz val="11"/>
        <color theme="1"/>
        <rFont val="宋体"/>
        <charset val="134"/>
        <scheme val="minor"/>
      </rPr>
      <t>33</t>
    </r>
    <r>
      <rPr>
        <sz val="11"/>
        <color theme="1"/>
        <rFont val="宋体"/>
        <charset val="134"/>
        <scheme val="minor"/>
      </rPr>
      <t>秒</t>
    </r>
  </si>
  <si>
    <t>2400125001301</t>
  </si>
  <si>
    <r>
      <rPr>
        <sz val="11"/>
        <color theme="1"/>
        <rFont val="宋体"/>
        <charset val="134"/>
        <scheme val="minor"/>
      </rPr>
      <t>2分3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秒</t>
    </r>
  </si>
  <si>
    <t>2580157006301</t>
  </si>
  <si>
    <r>
      <rPr>
        <sz val="11"/>
        <color theme="1"/>
        <rFont val="宋体"/>
        <charset val="134"/>
        <scheme val="minor"/>
      </rPr>
      <t>2分2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秒</t>
    </r>
  </si>
  <si>
    <t>3070156504303</t>
  </si>
  <si>
    <r>
      <rPr>
        <sz val="11"/>
        <color theme="1"/>
        <rFont val="宋体"/>
        <charset val="134"/>
        <scheme val="minor"/>
      </rPr>
      <t>2分</t>
    </r>
    <r>
      <rPr>
        <sz val="11"/>
        <color theme="1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秒</t>
    </r>
  </si>
  <si>
    <t>3070156504302</t>
  </si>
  <si>
    <t>3110151002801</t>
  </si>
  <si>
    <t>3110151004801</t>
  </si>
  <si>
    <t>3720124501301</t>
  </si>
  <si>
    <r>
      <rPr>
        <sz val="11"/>
        <color theme="1"/>
        <rFont val="宋体"/>
        <charset val="134"/>
        <scheme val="minor"/>
      </rPr>
      <t>4分4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</t>
    </r>
  </si>
  <si>
    <t>3840125001301</t>
  </si>
  <si>
    <t>2分37秒</t>
  </si>
  <si>
    <t>4900153504801</t>
  </si>
  <si>
    <t>4900153508801</t>
  </si>
  <si>
    <t>4900157004801</t>
  </si>
  <si>
    <r>
      <rPr>
        <sz val="11"/>
        <color theme="1"/>
        <rFont val="宋体"/>
        <charset val="134"/>
        <scheme val="minor"/>
      </rPr>
      <t>1分1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秒</t>
    </r>
  </si>
  <si>
    <t>4分55秒</t>
  </si>
  <si>
    <t>8分55秒</t>
  </si>
  <si>
    <t>6207209503802</t>
  </si>
  <si>
    <t>9分42秒</t>
  </si>
  <si>
    <t>6207209503803</t>
  </si>
  <si>
    <t>6207209505801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</si>
  <si>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分42秒</t>
    </r>
  </si>
  <si>
    <t>7300146504301</t>
  </si>
  <si>
    <t>7300156504303</t>
  </si>
  <si>
    <r>
      <rPr>
        <sz val="11"/>
        <color theme="1"/>
        <rFont val="宋体"/>
        <charset val="134"/>
        <scheme val="minor"/>
      </rPr>
      <t>2分4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</t>
    </r>
  </si>
  <si>
    <t>8370124501301</t>
  </si>
  <si>
    <t>4分21秒</t>
  </si>
  <si>
    <t>9700177501304</t>
  </si>
  <si>
    <t>3分53秒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</si>
  <si>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023.8月已录</t>
    </r>
  </si>
  <si>
    <t>2分19秒</t>
  </si>
  <si>
    <t>3110151003801</t>
  </si>
  <si>
    <t>3110151010801</t>
  </si>
  <si>
    <t>3110151008801</t>
  </si>
  <si>
    <t>3110151009801</t>
  </si>
  <si>
    <t>8分34秒</t>
  </si>
  <si>
    <t>1334156503801</t>
  </si>
  <si>
    <t>3分15秒</t>
  </si>
  <si>
    <t>1334167003801</t>
  </si>
  <si>
    <t>2155158002801</t>
  </si>
  <si>
    <r>
      <rPr>
        <sz val="11"/>
        <color theme="1"/>
        <rFont val="宋体"/>
        <charset val="134"/>
        <scheme val="minor"/>
      </rPr>
      <t>5分</t>
    </r>
    <r>
      <rPr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秒</t>
    </r>
  </si>
  <si>
    <t>4分24秒</t>
  </si>
  <si>
    <t>2200167001801</t>
  </si>
  <si>
    <t>13分10秒</t>
  </si>
  <si>
    <t>4分22秒</t>
  </si>
  <si>
    <t>8分41秒</t>
  </si>
  <si>
    <t>3110178003801</t>
  </si>
  <si>
    <t>11分34秒</t>
  </si>
  <si>
    <r>
      <rPr>
        <sz val="11"/>
        <color theme="1"/>
        <rFont val="宋体"/>
        <charset val="134"/>
        <scheme val="minor"/>
      </rPr>
      <t>5分</t>
    </r>
    <r>
      <rPr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秒</t>
    </r>
  </si>
  <si>
    <t>4900153501801</t>
  </si>
  <si>
    <r>
      <rPr>
        <sz val="11"/>
        <color theme="1"/>
        <rFont val="宋体"/>
        <charset val="134"/>
        <scheme val="minor"/>
      </rPr>
      <t>4分</t>
    </r>
    <r>
      <rPr>
        <sz val="11"/>
        <color theme="1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秒</t>
    </r>
  </si>
  <si>
    <t>6分12秒</t>
  </si>
  <si>
    <t>4900153505801</t>
  </si>
  <si>
    <t>4分18秒</t>
  </si>
  <si>
    <t>21551535002801</t>
  </si>
  <si>
    <t>5分52秒</t>
  </si>
  <si>
    <t>2200156501101</t>
  </si>
  <si>
    <t>3分05秒</t>
  </si>
  <si>
    <t>4900157004802</t>
  </si>
  <si>
    <t>2分18</t>
  </si>
  <si>
    <t>PCD1把刀</t>
  </si>
  <si>
    <t>5734178001101</t>
  </si>
  <si>
    <t>5737188002103</t>
  </si>
  <si>
    <t>5分02秒</t>
  </si>
  <si>
    <t>4分59秒</t>
  </si>
  <si>
    <r>
      <rPr>
        <sz val="11"/>
        <color theme="1"/>
        <rFont val="宋体"/>
        <charset val="134"/>
        <scheme val="minor"/>
      </rPr>
      <t>11</t>
    </r>
    <r>
      <rPr>
        <sz val="11"/>
        <color theme="1"/>
        <rFont val="宋体"/>
        <charset val="134"/>
        <scheme val="minor"/>
      </rPr>
      <t>分</t>
    </r>
    <r>
      <rPr>
        <sz val="11"/>
        <color theme="1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秒</t>
    </r>
  </si>
  <si>
    <t>2分54秒</t>
  </si>
  <si>
    <r>
      <rPr>
        <sz val="11"/>
        <color theme="1"/>
        <rFont val="宋体"/>
        <charset val="134"/>
        <scheme val="minor"/>
      </rPr>
      <t>6分1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秒</t>
    </r>
  </si>
  <si>
    <r>
      <rPr>
        <sz val="11"/>
        <color theme="1"/>
        <rFont val="宋体"/>
        <charset val="134"/>
        <scheme val="minor"/>
      </rPr>
      <t>5分05</t>
    </r>
    <r>
      <rPr>
        <sz val="11"/>
        <color theme="1"/>
        <rFont val="宋体"/>
        <charset val="134"/>
        <scheme val="minor"/>
      </rPr>
      <t>秒</t>
    </r>
  </si>
  <si>
    <r>
      <rPr>
        <sz val="11"/>
        <color theme="1"/>
        <rFont val="宋体"/>
        <charset val="134"/>
        <scheme val="minor"/>
      </rPr>
      <t>31分42</t>
    </r>
    <r>
      <rPr>
        <sz val="11"/>
        <color theme="1"/>
        <rFont val="宋体"/>
        <charset val="134"/>
        <scheme val="minor"/>
      </rPr>
      <t>秒</t>
    </r>
  </si>
  <si>
    <t>1097179501601</t>
  </si>
  <si>
    <t>铣轮缘线</t>
  </si>
  <si>
    <r>
      <rPr>
        <sz val="11"/>
        <color theme="1"/>
        <rFont val="宋体"/>
        <charset val="134"/>
        <scheme val="minor"/>
      </rPr>
      <t>6分10</t>
    </r>
    <r>
      <rPr>
        <sz val="11"/>
        <color theme="1"/>
        <rFont val="宋体"/>
        <charset val="134"/>
        <scheme val="minor"/>
      </rPr>
      <t>秒</t>
    </r>
  </si>
  <si>
    <t>铣防滑线</t>
  </si>
  <si>
    <r>
      <rPr>
        <sz val="11"/>
        <color theme="1"/>
        <rFont val="宋体"/>
        <charset val="134"/>
        <scheme val="minor"/>
      </rPr>
      <t>8分30</t>
    </r>
    <r>
      <rPr>
        <sz val="11"/>
        <color theme="1"/>
        <rFont val="宋体"/>
        <charset val="134"/>
        <scheme val="minor"/>
      </rPr>
      <t>秒</t>
    </r>
  </si>
  <si>
    <t>铣轮缘线、防滑线</t>
  </si>
  <si>
    <r>
      <rPr>
        <sz val="11"/>
        <color theme="1"/>
        <rFont val="宋体"/>
        <charset val="134"/>
        <scheme val="minor"/>
      </rPr>
      <t>13分24</t>
    </r>
    <r>
      <rPr>
        <sz val="11"/>
        <color theme="1"/>
        <rFont val="宋体"/>
        <charset val="134"/>
        <scheme val="minor"/>
      </rPr>
      <t>秒</t>
    </r>
  </si>
  <si>
    <t>铣防滑线和钻锁圈螺丝孔</t>
  </si>
  <si>
    <t>2100156501101</t>
  </si>
  <si>
    <t>2分48秒</t>
  </si>
  <si>
    <t>钻PCD、气门孔</t>
  </si>
  <si>
    <t>5627156502801</t>
  </si>
  <si>
    <t>6分45秒</t>
  </si>
  <si>
    <t>5627156503801</t>
  </si>
  <si>
    <t>3分16秒</t>
  </si>
  <si>
    <t>5627156504801</t>
  </si>
  <si>
    <t>1分57秒</t>
  </si>
  <si>
    <t>580815650000</t>
  </si>
  <si>
    <t>3分07秒</t>
  </si>
  <si>
    <t>5807189501801</t>
  </si>
  <si>
    <t>2分42秒</t>
  </si>
  <si>
    <t>钻装饰孔</t>
  </si>
  <si>
    <t>5807189502801</t>
  </si>
  <si>
    <t>623815650000</t>
  </si>
  <si>
    <t>6237189501801</t>
  </si>
  <si>
    <t>5分54秒</t>
  </si>
  <si>
    <r>
      <rPr>
        <sz val="11"/>
        <color theme="1"/>
        <rFont val="宋体"/>
        <charset val="134"/>
        <scheme val="minor"/>
      </rPr>
      <t>4分</t>
    </r>
    <r>
      <rPr>
        <sz val="11"/>
        <color theme="1"/>
        <rFont val="宋体"/>
        <charset val="134"/>
        <scheme val="minor"/>
      </rPr>
      <t>52</t>
    </r>
    <r>
      <rPr>
        <sz val="11"/>
        <color theme="1"/>
        <rFont val="宋体"/>
        <charset val="134"/>
        <scheme val="minor"/>
      </rPr>
      <t>秒</t>
    </r>
  </si>
  <si>
    <t>1070153501801</t>
  </si>
  <si>
    <t>11分01秒</t>
  </si>
  <si>
    <t>1740157002801</t>
  </si>
  <si>
    <t>10分43秒</t>
  </si>
  <si>
    <t>1740153503801</t>
  </si>
  <si>
    <t>10分29秒</t>
  </si>
  <si>
    <t>7324167001801</t>
  </si>
  <si>
    <t>7324167002804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</si>
  <si>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分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秒</t>
    </r>
  </si>
  <si>
    <r>
      <rPr>
        <sz val="11"/>
        <color theme="1"/>
        <rFont val="宋体"/>
        <charset val="134"/>
        <scheme val="minor"/>
      </rPr>
      <t>1分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8秒</t>
    </r>
  </si>
  <si>
    <t>铣飞边</t>
  </si>
  <si>
    <t>2018156502801</t>
  </si>
  <si>
    <t>2分6秒</t>
  </si>
  <si>
    <t>2018167001802</t>
  </si>
  <si>
    <t>3分01秒</t>
  </si>
  <si>
    <t>4分48秒</t>
  </si>
  <si>
    <t>2100177501801</t>
  </si>
  <si>
    <r>
      <rPr>
        <sz val="11"/>
        <color theme="1"/>
        <rFont val="宋体"/>
        <charset val="134"/>
        <scheme val="minor"/>
      </rPr>
      <t>2分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秒</t>
    </r>
  </si>
  <si>
    <t>2147178001801</t>
  </si>
  <si>
    <r>
      <rPr>
        <sz val="11"/>
        <color theme="1"/>
        <rFont val="宋体"/>
        <charset val="134"/>
        <scheme val="minor"/>
      </rPr>
      <t>2分35</t>
    </r>
    <r>
      <rPr>
        <sz val="11"/>
        <color theme="1"/>
        <rFont val="宋体"/>
        <charset val="134"/>
        <scheme val="minor"/>
      </rPr>
      <t>秒</t>
    </r>
  </si>
  <si>
    <t>6237189502801</t>
  </si>
  <si>
    <t>9002189501801</t>
  </si>
  <si>
    <t>14分28秒</t>
  </si>
  <si>
    <t>铣字、铣辐条</t>
  </si>
  <si>
    <t>1121201017801</t>
  </si>
  <si>
    <t>8分02秒</t>
  </si>
  <si>
    <t>2分57秒</t>
  </si>
  <si>
    <t>30分30秒</t>
  </si>
  <si>
    <r>
      <rPr>
        <sz val="11"/>
        <color theme="1"/>
        <rFont val="宋体"/>
        <charset val="134"/>
        <scheme val="minor"/>
      </rPr>
      <t>3分</t>
    </r>
    <r>
      <rPr>
        <sz val="11"/>
        <color theme="1"/>
        <rFont val="宋体"/>
        <charset val="134"/>
        <scheme val="minor"/>
      </rPr>
      <t>45</t>
    </r>
    <r>
      <rPr>
        <sz val="11"/>
        <color theme="1"/>
        <rFont val="宋体"/>
        <charset val="134"/>
        <scheme val="minor"/>
      </rPr>
      <t>秒</t>
    </r>
  </si>
  <si>
    <t>4900157004803</t>
  </si>
  <si>
    <r>
      <rPr>
        <sz val="11"/>
        <color theme="1"/>
        <rFont val="宋体"/>
        <charset val="134"/>
        <scheme val="minor"/>
      </rPr>
      <t>4分55</t>
    </r>
    <r>
      <rPr>
        <sz val="11"/>
        <color theme="1"/>
        <rFont val="宋体"/>
        <charset val="134"/>
        <scheme val="minor"/>
      </rPr>
      <t>秒</t>
    </r>
  </si>
  <si>
    <t>6分18秒</t>
  </si>
  <si>
    <t>4分42秒</t>
  </si>
  <si>
    <t>32分30秒</t>
  </si>
  <si>
    <r>
      <rPr>
        <sz val="11"/>
        <color theme="1"/>
        <rFont val="宋体"/>
        <charset val="134"/>
        <scheme val="minor"/>
      </rPr>
      <t>4分35</t>
    </r>
    <r>
      <rPr>
        <sz val="11"/>
        <color theme="1"/>
        <rFont val="宋体"/>
        <charset val="134"/>
        <scheme val="minor"/>
      </rPr>
      <t>秒</t>
    </r>
  </si>
  <si>
    <t>5805156503802</t>
  </si>
  <si>
    <r>
      <rPr>
        <sz val="11"/>
        <color theme="1"/>
        <rFont val="宋体"/>
        <charset val="134"/>
        <scheme val="minor"/>
      </rPr>
      <t>4分12</t>
    </r>
    <r>
      <rPr>
        <sz val="11"/>
        <color theme="1"/>
        <rFont val="宋体"/>
        <charset val="134"/>
        <scheme val="minor"/>
      </rPr>
      <t>秒</t>
    </r>
  </si>
  <si>
    <t>5808156505801</t>
  </si>
  <si>
    <t>2分55秒</t>
  </si>
  <si>
    <r>
      <rPr>
        <sz val="11"/>
        <color theme="1"/>
        <rFont val="宋体"/>
        <charset val="134"/>
        <scheme val="minor"/>
      </rPr>
      <t>2分</t>
    </r>
    <r>
      <rPr>
        <sz val="11"/>
        <color theme="1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秒</t>
    </r>
  </si>
  <si>
    <t>5808156501801</t>
  </si>
  <si>
    <r>
      <rPr>
        <sz val="11"/>
        <color theme="1"/>
        <rFont val="宋体"/>
        <charset val="134"/>
        <scheme val="minor"/>
      </rPr>
      <t>4分10</t>
    </r>
    <r>
      <rPr>
        <sz val="11"/>
        <color theme="1"/>
        <rFont val="宋体"/>
        <charset val="134"/>
        <scheme val="minor"/>
      </rPr>
      <t>秒</t>
    </r>
  </si>
  <si>
    <t>5808156502801</t>
  </si>
  <si>
    <t>5808156501802</t>
  </si>
  <si>
    <t>5808156503802</t>
  </si>
  <si>
    <t>5808156504801</t>
  </si>
  <si>
    <t>5810189001102</t>
  </si>
  <si>
    <t>5810189001101</t>
  </si>
  <si>
    <t>6238156505801</t>
  </si>
  <si>
    <t>6238156506801</t>
  </si>
  <si>
    <t>6238156507801</t>
  </si>
  <si>
    <t>6238156503801</t>
  </si>
  <si>
    <t>6238156504801</t>
  </si>
  <si>
    <t>6238156502801</t>
  </si>
  <si>
    <t>6238156501801</t>
  </si>
  <si>
    <r>
      <rPr>
        <sz val="11"/>
        <color theme="1"/>
        <rFont val="宋体"/>
        <charset val="134"/>
        <scheme val="minor"/>
      </rPr>
      <t>2分</t>
    </r>
    <r>
      <rPr>
        <sz val="11"/>
        <color theme="1"/>
        <rFont val="宋体"/>
        <charset val="134"/>
        <scheme val="minor"/>
      </rPr>
      <t>10秒</t>
    </r>
  </si>
  <si>
    <t>2100157001801</t>
  </si>
  <si>
    <t>5分4秒</t>
  </si>
  <si>
    <t>4900139001801</t>
  </si>
  <si>
    <t>6238189501803</t>
  </si>
  <si>
    <t>2分59秒</t>
  </si>
  <si>
    <t>7580189501802</t>
  </si>
  <si>
    <t>2分58秒</t>
  </si>
  <si>
    <t>7580157008801</t>
  </si>
  <si>
    <t>2分0秒</t>
  </si>
  <si>
    <t>铸造轮成本计算表</t>
  </si>
  <si>
    <t>尺寸</t>
  </si>
  <si>
    <t>特殊工艺加价</t>
  </si>
  <si>
    <t>&lt;80件</t>
  </si>
  <si>
    <t>&gt;=80件</t>
  </si>
  <si>
    <t>大盖子</t>
  </si>
  <si>
    <t>高梁银</t>
  </si>
  <si>
    <t>电镀银</t>
  </si>
  <si>
    <t>装饰钉</t>
  </si>
  <si>
    <t>电镀/抛光</t>
  </si>
  <si>
    <t>铣加工</t>
  </si>
  <si>
    <t>12-16</t>
  </si>
  <si>
    <t>0.6元/颗</t>
  </si>
  <si>
    <t>单程运费+外协费用</t>
  </si>
  <si>
    <t>1.5元每分钟，不足五分钟按5分钟计算，
一般加价在10-40元</t>
  </si>
  <si>
    <t>17-18</t>
  </si>
  <si>
    <t>19-20</t>
  </si>
  <si>
    <t>21-24</t>
  </si>
  <si>
    <t>计算公式：重量*（铝价+加工费）+工艺加价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</si>
</sst>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  <numFmt numFmtId="177" formatCode="0.000_);[Red]\(0.000\)"/>
    <numFmt numFmtId="178" formatCode="0.000_ "/>
    <numFmt numFmtId="179" formatCode="0.00_ "/>
  </numFmts>
  <fonts count="5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4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name val="Tahoma"/>
      <charset val="134"/>
    </font>
    <font>
      <sz val="10"/>
      <color rgb="FF999999"/>
      <name val="Tahoma"/>
      <charset val="134"/>
    </font>
    <font>
      <sz val="10"/>
      <color rgb="FF999999"/>
      <name val="宋体"/>
      <charset val="134"/>
    </font>
    <font>
      <sz val="10"/>
      <color rgb="FF666666"/>
      <name val="Tahoma"/>
      <charset val="134"/>
    </font>
    <font>
      <sz val="10"/>
      <color rgb="FF333333"/>
      <name val="Tahoma"/>
      <charset val="134"/>
    </font>
    <font>
      <sz val="9"/>
      <color rgb="FF999999"/>
      <name val="Tahoma"/>
      <charset val="134"/>
    </font>
    <font>
      <sz val="10"/>
      <color rgb="FF333333"/>
      <name val="Arial"/>
      <charset val="134"/>
    </font>
    <font>
      <sz val="10"/>
      <color rgb="FF2A2A2A"/>
      <name val="Segoe UI"/>
      <charset val="134"/>
    </font>
    <font>
      <sz val="8"/>
      <color theme="1"/>
      <name val="宋体"/>
      <charset val="134"/>
      <scheme val="minor"/>
    </font>
    <font>
      <sz val="10"/>
      <color rgb="FF333333"/>
      <name val="宋体"/>
      <charset val="134"/>
    </font>
    <font>
      <sz val="10"/>
      <color rgb="FF333333"/>
      <name val="Helvetica"/>
      <charset val="134"/>
    </font>
    <font>
      <b/>
      <sz val="10"/>
      <color rgb="FF333333"/>
      <name val="Tahoma"/>
      <charset val="134"/>
    </font>
    <font>
      <sz val="10"/>
      <color rgb="FF222222"/>
      <name val="PingFang SC"/>
      <charset val="134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3" borderId="19" applyNumberFormat="0" applyAlignment="0" applyProtection="0">
      <alignment vertical="center"/>
    </xf>
    <xf numFmtId="0" fontId="35" fillId="14" borderId="20" applyNumberFormat="0" applyAlignment="0" applyProtection="0">
      <alignment vertical="center"/>
    </xf>
    <xf numFmtId="0" fontId="36" fillId="14" borderId="19" applyNumberFormat="0" applyAlignment="0" applyProtection="0">
      <alignment vertical="center"/>
    </xf>
    <xf numFmtId="0" fontId="37" fillId="15" borderId="21" applyNumberFormat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</cellStyleXfs>
  <cellXfs count="2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5" xfId="0" applyNumberFormat="1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8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9" xfId="0" applyNumberFormat="1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vertical="center" wrapText="1"/>
    </xf>
    <xf numFmtId="0" fontId="2" fillId="0" borderId="10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49" fontId="0" fillId="2" borderId="0" xfId="0" applyNumberFormat="1" applyFont="1" applyFill="1" applyAlignment="1">
      <alignment vertical="center"/>
    </xf>
    <xf numFmtId="49" fontId="0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" xfId="0" applyFill="1" applyBorder="1">
      <alignment vertical="center"/>
    </xf>
    <xf numFmtId="49" fontId="5" fillId="0" borderId="2" xfId="49" applyNumberFormat="1" applyFont="1" applyFill="1" applyBorder="1" applyAlignment="1">
      <alignment horizontal="left" vertical="center"/>
    </xf>
    <xf numFmtId="176" fontId="5" fillId="5" borderId="2" xfId="49" applyNumberFormat="1" applyFont="1" applyFill="1" applyBorder="1" applyAlignment="1">
      <alignment horizontal="center" vertical="center" wrapText="1"/>
    </xf>
    <xf numFmtId="177" fontId="5" fillId="5" borderId="2" xfId="49" applyNumberFormat="1" applyFont="1" applyFill="1" applyBorder="1" applyAlignment="1">
      <alignment vertical="center"/>
    </xf>
    <xf numFmtId="177" fontId="5" fillId="5" borderId="2" xfId="49" applyNumberFormat="1" applyFont="1" applyFill="1" applyBorder="1" applyAlignment="1">
      <alignment horizontal="center" vertical="center"/>
    </xf>
    <xf numFmtId="49" fontId="5" fillId="0" borderId="1" xfId="49" applyNumberFormat="1" applyFont="1" applyFill="1" applyBorder="1" applyAlignment="1">
      <alignment horizontal="left" vertical="center"/>
    </xf>
    <xf numFmtId="49" fontId="5" fillId="0" borderId="1" xfId="49" applyNumberFormat="1" applyFont="1" applyFill="1" applyBorder="1" applyAlignment="1">
      <alignment horizontal="center" vertical="center"/>
    </xf>
    <xf numFmtId="49" fontId="5" fillId="0" borderId="1" xfId="49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178" fontId="6" fillId="2" borderId="3" xfId="0" applyNumberFormat="1" applyFont="1" applyFill="1" applyBorder="1" applyAlignment="1">
      <alignment vertical="center"/>
    </xf>
    <xf numFmtId="178" fontId="6" fillId="2" borderId="3" xfId="0" applyNumberFormat="1" applyFont="1" applyFill="1" applyBorder="1" applyAlignment="1">
      <alignment horizontal="center" vertical="center"/>
    </xf>
    <xf numFmtId="178" fontId="6" fillId="5" borderId="3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vertical="center"/>
    </xf>
    <xf numFmtId="177" fontId="6" fillId="5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vertical="center"/>
    </xf>
    <xf numFmtId="178" fontId="6" fillId="4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left" vertical="center"/>
    </xf>
    <xf numFmtId="178" fontId="6" fillId="5" borderId="2" xfId="0" applyNumberFormat="1" applyFont="1" applyFill="1" applyBorder="1" applyAlignment="1">
      <alignment vertical="center"/>
    </xf>
    <xf numFmtId="178" fontId="6" fillId="5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8" fontId="6" fillId="5" borderId="3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center"/>
    </xf>
    <xf numFmtId="49" fontId="5" fillId="3" borderId="1" xfId="5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5" fillId="3" borderId="1" xfId="51" applyNumberFormat="1" applyFont="1" applyFill="1" applyBorder="1" applyAlignment="1">
      <alignment horizontal="left" vertical="center"/>
    </xf>
    <xf numFmtId="49" fontId="5" fillId="5" borderId="1" xfId="51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52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/>
    </xf>
    <xf numFmtId="178" fontId="6" fillId="5" borderId="0" xfId="0" applyNumberFormat="1" applyFont="1" applyFill="1" applyBorder="1" applyAlignment="1">
      <alignment vertical="center"/>
    </xf>
    <xf numFmtId="178" fontId="6" fillId="5" borderId="0" xfId="0" applyNumberFormat="1" applyFont="1" applyFill="1" applyBorder="1" applyAlignment="1">
      <alignment horizontal="center" vertical="center"/>
    </xf>
    <xf numFmtId="178" fontId="6" fillId="2" borderId="0" xfId="0" applyNumberFormat="1" applyFont="1" applyFill="1" applyBorder="1" applyAlignment="1">
      <alignment vertical="center"/>
    </xf>
    <xf numFmtId="178" fontId="6" fillId="2" borderId="0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178" fontId="6" fillId="5" borderId="0" xfId="0" applyNumberFormat="1" applyFont="1" applyFill="1" applyBorder="1" applyAlignment="1">
      <alignment horizontal="right" vertical="center"/>
    </xf>
    <xf numFmtId="0" fontId="6" fillId="5" borderId="13" xfId="0" applyFont="1" applyFill="1" applyBorder="1" applyAlignment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8" fillId="0" borderId="0" xfId="0" applyFont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49" fontId="12" fillId="0" borderId="1" xfId="0" applyNumberFormat="1" applyFont="1" applyFill="1" applyBorder="1">
      <alignment vertical="center"/>
    </xf>
    <xf numFmtId="0" fontId="13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0" fillId="0" borderId="2" xfId="0" applyBorder="1">
      <alignment vertical="center"/>
    </xf>
    <xf numFmtId="0" fontId="1" fillId="0" borderId="13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>
      <alignment vertical="center"/>
    </xf>
    <xf numFmtId="0" fontId="18" fillId="0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10" borderId="1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58" fontId="1" fillId="10" borderId="1" xfId="0" applyNumberFormat="1" applyFont="1" applyFill="1" applyBorder="1">
      <alignment vertical="center"/>
    </xf>
    <xf numFmtId="0" fontId="1" fillId="1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1" xfId="0" applyFont="1" applyFill="1" applyBorder="1" applyAlignment="1">
      <alignment vertical="center" wrapText="1"/>
    </xf>
    <xf numFmtId="0" fontId="11" fillId="10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11" fillId="0" borderId="0" xfId="0" applyFont="1">
      <alignment vertical="center"/>
    </xf>
    <xf numFmtId="0" fontId="20" fillId="10" borderId="1" xfId="0" applyFont="1" applyFill="1" applyBorder="1">
      <alignment vertical="center"/>
    </xf>
    <xf numFmtId="0" fontId="11" fillId="10" borderId="0" xfId="0" applyFont="1" applyFill="1">
      <alignment vertical="center"/>
    </xf>
    <xf numFmtId="0" fontId="21" fillId="10" borderId="1" xfId="0" applyFont="1" applyFill="1" applyBorder="1">
      <alignment vertical="center"/>
    </xf>
    <xf numFmtId="0" fontId="14" fillId="10" borderId="1" xfId="0" applyFont="1" applyFill="1" applyBorder="1">
      <alignment vertical="center"/>
    </xf>
    <xf numFmtId="0" fontId="22" fillId="10" borderId="1" xfId="0" applyFont="1" applyFill="1" applyBorder="1">
      <alignment vertical="center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>
      <alignment vertical="center"/>
    </xf>
    <xf numFmtId="58" fontId="1" fillId="0" borderId="1" xfId="0" applyNumberFormat="1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58" fontId="1" fillId="0" borderId="2" xfId="0" applyNumberFormat="1" applyFont="1" applyFill="1" applyBorder="1">
      <alignment vertical="center"/>
    </xf>
    <xf numFmtId="0" fontId="20" fillId="0" borderId="2" xfId="0" applyFont="1" applyFill="1" applyBorder="1">
      <alignment vertical="center"/>
    </xf>
    <xf numFmtId="0" fontId="1" fillId="0" borderId="4" xfId="0" applyFont="1" applyFill="1" applyBorder="1">
      <alignment vertical="center"/>
    </xf>
    <xf numFmtId="58" fontId="1" fillId="0" borderId="4" xfId="0" applyNumberFormat="1" applyFont="1" applyFill="1" applyBorder="1">
      <alignment vertical="center"/>
    </xf>
    <xf numFmtId="0" fontId="21" fillId="0" borderId="4" xfId="0" applyFont="1" applyFill="1" applyBorder="1">
      <alignment vertical="center"/>
    </xf>
    <xf numFmtId="0" fontId="1" fillId="10" borderId="4" xfId="0" applyFont="1" applyFill="1" applyBorder="1">
      <alignment vertical="center"/>
    </xf>
    <xf numFmtId="58" fontId="1" fillId="10" borderId="4" xfId="0" applyNumberFormat="1" applyFont="1" applyFill="1" applyBorder="1">
      <alignment vertical="center"/>
    </xf>
    <xf numFmtId="0" fontId="14" fillId="10" borderId="4" xfId="0" applyFont="1" applyFill="1" applyBorder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5" fillId="10" borderId="0" xfId="0" applyFont="1" applyFill="1">
      <alignment vertical="center"/>
    </xf>
    <xf numFmtId="0" fontId="15" fillId="0" borderId="0" xfId="0" applyFont="1" applyFill="1">
      <alignment vertical="center"/>
    </xf>
    <xf numFmtId="0" fontId="1" fillId="11" borderId="1" xfId="0" applyFont="1" applyFill="1" applyBorder="1">
      <alignment vertical="center"/>
    </xf>
    <xf numFmtId="0" fontId="15" fillId="11" borderId="0" xfId="0" applyFont="1" applyFill="1">
      <alignment vertical="center"/>
    </xf>
    <xf numFmtId="179" fontId="1" fillId="10" borderId="1" xfId="0" applyNumberFormat="1" applyFont="1" applyFill="1" applyBorder="1" applyAlignment="1">
      <alignment horizontal="left" vertical="center"/>
    </xf>
    <xf numFmtId="0" fontId="9" fillId="1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0" fillId="10" borderId="4" xfId="0" applyFill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1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/>
    </xf>
    <xf numFmtId="179" fontId="1" fillId="10" borderId="1" xfId="0" applyNumberFormat="1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10" borderId="4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shrinkToFit="1"/>
    </xf>
    <xf numFmtId="0" fontId="25" fillId="0" borderId="1" xfId="0" applyFont="1" applyFill="1" applyBorder="1" applyAlignment="1">
      <alignment horizontal="center" vertical="center"/>
    </xf>
    <xf numFmtId="0" fontId="11" fillId="10" borderId="1" xfId="0" applyFont="1" applyFill="1" applyBorder="1" quotePrefix="1">
      <alignment vertical="center"/>
    </xf>
    <xf numFmtId="0" fontId="11" fillId="0" borderId="1" xfId="0" applyFont="1" applyBorder="1" quotePrefix="1">
      <alignment vertical="center"/>
    </xf>
    <xf numFmtId="0" fontId="11" fillId="10" borderId="0" xfId="0" applyFont="1" applyFill="1" quotePrefix="1">
      <alignment vertical="center"/>
    </xf>
    <xf numFmtId="0" fontId="11" fillId="0" borderId="0" xfId="0" applyFont="1" quotePrefix="1">
      <alignment vertical="center"/>
    </xf>
    <xf numFmtId="0" fontId="14" fillId="0" borderId="0" xfId="0" applyFont="1" quotePrefix="1">
      <alignment vertical="center"/>
    </xf>
    <xf numFmtId="0" fontId="16" fillId="0" borderId="0" xfId="0" applyFont="1" quotePrefix="1">
      <alignment vertical="center"/>
    </xf>
    <xf numFmtId="0" fontId="17" fillId="0" borderId="0" xfId="0" applyFont="1" quotePrefix="1">
      <alignment vertical="center"/>
    </xf>
    <xf numFmtId="0" fontId="15" fillId="0" borderId="0" xfId="0" applyFont="1" quotePrefix="1">
      <alignment vertical="center"/>
    </xf>
    <xf numFmtId="0" fontId="15" fillId="10" borderId="0" xfId="0" applyFont="1" applyFill="1" quotePrefix="1">
      <alignment vertical="center"/>
    </xf>
    <xf numFmtId="0" fontId="10" fillId="0" borderId="1" xfId="0" applyFont="1" applyFill="1" applyBorder="1" quotePrefix="1">
      <alignment vertical="center"/>
    </xf>
    <xf numFmtId="0" fontId="14" fillId="0" borderId="1" xfId="0" applyFont="1" applyBorder="1" quotePrefix="1">
      <alignment vertical="center"/>
    </xf>
    <xf numFmtId="0" fontId="15" fillId="0" borderId="1" xfId="0" applyFont="1" applyBorder="1" quotePrefix="1">
      <alignment vertical="center"/>
    </xf>
    <xf numFmtId="0" fontId="16" fillId="0" borderId="1" xfId="0" applyFont="1" applyBorder="1" quotePrefix="1">
      <alignment vertical="center"/>
    </xf>
    <xf numFmtId="0" fontId="17" fillId="0" borderId="1" xfId="0" applyFont="1" applyBorder="1" quotePrefix="1">
      <alignment vertical="center"/>
    </xf>
    <xf numFmtId="0" fontId="0" fillId="0" borderId="1" xfId="0" applyBorder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2" borderId="1" xfId="0" applyFont="1" applyFill="1" applyBorder="1" applyAlignment="1" quotePrefix="1">
      <alignment vertical="center"/>
    </xf>
    <xf numFmtId="0" fontId="0" fillId="0" borderId="0" xfId="0" applyFont="1" applyFill="1" applyAlignment="1" quotePrefix="1">
      <alignment vertical="center"/>
    </xf>
    <xf numFmtId="0" fontId="0" fillId="3" borderId="0" xfId="0" applyFont="1" applyFill="1" applyAlignment="1" quotePrefix="1">
      <alignment vertical="center"/>
    </xf>
    <xf numFmtId="0" fontId="0" fillId="2" borderId="0" xfId="0" applyFont="1" applyFill="1" applyAlignment="1" quotePrefix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_1 2" xfId="49"/>
    <cellStyle name="常规 100" xfId="50"/>
    <cellStyle name="常规 94" xfId="51"/>
    <cellStyle name="常规 2" xf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Lbls>
            <c:delete val="1"/>
          </c:dLbls>
          <c:cat>
            <c:numRef>
              <c:f>阿里美金销售!$E$227:$F$227</c:f>
              <c:numCache>
                <c:ptCount val="0"/>
              </c:numCache>
            </c:numRef>
          </c:cat>
          <c:val>
            <c:numRef>
              <c:f>阿里美金销售!$E$228:$F$228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79155672823219"/>
          <c:y val="0.04229607250755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1a58f1-a47f-4121-936e-c502c5b1da4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641985</xdr:colOff>
      <xdr:row>225</xdr:row>
      <xdr:rowOff>57150</xdr:rowOff>
    </xdr:from>
    <xdr:to>
      <xdr:col>6</xdr:col>
      <xdr:colOff>895985</xdr:colOff>
      <xdr:row>241</xdr:row>
      <xdr:rowOff>46990</xdr:rowOff>
    </xdr:to>
    <xdr:graphicFrame>
      <xdr:nvGraphicFramePr>
        <xdr:cNvPr id="6" name="图表 5"/>
        <xdr:cNvGraphicFramePr/>
      </xdr:nvGraphicFramePr>
      <xdr:xfrm>
        <a:off x="2832735" y="51009550"/>
        <a:ext cx="606425" cy="24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400050" y="1485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63500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1819275" y="1524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27940</xdr:colOff>
      <xdr:row>0</xdr:row>
      <xdr:rowOff>9525</xdr:rowOff>
    </xdr:from>
    <xdr:to>
      <xdr:col>21</xdr:col>
      <xdr:colOff>28575</xdr:colOff>
      <xdr:row>8</xdr:row>
      <xdr:rowOff>102870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6410" y="9525"/>
          <a:ext cx="6858635" cy="2087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21</xdr:col>
      <xdr:colOff>0</xdr:colOff>
      <xdr:row>26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8470" y="2235200"/>
          <a:ext cx="6858000" cy="3000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180975</xdr:colOff>
      <xdr:row>27</xdr:row>
      <xdr:rowOff>114300</xdr:rowOff>
    </xdr:from>
    <xdr:to>
      <xdr:col>18</xdr:col>
      <xdr:colOff>210185</xdr:colOff>
      <xdr:row>43</xdr:row>
      <xdr:rowOff>105410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45245" y="5413375"/>
          <a:ext cx="4144010" cy="22771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76835</xdr:rowOff>
    </xdr:from>
    <xdr:to>
      <xdr:col>11</xdr:col>
      <xdr:colOff>457835</xdr:colOff>
      <xdr:row>30</xdr:row>
      <xdr:rowOff>276860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76835"/>
          <a:ext cx="8001000" cy="5343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257175</xdr:rowOff>
    </xdr:from>
    <xdr:to>
      <xdr:col>12</xdr:col>
      <xdr:colOff>219710</xdr:colOff>
      <xdr:row>60</xdr:row>
      <xdr:rowOff>31750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400675"/>
          <a:ext cx="8448675" cy="5495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8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B63" sqref="B63"/>
    </sheetView>
  </sheetViews>
  <sheetFormatPr defaultColWidth="9" defaultRowHeight="12"/>
  <cols>
    <col min="1" max="1" width="5.25" style="153" customWidth="1"/>
    <col min="2" max="2" width="17.25" style="153" customWidth="1"/>
    <col min="3" max="3" width="6.25" style="153" customWidth="1"/>
    <col min="4" max="4" width="9.75" style="153" customWidth="1"/>
    <col min="5" max="5" width="4.63333333333333" style="153" hidden="1" customWidth="1"/>
    <col min="6" max="6" width="5.75" style="153" hidden="1" customWidth="1"/>
    <col min="7" max="7" width="6.63333333333333" style="153" customWidth="1"/>
    <col min="8" max="8" width="4.125" style="153" customWidth="1"/>
    <col min="9" max="9" width="5" style="153" customWidth="1"/>
    <col min="10" max="10" width="6.25" style="153" customWidth="1"/>
    <col min="11" max="11" width="8" style="153" customWidth="1"/>
    <col min="12" max="12" width="7.625" style="153" customWidth="1"/>
    <col min="13" max="13" width="7.125" style="153" customWidth="1"/>
    <col min="14" max="14" width="13.5" style="153" customWidth="1"/>
    <col min="15" max="15" width="8.5" style="153" customWidth="1"/>
    <col min="16" max="16" width="6.875" style="153" customWidth="1"/>
    <col min="17" max="17" width="7.875" style="153" customWidth="1"/>
    <col min="18" max="18" width="19.875" style="153" customWidth="1"/>
    <col min="19" max="19" width="6" style="153" customWidth="1"/>
    <col min="20" max="20" width="4.775" style="153" customWidth="1"/>
    <col min="21" max="21" width="7.5" style="153" customWidth="1"/>
    <col min="22" max="22" width="8.875" style="153" customWidth="1"/>
    <col min="23" max="23" width="10.8916666666667" style="153" customWidth="1"/>
    <col min="24" max="24" width="11" style="153" customWidth="1"/>
    <col min="25" max="25" width="12.6666666666667" style="153" customWidth="1"/>
    <col min="26" max="26" width="7" style="153" customWidth="1"/>
    <col min="27" max="27" width="10.775" style="153" customWidth="1"/>
    <col min="28" max="28" width="12.6333333333333" style="153"/>
    <col min="29" max="16384" width="9" style="153"/>
  </cols>
  <sheetData>
    <row r="1" ht="27" customHeight="1" spans="1:23">
      <c r="A1" s="162" t="s">
        <v>0</v>
      </c>
      <c r="B1" s="122" t="s">
        <v>1</v>
      </c>
      <c r="C1" s="122" t="s">
        <v>2</v>
      </c>
      <c r="D1" s="122" t="s">
        <v>3</v>
      </c>
      <c r="E1" s="122" t="s">
        <v>4</v>
      </c>
      <c r="F1" s="122" t="s">
        <v>5</v>
      </c>
      <c r="G1" s="122" t="s">
        <v>6</v>
      </c>
      <c r="H1" s="122" t="s">
        <v>7</v>
      </c>
      <c r="I1" s="122" t="s">
        <v>8</v>
      </c>
      <c r="J1" s="122" t="s">
        <v>9</v>
      </c>
      <c r="K1" s="122" t="s">
        <v>10</v>
      </c>
      <c r="L1" s="122" t="s">
        <v>11</v>
      </c>
      <c r="M1" s="122" t="s">
        <v>12</v>
      </c>
      <c r="N1" s="122" t="s">
        <v>13</v>
      </c>
      <c r="O1" s="122" t="s">
        <v>14</v>
      </c>
      <c r="P1" s="122" t="s">
        <v>15</v>
      </c>
      <c r="Q1" s="122" t="s">
        <v>16</v>
      </c>
      <c r="R1" s="122" t="s">
        <v>17</v>
      </c>
      <c r="S1" s="122" t="s">
        <v>18</v>
      </c>
      <c r="T1" s="122" t="s">
        <v>19</v>
      </c>
      <c r="U1" s="122" t="s">
        <v>20</v>
      </c>
      <c r="V1" s="153" t="s">
        <v>21</v>
      </c>
      <c r="W1" s="153" t="s">
        <v>22</v>
      </c>
    </row>
    <row r="2" ht="27" customHeight="1" spans="1:28">
      <c r="A2" s="162" t="s">
        <v>23</v>
      </c>
      <c r="B2" s="122"/>
      <c r="C2" s="122"/>
      <c r="D2" s="122"/>
      <c r="E2" s="122"/>
      <c r="F2" s="122"/>
      <c r="G2" s="122"/>
      <c r="H2" s="122"/>
      <c r="I2" s="122">
        <f>SUM(I3:I199)</f>
        <v>2167</v>
      </c>
      <c r="J2" s="122">
        <f t="shared" ref="J2:Q2" si="0">SUM(J3:J199)</f>
        <v>132916.94</v>
      </c>
      <c r="K2" s="122">
        <f t="shared" si="0"/>
        <v>177737.24</v>
      </c>
      <c r="L2" s="122">
        <f t="shared" si="0"/>
        <v>431889.892</v>
      </c>
      <c r="M2" s="122">
        <f t="shared" si="0"/>
        <v>246860.58</v>
      </c>
      <c r="N2" s="122">
        <f t="shared" si="0"/>
        <v>39742.95</v>
      </c>
      <c r="O2" s="122">
        <f t="shared" si="0"/>
        <v>-23477.8624</v>
      </c>
      <c r="P2" s="122">
        <f t="shared" si="0"/>
        <v>70582.8244</v>
      </c>
      <c r="Q2" s="122">
        <f t="shared" si="0"/>
        <v>2939.724528</v>
      </c>
      <c r="R2" s="122"/>
      <c r="S2" s="122"/>
      <c r="T2" s="122"/>
      <c r="U2" s="122"/>
      <c r="AA2" s="153">
        <f>K2+人民币客户销售!G3/7.2</f>
        <v>194895.434444444</v>
      </c>
      <c r="AB2" s="153">
        <f>L2+人民币客户销售!G3</f>
        <v>555428.892</v>
      </c>
    </row>
    <row r="3" ht="21" customHeight="1" spans="1:23">
      <c r="A3" s="155" t="s">
        <v>24</v>
      </c>
      <c r="B3" s="213" t="s">
        <v>25</v>
      </c>
      <c r="C3" s="164" t="s">
        <v>26</v>
      </c>
      <c r="D3" s="155" t="s">
        <v>27</v>
      </c>
      <c r="E3" s="155" t="s">
        <v>28</v>
      </c>
      <c r="F3" s="163" t="s">
        <v>29</v>
      </c>
      <c r="G3" s="155" t="s">
        <v>30</v>
      </c>
      <c r="H3" s="155"/>
      <c r="I3" s="155">
        <v>210</v>
      </c>
      <c r="J3" s="155">
        <v>6378</v>
      </c>
      <c r="K3" s="155">
        <v>9378.36</v>
      </c>
      <c r="L3" s="158">
        <f>32689.35+34102</f>
        <v>66791.35</v>
      </c>
      <c r="M3" s="155">
        <v>39795</v>
      </c>
      <c r="N3" s="155">
        <f>15115+880</f>
        <v>15995</v>
      </c>
      <c r="O3" s="155">
        <v>-8245</v>
      </c>
      <c r="P3" s="155">
        <f>L3-M3-N3-O3</f>
        <v>19246.35</v>
      </c>
      <c r="Q3" s="155">
        <v>0</v>
      </c>
      <c r="R3" s="202" t="s">
        <v>31</v>
      </c>
      <c r="S3" s="155"/>
      <c r="T3" s="155"/>
      <c r="U3" s="122">
        <v>12</v>
      </c>
      <c r="W3" s="153" t="s">
        <v>32</v>
      </c>
    </row>
    <row r="4" ht="21" customHeight="1" spans="1:23">
      <c r="A4" s="122" t="s">
        <v>33</v>
      </c>
      <c r="B4" s="214" t="s">
        <v>34</v>
      </c>
      <c r="C4" s="165" t="s">
        <v>35</v>
      </c>
      <c r="D4" s="122" t="s">
        <v>27</v>
      </c>
      <c r="E4" s="122" t="s">
        <v>36</v>
      </c>
      <c r="F4" s="166"/>
      <c r="G4" s="122" t="s">
        <v>30</v>
      </c>
      <c r="H4" s="122"/>
      <c r="I4" s="122">
        <v>120</v>
      </c>
      <c r="J4" s="122">
        <v>6720</v>
      </c>
      <c r="K4" s="122">
        <v>9780</v>
      </c>
      <c r="L4" s="157">
        <f>35623</f>
        <v>35623</v>
      </c>
      <c r="M4" s="122"/>
      <c r="N4" s="122"/>
      <c r="O4" s="122"/>
      <c r="P4" s="122"/>
      <c r="Q4" s="122"/>
      <c r="R4" s="162"/>
      <c r="S4" s="162"/>
      <c r="T4" s="155"/>
      <c r="U4" s="122"/>
      <c r="W4" s="153" t="s">
        <v>37</v>
      </c>
    </row>
    <row r="5" ht="21" customHeight="1" spans="1:23">
      <c r="A5" s="122" t="s">
        <v>38</v>
      </c>
      <c r="B5" s="167" t="s">
        <v>39</v>
      </c>
      <c r="C5" s="164" t="s">
        <v>40</v>
      </c>
      <c r="D5" s="155" t="s">
        <v>27</v>
      </c>
      <c r="E5" s="155"/>
      <c r="F5" s="168"/>
      <c r="G5" s="155" t="s">
        <v>30</v>
      </c>
      <c r="H5" s="155"/>
      <c r="I5" s="155">
        <v>4</v>
      </c>
      <c r="J5" s="155">
        <v>175</v>
      </c>
      <c r="K5" s="155">
        <v>190</v>
      </c>
      <c r="L5" s="158">
        <v>1353.67</v>
      </c>
      <c r="M5" s="155">
        <v>800</v>
      </c>
      <c r="N5" s="155">
        <v>73.44</v>
      </c>
      <c r="O5" s="155"/>
      <c r="P5" s="155">
        <f>L5-M5-N5-O5</f>
        <v>480.23</v>
      </c>
      <c r="Q5" s="155">
        <f>P5*0.12</f>
        <v>57.6276</v>
      </c>
      <c r="R5" s="202"/>
      <c r="S5" s="155"/>
      <c r="T5" s="155"/>
      <c r="U5" s="122" t="s">
        <v>41</v>
      </c>
      <c r="W5" s="153" t="s">
        <v>42</v>
      </c>
    </row>
    <row r="6" ht="21" customHeight="1" spans="1:23">
      <c r="A6" s="155" t="s">
        <v>43</v>
      </c>
      <c r="B6" s="169" t="s">
        <v>44</v>
      </c>
      <c r="C6" s="155" t="s">
        <v>45</v>
      </c>
      <c r="D6" s="155" t="s">
        <v>46</v>
      </c>
      <c r="E6" s="155"/>
      <c r="F6" s="170"/>
      <c r="G6" s="155" t="s">
        <v>30</v>
      </c>
      <c r="H6" s="155"/>
      <c r="I6" s="155">
        <v>4</v>
      </c>
      <c r="J6" s="155">
        <v>480</v>
      </c>
      <c r="K6" s="155">
        <v>660</v>
      </c>
      <c r="L6" s="158">
        <v>4702</v>
      </c>
      <c r="M6" s="155">
        <v>2760</v>
      </c>
      <c r="N6" s="155">
        <v>1173</v>
      </c>
      <c r="O6" s="155"/>
      <c r="P6" s="155">
        <f>L6-M6-N6-O6</f>
        <v>769</v>
      </c>
      <c r="Q6" s="155">
        <f>P6*0.12</f>
        <v>92.28</v>
      </c>
      <c r="R6" s="202" t="s">
        <v>47</v>
      </c>
      <c r="S6" s="155"/>
      <c r="T6" s="155"/>
      <c r="U6" s="203" t="s">
        <v>41</v>
      </c>
      <c r="W6" s="153" t="s">
        <v>48</v>
      </c>
    </row>
    <row r="7" ht="21" customHeight="1" spans="1:21">
      <c r="A7" s="122" t="s">
        <v>49</v>
      </c>
      <c r="B7" s="167" t="s">
        <v>50</v>
      </c>
      <c r="C7" s="155" t="s">
        <v>45</v>
      </c>
      <c r="D7" s="155" t="s">
        <v>46</v>
      </c>
      <c r="E7" s="155"/>
      <c r="F7" s="171"/>
      <c r="G7" s="155" t="s">
        <v>51</v>
      </c>
      <c r="H7" s="155"/>
      <c r="I7" s="155">
        <v>4</v>
      </c>
      <c r="J7" s="155">
        <v>58</v>
      </c>
      <c r="K7" s="155">
        <v>58</v>
      </c>
      <c r="L7" s="158">
        <v>414</v>
      </c>
      <c r="M7" s="155">
        <v>280</v>
      </c>
      <c r="N7" s="155">
        <v>127</v>
      </c>
      <c r="O7" s="155"/>
      <c r="P7" s="155">
        <f t="shared" ref="P7:P15" si="1">L7-M7-N7-O7</f>
        <v>7</v>
      </c>
      <c r="Q7" s="155">
        <f t="shared" ref="Q7:Q13" si="2">P7*0.12</f>
        <v>0.84</v>
      </c>
      <c r="R7" s="202"/>
      <c r="S7" s="155"/>
      <c r="T7" s="155"/>
      <c r="U7" s="203" t="s">
        <v>41</v>
      </c>
    </row>
    <row r="8" ht="21" customHeight="1" spans="1:21">
      <c r="A8" s="155" t="s">
        <v>52</v>
      </c>
      <c r="B8" s="215" t="s">
        <v>53</v>
      </c>
      <c r="C8" s="164" t="s">
        <v>40</v>
      </c>
      <c r="D8" s="155" t="s">
        <v>54</v>
      </c>
      <c r="E8" s="155"/>
      <c r="F8" s="171"/>
      <c r="G8" s="155" t="s">
        <v>30</v>
      </c>
      <c r="H8" s="155"/>
      <c r="I8" s="155">
        <v>16</v>
      </c>
      <c r="J8" s="155">
        <v>782</v>
      </c>
      <c r="K8" s="155">
        <v>822</v>
      </c>
      <c r="L8" s="195">
        <v>5856.42</v>
      </c>
      <c r="M8" s="155">
        <v>3680</v>
      </c>
      <c r="N8" s="155">
        <v>210.35</v>
      </c>
      <c r="O8" s="155"/>
      <c r="P8" s="155">
        <f t="shared" si="1"/>
        <v>1966.07</v>
      </c>
      <c r="Q8" s="155">
        <f t="shared" si="2"/>
        <v>235.9284</v>
      </c>
      <c r="R8" s="202"/>
      <c r="S8" s="155"/>
      <c r="T8" s="155"/>
      <c r="U8" s="203" t="s">
        <v>41</v>
      </c>
    </row>
    <row r="9" ht="21" customHeight="1" spans="1:21">
      <c r="A9" s="122" t="s">
        <v>55</v>
      </c>
      <c r="B9" s="216" t="s">
        <v>56</v>
      </c>
      <c r="C9" s="155" t="s">
        <v>57</v>
      </c>
      <c r="D9" s="155" t="s">
        <v>58</v>
      </c>
      <c r="E9" s="155"/>
      <c r="F9" s="172"/>
      <c r="G9" s="155" t="s">
        <v>30</v>
      </c>
      <c r="H9" s="155"/>
      <c r="I9" s="155">
        <v>5</v>
      </c>
      <c r="J9" s="155">
        <v>325</v>
      </c>
      <c r="K9" s="155">
        <v>505</v>
      </c>
      <c r="L9" s="158">
        <v>3597.92</v>
      </c>
      <c r="M9" s="155">
        <v>1550</v>
      </c>
      <c r="N9" s="155">
        <f>117.49+594</f>
        <v>711.49</v>
      </c>
      <c r="O9" s="155"/>
      <c r="P9" s="155">
        <f t="shared" si="1"/>
        <v>1336.43</v>
      </c>
      <c r="Q9" s="155">
        <f t="shared" si="2"/>
        <v>160.3716</v>
      </c>
      <c r="R9" s="202"/>
      <c r="S9" s="155"/>
      <c r="T9" s="155"/>
      <c r="U9" s="203" t="s">
        <v>41</v>
      </c>
    </row>
    <row r="10" ht="21" customHeight="1" spans="1:21">
      <c r="A10" s="122" t="s">
        <v>59</v>
      </c>
      <c r="B10" s="216" t="s">
        <v>60</v>
      </c>
      <c r="C10" s="155" t="s">
        <v>45</v>
      </c>
      <c r="D10" s="155" t="s">
        <v>61</v>
      </c>
      <c r="E10" s="159"/>
      <c r="F10" s="168"/>
      <c r="G10" s="155" t="s">
        <v>62</v>
      </c>
      <c r="H10" s="155"/>
      <c r="I10" s="155">
        <v>5</v>
      </c>
      <c r="J10" s="155">
        <v>1300</v>
      </c>
      <c r="K10" s="196">
        <v>1300</v>
      </c>
      <c r="L10" s="158">
        <v>9274</v>
      </c>
      <c r="M10" s="155">
        <v>7250</v>
      </c>
      <c r="N10" s="155">
        <f>150</f>
        <v>150</v>
      </c>
      <c r="O10" s="155"/>
      <c r="P10" s="155">
        <f t="shared" si="1"/>
        <v>1874</v>
      </c>
      <c r="Q10" s="155">
        <f t="shared" si="2"/>
        <v>224.88</v>
      </c>
      <c r="R10" s="204" t="s">
        <v>63</v>
      </c>
      <c r="S10" s="155"/>
      <c r="T10" s="155"/>
      <c r="U10" s="203" t="s">
        <v>41</v>
      </c>
    </row>
    <row r="11" ht="21" customHeight="1" spans="1:21">
      <c r="A11" s="122" t="s">
        <v>64</v>
      </c>
      <c r="B11" s="169" t="s">
        <v>65</v>
      </c>
      <c r="C11" s="155" t="s">
        <v>26</v>
      </c>
      <c r="D11" s="155" t="s">
        <v>66</v>
      </c>
      <c r="E11" s="155"/>
      <c r="F11" s="171"/>
      <c r="G11" s="155" t="s">
        <v>30</v>
      </c>
      <c r="H11" s="155"/>
      <c r="I11" s="155">
        <v>8</v>
      </c>
      <c r="J11" s="155">
        <v>520</v>
      </c>
      <c r="K11" s="155">
        <v>1640</v>
      </c>
      <c r="L11" s="155">
        <v>11700</v>
      </c>
      <c r="M11" s="155">
        <v>2880</v>
      </c>
      <c r="N11" s="155">
        <v>9310</v>
      </c>
      <c r="O11" s="155">
        <v>-2149</v>
      </c>
      <c r="P11" s="155">
        <f t="shared" si="1"/>
        <v>1659</v>
      </c>
      <c r="Q11" s="155">
        <v>0</v>
      </c>
      <c r="R11" s="202" t="s">
        <v>31</v>
      </c>
      <c r="S11" s="155" t="s">
        <v>67</v>
      </c>
      <c r="T11" s="155"/>
      <c r="U11" s="203">
        <v>12</v>
      </c>
    </row>
    <row r="12" ht="21" customHeight="1" spans="1:22">
      <c r="A12" s="122" t="s">
        <v>68</v>
      </c>
      <c r="B12" s="167" t="s">
        <v>69</v>
      </c>
      <c r="C12" s="164" t="s">
        <v>35</v>
      </c>
      <c r="D12" s="155" t="s">
        <v>70</v>
      </c>
      <c r="E12" s="155"/>
      <c r="F12" s="171"/>
      <c r="G12" s="173" t="s">
        <v>71</v>
      </c>
      <c r="H12" s="155"/>
      <c r="I12" s="155">
        <v>4</v>
      </c>
      <c r="J12" s="155">
        <v>145</v>
      </c>
      <c r="K12" s="155">
        <v>580</v>
      </c>
      <c r="L12" s="155">
        <v>4137</v>
      </c>
      <c r="M12" s="155">
        <v>3320</v>
      </c>
      <c r="N12" s="196"/>
      <c r="O12" s="155"/>
      <c r="P12" s="155">
        <f t="shared" si="1"/>
        <v>817</v>
      </c>
      <c r="Q12" s="155">
        <f t="shared" si="2"/>
        <v>98.04</v>
      </c>
      <c r="R12" s="202" t="s">
        <v>72</v>
      </c>
      <c r="S12" s="155"/>
      <c r="T12" s="155"/>
      <c r="U12" s="203" t="s">
        <v>41</v>
      </c>
      <c r="V12" s="153">
        <f>Q12/L12*100</f>
        <v>2.36983321247281</v>
      </c>
    </row>
    <row r="13" ht="15" customHeight="1" spans="1:21">
      <c r="A13" s="122" t="s">
        <v>73</v>
      </c>
      <c r="B13" s="174" t="s">
        <v>74</v>
      </c>
      <c r="C13" s="122" t="s">
        <v>26</v>
      </c>
      <c r="D13" s="175" t="s">
        <v>75</v>
      </c>
      <c r="E13" s="175"/>
      <c r="F13" s="176"/>
      <c r="G13" s="122" t="s">
        <v>30</v>
      </c>
      <c r="H13" s="122"/>
      <c r="I13" s="122">
        <v>388</v>
      </c>
      <c r="J13" s="122">
        <v>12232</v>
      </c>
      <c r="K13" s="122">
        <v>12232</v>
      </c>
      <c r="L13" s="122">
        <v>91120.89</v>
      </c>
      <c r="M13" s="122">
        <v>84789.4</v>
      </c>
      <c r="N13" s="122">
        <v>2430</v>
      </c>
      <c r="O13" s="122">
        <v>-10424</v>
      </c>
      <c r="P13" s="155">
        <f t="shared" si="1"/>
        <v>14325.49</v>
      </c>
      <c r="Q13" s="155">
        <v>0</v>
      </c>
      <c r="R13" s="162"/>
      <c r="S13" s="122"/>
      <c r="T13" s="205"/>
      <c r="U13" s="203">
        <v>12</v>
      </c>
    </row>
    <row r="14" ht="15" customHeight="1" spans="1:22">
      <c r="A14" s="122" t="s">
        <v>76</v>
      </c>
      <c r="B14" s="167" t="s">
        <v>77</v>
      </c>
      <c r="C14" s="122" t="s">
        <v>35</v>
      </c>
      <c r="D14" s="175" t="s">
        <v>78</v>
      </c>
      <c r="E14" s="122"/>
      <c r="F14" s="176"/>
      <c r="G14" s="122" t="s">
        <v>62</v>
      </c>
      <c r="H14" s="122"/>
      <c r="I14" s="122">
        <v>8</v>
      </c>
      <c r="J14" s="122">
        <v>1800</v>
      </c>
      <c r="K14" s="122">
        <v>1980</v>
      </c>
      <c r="L14" s="122">
        <v>14284</v>
      </c>
      <c r="M14" s="122">
        <v>5792</v>
      </c>
      <c r="N14" s="122">
        <f>253.46+1285</f>
        <v>1538.46</v>
      </c>
      <c r="O14" s="122">
        <v>-1482</v>
      </c>
      <c r="P14" s="155">
        <f t="shared" si="1"/>
        <v>8435.54</v>
      </c>
      <c r="Q14" s="155">
        <f>P14*0.12</f>
        <v>1012.2648</v>
      </c>
      <c r="R14" s="162"/>
      <c r="S14" s="122"/>
      <c r="T14" s="122"/>
      <c r="U14" s="203" t="s">
        <v>41</v>
      </c>
      <c r="V14" s="153">
        <f>Q14/L14*100</f>
        <v>7.08670400448054</v>
      </c>
    </row>
    <row r="15" ht="21" customHeight="1" spans="1:21">
      <c r="A15" s="122" t="s">
        <v>79</v>
      </c>
      <c r="B15" s="214" t="s">
        <v>25</v>
      </c>
      <c r="C15" s="164" t="s">
        <v>26</v>
      </c>
      <c r="D15" s="159" t="s">
        <v>80</v>
      </c>
      <c r="E15" s="155"/>
      <c r="F15" s="163" t="s">
        <v>29</v>
      </c>
      <c r="G15" s="155" t="s">
        <v>30</v>
      </c>
      <c r="H15" s="155"/>
      <c r="I15" s="155">
        <v>0</v>
      </c>
      <c r="J15" s="155">
        <v>575.64</v>
      </c>
      <c r="K15" s="155">
        <v>723.05</v>
      </c>
      <c r="L15" s="155">
        <v>5285</v>
      </c>
      <c r="M15" s="155"/>
      <c r="N15" s="155"/>
      <c r="O15" s="155"/>
      <c r="P15" s="155">
        <f t="shared" si="1"/>
        <v>5285</v>
      </c>
      <c r="Q15" s="155">
        <v>0</v>
      </c>
      <c r="R15" s="202" t="s">
        <v>81</v>
      </c>
      <c r="S15" s="122"/>
      <c r="T15" s="122"/>
      <c r="U15" s="203">
        <v>12</v>
      </c>
    </row>
    <row r="16" s="153" customFormat="1" ht="21" customHeight="1" spans="1:21">
      <c r="A16" s="122" t="s">
        <v>82</v>
      </c>
      <c r="B16" s="123" t="s">
        <v>83</v>
      </c>
      <c r="C16" s="122" t="s">
        <v>40</v>
      </c>
      <c r="D16" s="175" t="s">
        <v>84</v>
      </c>
      <c r="E16" s="122"/>
      <c r="F16" s="177"/>
      <c r="G16" s="122" t="s">
        <v>62</v>
      </c>
      <c r="H16" s="122"/>
      <c r="I16" s="122">
        <v>4</v>
      </c>
      <c r="J16" s="122">
        <f>1140+660</f>
        <v>1800</v>
      </c>
      <c r="K16" s="122">
        <v>2020</v>
      </c>
      <c r="L16" s="122"/>
      <c r="M16" s="122">
        <v>10720</v>
      </c>
      <c r="N16" s="122"/>
      <c r="O16" s="122"/>
      <c r="P16" s="122"/>
      <c r="Q16" s="122"/>
      <c r="R16" s="162" t="s">
        <v>85</v>
      </c>
      <c r="S16" s="122"/>
      <c r="T16" s="122"/>
      <c r="U16" s="122"/>
    </row>
    <row r="17" s="153" customFormat="1" ht="15" customHeight="1" spans="1:21">
      <c r="A17" s="122" t="s">
        <v>86</v>
      </c>
      <c r="B17" s="216" t="s">
        <v>87</v>
      </c>
      <c r="C17" s="165" t="s">
        <v>35</v>
      </c>
      <c r="D17" s="175" t="s">
        <v>88</v>
      </c>
      <c r="E17" s="122"/>
      <c r="F17" s="177"/>
      <c r="G17" s="122" t="s">
        <v>30</v>
      </c>
      <c r="H17" s="122"/>
      <c r="I17" s="122">
        <v>120</v>
      </c>
      <c r="J17" s="122">
        <v>7320</v>
      </c>
      <c r="K17" s="122">
        <v>11120</v>
      </c>
      <c r="L17" s="122"/>
      <c r="M17" s="122"/>
      <c r="N17" s="122"/>
      <c r="O17" s="122"/>
      <c r="P17" s="122"/>
      <c r="Q17" s="122"/>
      <c r="R17" s="162"/>
      <c r="S17" s="122"/>
      <c r="T17" s="122"/>
      <c r="U17" s="122"/>
    </row>
    <row r="18" ht="27" customHeight="1" spans="1:21">
      <c r="A18" s="122" t="s">
        <v>89</v>
      </c>
      <c r="B18" s="174" t="s">
        <v>74</v>
      </c>
      <c r="C18" s="122" t="s">
        <v>90</v>
      </c>
      <c r="D18" s="122" t="s">
        <v>88</v>
      </c>
      <c r="E18" s="176"/>
      <c r="F18" s="176"/>
      <c r="G18" s="122" t="s">
        <v>30</v>
      </c>
      <c r="H18" s="122"/>
      <c r="I18" s="122">
        <v>324</v>
      </c>
      <c r="J18" s="197">
        <v>25912.3</v>
      </c>
      <c r="K18" s="122">
        <v>25912.3</v>
      </c>
      <c r="L18" s="122"/>
      <c r="M18" s="122"/>
      <c r="N18" s="122"/>
      <c r="O18" s="122"/>
      <c r="P18" s="122"/>
      <c r="Q18" s="122"/>
      <c r="R18" s="162" t="s">
        <v>91</v>
      </c>
      <c r="S18" s="122"/>
      <c r="T18" s="122"/>
      <c r="U18" s="122"/>
    </row>
    <row r="19" ht="18" customHeight="1" spans="1:21">
      <c r="A19" s="122" t="s">
        <v>92</v>
      </c>
      <c r="B19" s="178" t="s">
        <v>93</v>
      </c>
      <c r="C19" s="165" t="s">
        <v>26</v>
      </c>
      <c r="D19" s="175" t="s">
        <v>94</v>
      </c>
      <c r="E19" s="122"/>
      <c r="F19" s="176"/>
      <c r="G19" s="122" t="s">
        <v>30</v>
      </c>
      <c r="H19" s="122"/>
      <c r="I19" s="122">
        <v>32</v>
      </c>
      <c r="J19" s="122">
        <v>1024</v>
      </c>
      <c r="K19" s="122">
        <v>1024</v>
      </c>
      <c r="L19" s="197">
        <v>7485</v>
      </c>
      <c r="M19" s="122">
        <v>6384</v>
      </c>
      <c r="N19" s="122">
        <v>290</v>
      </c>
      <c r="O19" s="122"/>
      <c r="P19" s="155">
        <f>L19-M19-N19-O19</f>
        <v>811</v>
      </c>
      <c r="Q19" s="155">
        <v>0</v>
      </c>
      <c r="R19" s="162" t="s">
        <v>95</v>
      </c>
      <c r="S19" s="122"/>
      <c r="T19" s="122"/>
      <c r="U19" s="122">
        <v>0</v>
      </c>
    </row>
    <row r="20" ht="15" customHeight="1" spans="1:21">
      <c r="A20" s="122" t="s">
        <v>96</v>
      </c>
      <c r="B20" s="167" t="s">
        <v>97</v>
      </c>
      <c r="C20" s="155" t="s">
        <v>45</v>
      </c>
      <c r="D20" s="175" t="s">
        <v>98</v>
      </c>
      <c r="E20" s="122"/>
      <c r="F20" s="176"/>
      <c r="G20" s="122" t="s">
        <v>62</v>
      </c>
      <c r="H20" s="122"/>
      <c r="I20" s="122">
        <v>4</v>
      </c>
      <c r="J20" s="122">
        <v>1260</v>
      </c>
      <c r="K20" s="122">
        <v>1600</v>
      </c>
      <c r="L20" s="120">
        <v>11664</v>
      </c>
      <c r="M20" s="122">
        <v>7200</v>
      </c>
      <c r="N20" s="122">
        <f>155</f>
        <v>155</v>
      </c>
      <c r="O20" s="122"/>
      <c r="P20" s="122"/>
      <c r="Q20" s="122"/>
      <c r="R20" s="162" t="s">
        <v>99</v>
      </c>
      <c r="S20" s="122" t="s">
        <v>100</v>
      </c>
      <c r="T20" s="122"/>
      <c r="U20" s="122"/>
    </row>
    <row r="21" ht="15" customHeight="1" spans="1:21">
      <c r="A21" s="122" t="s">
        <v>101</v>
      </c>
      <c r="B21" s="217" t="s">
        <v>102</v>
      </c>
      <c r="C21" s="165" t="s">
        <v>26</v>
      </c>
      <c r="D21" s="175" t="s">
        <v>103</v>
      </c>
      <c r="E21" s="122"/>
      <c r="F21" s="177"/>
      <c r="G21" s="122" t="s">
        <v>30</v>
      </c>
      <c r="H21" s="122"/>
      <c r="I21" s="122">
        <v>8</v>
      </c>
      <c r="J21" s="122">
        <v>280</v>
      </c>
      <c r="K21" s="122">
        <v>320</v>
      </c>
      <c r="L21" s="122">
        <v>2275</v>
      </c>
      <c r="M21" s="122">
        <v>1708</v>
      </c>
      <c r="N21" s="122">
        <v>110</v>
      </c>
      <c r="O21" s="122"/>
      <c r="P21" s="155">
        <f>L21-M21-N21-O21</f>
        <v>457</v>
      </c>
      <c r="Q21" s="155">
        <v>0</v>
      </c>
      <c r="R21" s="162"/>
      <c r="S21" s="122"/>
      <c r="T21" s="122"/>
      <c r="U21" s="122">
        <v>0</v>
      </c>
    </row>
    <row r="22" ht="15" customHeight="1" spans="1:21">
      <c r="A22" s="122" t="s">
        <v>104</v>
      </c>
      <c r="B22" s="167" t="s">
        <v>105</v>
      </c>
      <c r="C22" s="155" t="s">
        <v>57</v>
      </c>
      <c r="D22" s="175" t="s">
        <v>106</v>
      </c>
      <c r="E22" s="122"/>
      <c r="F22" s="166"/>
      <c r="G22" s="122" t="s">
        <v>62</v>
      </c>
      <c r="H22" s="122"/>
      <c r="I22" s="122">
        <v>4</v>
      </c>
      <c r="J22" s="122">
        <v>800</v>
      </c>
      <c r="K22" s="122">
        <v>1020</v>
      </c>
      <c r="L22" s="120">
        <v>7435.8</v>
      </c>
      <c r="M22" s="122">
        <v>2553</v>
      </c>
      <c r="N22" s="122"/>
      <c r="O22" s="122"/>
      <c r="P22" s="122"/>
      <c r="Q22" s="122"/>
      <c r="R22" s="162"/>
      <c r="S22" s="122"/>
      <c r="T22" s="122"/>
      <c r="U22" s="122"/>
    </row>
    <row r="23" ht="15" customHeight="1" spans="1:21">
      <c r="A23" s="155" t="s">
        <v>107</v>
      </c>
      <c r="B23" s="169" t="s">
        <v>108</v>
      </c>
      <c r="C23" s="164" t="s">
        <v>35</v>
      </c>
      <c r="D23" s="155" t="s">
        <v>106</v>
      </c>
      <c r="E23" s="171"/>
      <c r="F23" s="171"/>
      <c r="G23" s="155" t="s">
        <v>30</v>
      </c>
      <c r="H23" s="155"/>
      <c r="I23" s="155">
        <v>4</v>
      </c>
      <c r="J23" s="155">
        <v>440</v>
      </c>
      <c r="K23" s="155">
        <v>460</v>
      </c>
      <c r="L23" s="155">
        <v>3353.4</v>
      </c>
      <c r="M23" s="155">
        <v>2280</v>
      </c>
      <c r="N23" s="155">
        <f>147+100</f>
        <v>247</v>
      </c>
      <c r="O23" s="155"/>
      <c r="P23" s="155"/>
      <c r="Q23" s="155"/>
      <c r="R23" s="202"/>
      <c r="S23" s="155"/>
      <c r="T23" s="155"/>
      <c r="U23" s="155" t="s">
        <v>109</v>
      </c>
    </row>
    <row r="24" customHeight="1" spans="1:21">
      <c r="A24" s="130" t="s">
        <v>110</v>
      </c>
      <c r="B24" s="167" t="s">
        <v>111</v>
      </c>
      <c r="C24" s="130" t="s">
        <v>90</v>
      </c>
      <c r="D24" s="180" t="s">
        <v>112</v>
      </c>
      <c r="E24" s="130"/>
      <c r="F24" s="181"/>
      <c r="G24" s="130"/>
      <c r="H24" s="130"/>
      <c r="I24" s="130"/>
      <c r="J24" s="130">
        <v>100</v>
      </c>
      <c r="K24" s="130">
        <v>100</v>
      </c>
      <c r="L24" s="132">
        <v>729</v>
      </c>
      <c r="M24" s="130"/>
      <c r="N24" s="130"/>
      <c r="O24" s="130"/>
      <c r="P24" s="130"/>
      <c r="Q24" s="130"/>
      <c r="R24" s="206" t="s">
        <v>113</v>
      </c>
      <c r="S24" s="130"/>
      <c r="T24" s="130"/>
      <c r="U24" s="130"/>
    </row>
    <row r="25" s="153" customFormat="1" customHeight="1" spans="1:21">
      <c r="A25" s="155" t="s">
        <v>114</v>
      </c>
      <c r="B25" s="213" t="s">
        <v>115</v>
      </c>
      <c r="C25" s="155" t="s">
        <v>40</v>
      </c>
      <c r="D25" s="159" t="s">
        <v>116</v>
      </c>
      <c r="E25" s="155"/>
      <c r="F25" s="171"/>
      <c r="G25" s="155" t="s">
        <v>30</v>
      </c>
      <c r="H25" s="155"/>
      <c r="I25" s="155">
        <v>4</v>
      </c>
      <c r="J25" s="155">
        <v>220</v>
      </c>
      <c r="K25" s="155">
        <v>240</v>
      </c>
      <c r="L25" s="198">
        <v>1749.6</v>
      </c>
      <c r="M25" s="155">
        <v>1314.48</v>
      </c>
      <c r="N25" s="155">
        <v>11.38</v>
      </c>
      <c r="O25" s="155"/>
      <c r="P25" s="155">
        <f>L25-M25-N25-O25</f>
        <v>423.74</v>
      </c>
      <c r="Q25" s="155">
        <f>P25*0.12</f>
        <v>50.8488</v>
      </c>
      <c r="R25" s="202"/>
      <c r="S25" s="155"/>
      <c r="T25" s="155"/>
      <c r="U25" s="155" t="s">
        <v>109</v>
      </c>
    </row>
    <row r="26" s="153" customFormat="1" customHeight="1" spans="1:21">
      <c r="A26" s="182" t="s">
        <v>117</v>
      </c>
      <c r="B26" s="167" t="s">
        <v>118</v>
      </c>
      <c r="C26" s="182" t="s">
        <v>90</v>
      </c>
      <c r="D26" s="183" t="s">
        <v>119</v>
      </c>
      <c r="E26" s="182"/>
      <c r="F26" s="184"/>
      <c r="G26" s="182" t="s">
        <v>62</v>
      </c>
      <c r="H26" s="182"/>
      <c r="I26" s="182">
        <v>4</v>
      </c>
      <c r="J26" s="182">
        <v>1880</v>
      </c>
      <c r="K26" s="182">
        <v>1880</v>
      </c>
      <c r="L26" s="136">
        <v>13727.89</v>
      </c>
      <c r="M26" s="182">
        <v>11800</v>
      </c>
      <c r="N26" s="182"/>
      <c r="O26" s="182"/>
      <c r="P26" s="182"/>
      <c r="Q26" s="182"/>
      <c r="R26" s="207" t="s">
        <v>120</v>
      </c>
      <c r="S26" s="182"/>
      <c r="T26" s="182"/>
      <c r="U26" s="182"/>
    </row>
    <row r="27" customHeight="1" spans="1:21">
      <c r="A27" s="122" t="s">
        <v>121</v>
      </c>
      <c r="B27" s="167" t="s">
        <v>122</v>
      </c>
      <c r="C27" s="122" t="s">
        <v>90</v>
      </c>
      <c r="D27" s="175" t="s">
        <v>119</v>
      </c>
      <c r="E27" s="122"/>
      <c r="F27" s="166"/>
      <c r="G27" s="122"/>
      <c r="H27" s="122"/>
      <c r="I27" s="122"/>
      <c r="J27" s="122">
        <v>100</v>
      </c>
      <c r="K27" s="122">
        <v>100</v>
      </c>
      <c r="L27" s="2">
        <v>729</v>
      </c>
      <c r="M27" s="122"/>
      <c r="N27" s="122"/>
      <c r="O27" s="122"/>
      <c r="P27" s="122"/>
      <c r="Q27" s="122"/>
      <c r="R27" s="162" t="s">
        <v>123</v>
      </c>
      <c r="S27" s="122"/>
      <c r="T27" s="122"/>
      <c r="U27" s="122"/>
    </row>
    <row r="28" customHeight="1" spans="1:21">
      <c r="A28" s="122" t="s">
        <v>124</v>
      </c>
      <c r="B28" s="216" t="s">
        <v>125</v>
      </c>
      <c r="C28" s="165" t="s">
        <v>35</v>
      </c>
      <c r="D28" s="175" t="s">
        <v>126</v>
      </c>
      <c r="E28" s="122"/>
      <c r="F28" s="176"/>
      <c r="G28" s="122" t="s">
        <v>30</v>
      </c>
      <c r="H28" s="122"/>
      <c r="I28" s="122">
        <v>150</v>
      </c>
      <c r="J28" s="122">
        <v>8925</v>
      </c>
      <c r="K28" s="122">
        <v>12525</v>
      </c>
      <c r="L28" s="2">
        <v>57600.11</v>
      </c>
      <c r="M28" s="122"/>
      <c r="N28" s="122"/>
      <c r="O28" s="122"/>
      <c r="P28" s="122"/>
      <c r="Q28" s="122"/>
      <c r="R28" s="162"/>
      <c r="S28" s="122"/>
      <c r="T28" s="122"/>
      <c r="U28" s="122"/>
    </row>
    <row r="29" customHeight="1" spans="1:21">
      <c r="A29" s="130" t="s">
        <v>127</v>
      </c>
      <c r="B29" s="216" t="s">
        <v>128</v>
      </c>
      <c r="C29" s="130" t="s">
        <v>90</v>
      </c>
      <c r="D29" s="180" t="s">
        <v>129</v>
      </c>
      <c r="E29" s="130"/>
      <c r="F29" s="181"/>
      <c r="G29" s="130" t="s">
        <v>62</v>
      </c>
      <c r="H29" s="130"/>
      <c r="I29" s="130">
        <v>4</v>
      </c>
      <c r="J29" s="130">
        <v>1000</v>
      </c>
      <c r="K29" s="130">
        <v>1550</v>
      </c>
      <c r="L29" s="130"/>
      <c r="M29" s="130"/>
      <c r="N29" s="130"/>
      <c r="O29" s="130"/>
      <c r="P29" s="130"/>
      <c r="Q29" s="130"/>
      <c r="R29" s="206" t="s">
        <v>130</v>
      </c>
      <c r="S29" s="130"/>
      <c r="T29" s="130"/>
      <c r="U29" s="130"/>
    </row>
    <row r="30" customHeight="1" spans="1:21">
      <c r="A30" s="155" t="s">
        <v>131</v>
      </c>
      <c r="B30" s="163" t="s">
        <v>132</v>
      </c>
      <c r="C30" s="155" t="s">
        <v>40</v>
      </c>
      <c r="D30" s="159" t="s">
        <v>129</v>
      </c>
      <c r="E30" s="155"/>
      <c r="F30" s="171"/>
      <c r="G30" s="155" t="s">
        <v>30</v>
      </c>
      <c r="H30" s="155"/>
      <c r="I30" s="155">
        <v>4</v>
      </c>
      <c r="J30" s="155">
        <v>380</v>
      </c>
      <c r="K30" s="155">
        <v>596.66</v>
      </c>
      <c r="L30" s="155">
        <f>K30*7.2</f>
        <v>4295.952</v>
      </c>
      <c r="M30" s="155">
        <v>1565.2</v>
      </c>
      <c r="N30" s="155">
        <v>1674.93</v>
      </c>
      <c r="O30" s="155"/>
      <c r="P30" s="155">
        <f>L30-M30-N30-O30</f>
        <v>1055.822</v>
      </c>
      <c r="Q30" s="155">
        <f>P30*0.12</f>
        <v>126.69864</v>
      </c>
      <c r="R30" s="202"/>
      <c r="S30" s="202"/>
      <c r="T30" s="155"/>
      <c r="U30" s="155" t="s">
        <v>109</v>
      </c>
    </row>
    <row r="31" customHeight="1" spans="1:21">
      <c r="A31" s="185" t="s">
        <v>133</v>
      </c>
      <c r="B31" s="169" t="s">
        <v>134</v>
      </c>
      <c r="C31" s="185" t="s">
        <v>45</v>
      </c>
      <c r="D31" s="186" t="s">
        <v>135</v>
      </c>
      <c r="E31" s="185"/>
      <c r="F31" s="187"/>
      <c r="G31" s="185" t="s">
        <v>30</v>
      </c>
      <c r="H31" s="185"/>
      <c r="I31" s="185">
        <v>8</v>
      </c>
      <c r="J31" s="185">
        <v>680</v>
      </c>
      <c r="K31" s="185">
        <v>1100</v>
      </c>
      <c r="L31" s="199">
        <v>7858.62</v>
      </c>
      <c r="M31" s="185">
        <v>3740</v>
      </c>
      <c r="N31" s="185">
        <v>2865</v>
      </c>
      <c r="O31" s="185">
        <f>-K31*7.2*0.13*0.88</f>
        <v>-906.048</v>
      </c>
      <c r="P31" s="155">
        <f t="shared" ref="P31:P36" si="3">L31-M31-N31-O31</f>
        <v>2159.668</v>
      </c>
      <c r="Q31" s="155">
        <f t="shared" ref="Q31:Q36" si="4">P31*0.12</f>
        <v>259.16016</v>
      </c>
      <c r="R31" s="208" t="s">
        <v>136</v>
      </c>
      <c r="S31" s="185"/>
      <c r="T31" s="185"/>
      <c r="U31" s="155" t="s">
        <v>109</v>
      </c>
    </row>
    <row r="32" s="153" customFormat="1" customHeight="1" spans="1:21">
      <c r="A32" s="155" t="s">
        <v>137</v>
      </c>
      <c r="B32" s="215" t="s">
        <v>138</v>
      </c>
      <c r="C32" s="155" t="s">
        <v>45</v>
      </c>
      <c r="D32" s="159" t="s">
        <v>139</v>
      </c>
      <c r="E32" s="155"/>
      <c r="F32" s="168"/>
      <c r="G32" s="155" t="s">
        <v>30</v>
      </c>
      <c r="H32" s="155"/>
      <c r="I32" s="155">
        <v>2</v>
      </c>
      <c r="J32" s="155">
        <v>170</v>
      </c>
      <c r="K32" s="155">
        <v>330</v>
      </c>
      <c r="L32" s="198">
        <v>2357.59</v>
      </c>
      <c r="M32" s="155">
        <v>940</v>
      </c>
      <c r="N32" s="155"/>
      <c r="O32" s="185">
        <f>-K32*7.2*0.13*0.88</f>
        <v>-271.8144</v>
      </c>
      <c r="P32" s="155">
        <f t="shared" si="3"/>
        <v>1689.4044</v>
      </c>
      <c r="Q32" s="155">
        <f t="shared" si="4"/>
        <v>202.728528</v>
      </c>
      <c r="R32" s="208" t="s">
        <v>136</v>
      </c>
      <c r="S32" s="155"/>
      <c r="T32" s="155"/>
      <c r="U32" s="155" t="s">
        <v>109</v>
      </c>
    </row>
    <row r="33" customHeight="1" spans="1:21">
      <c r="A33" s="122" t="s">
        <v>140</v>
      </c>
      <c r="B33" s="167" t="s">
        <v>141</v>
      </c>
      <c r="C33" s="122" t="s">
        <v>57</v>
      </c>
      <c r="D33" s="175" t="s">
        <v>139</v>
      </c>
      <c r="E33" s="122"/>
      <c r="F33" s="166"/>
      <c r="G33" s="122" t="s">
        <v>62</v>
      </c>
      <c r="H33" s="122"/>
      <c r="I33" s="122">
        <v>4</v>
      </c>
      <c r="J33" s="122">
        <v>880</v>
      </c>
      <c r="K33" s="122">
        <v>1120</v>
      </c>
      <c r="L33" s="2">
        <v>8001.5</v>
      </c>
      <c r="M33" s="122">
        <v>4800</v>
      </c>
      <c r="N33" s="122">
        <f>119</f>
        <v>119</v>
      </c>
      <c r="O33" s="122"/>
      <c r="P33" s="122"/>
      <c r="Q33" s="122"/>
      <c r="R33" s="162" t="s">
        <v>142</v>
      </c>
      <c r="S33" s="122" t="s">
        <v>143</v>
      </c>
      <c r="T33" s="122"/>
      <c r="U33" s="122"/>
    </row>
    <row r="34" customHeight="1" spans="1:21">
      <c r="A34" s="122" t="s">
        <v>144</v>
      </c>
      <c r="B34" s="216" t="s">
        <v>145</v>
      </c>
      <c r="C34" s="122" t="s">
        <v>45</v>
      </c>
      <c r="D34" s="175" t="s">
        <v>146</v>
      </c>
      <c r="E34" s="122"/>
      <c r="F34" s="165"/>
      <c r="G34" s="122" t="s">
        <v>62</v>
      </c>
      <c r="H34" s="122"/>
      <c r="I34" s="122">
        <v>4</v>
      </c>
      <c r="J34" s="122">
        <v>800</v>
      </c>
      <c r="K34" s="122">
        <v>1000</v>
      </c>
      <c r="L34" s="2">
        <v>7144.2</v>
      </c>
      <c r="M34" s="122"/>
      <c r="N34" s="122"/>
      <c r="O34" s="122"/>
      <c r="P34" s="122"/>
      <c r="Q34" s="122"/>
      <c r="R34" s="162"/>
      <c r="S34" s="122"/>
      <c r="T34" s="122"/>
      <c r="U34" s="122"/>
    </row>
    <row r="35" customHeight="1" spans="1:21">
      <c r="A35" s="122" t="s">
        <v>147</v>
      </c>
      <c r="B35" s="218" t="s">
        <v>148</v>
      </c>
      <c r="C35" s="122" t="s">
        <v>90</v>
      </c>
      <c r="D35" s="175" t="s">
        <v>146</v>
      </c>
      <c r="E35" s="122"/>
      <c r="F35" s="166"/>
      <c r="G35" s="122" t="s">
        <v>30</v>
      </c>
      <c r="H35" s="122"/>
      <c r="I35" s="122">
        <v>4</v>
      </c>
      <c r="J35" s="122">
        <v>520</v>
      </c>
      <c r="K35" s="122">
        <v>520</v>
      </c>
      <c r="L35" s="2">
        <v>3714.98</v>
      </c>
      <c r="M35" s="122">
        <v>2428.2</v>
      </c>
      <c r="N35" s="122">
        <v>189</v>
      </c>
      <c r="O35" s="122"/>
      <c r="P35" s="155">
        <f t="shared" si="3"/>
        <v>1097.78</v>
      </c>
      <c r="Q35" s="155"/>
      <c r="R35" s="162" t="s">
        <v>149</v>
      </c>
      <c r="S35" s="122"/>
      <c r="T35" s="122"/>
      <c r="U35" s="122"/>
    </row>
    <row r="36" customHeight="1" spans="1:21">
      <c r="A36" s="122" t="s">
        <v>150</v>
      </c>
      <c r="B36" s="189" t="s">
        <v>151</v>
      </c>
      <c r="C36" s="122" t="s">
        <v>57</v>
      </c>
      <c r="D36" s="175" t="s">
        <v>146</v>
      </c>
      <c r="E36" s="122"/>
      <c r="F36" s="166"/>
      <c r="G36" s="122" t="s">
        <v>30</v>
      </c>
      <c r="H36" s="122"/>
      <c r="I36" s="122">
        <v>4</v>
      </c>
      <c r="J36" s="122">
        <v>520</v>
      </c>
      <c r="K36" s="122">
        <v>555</v>
      </c>
      <c r="L36" s="122">
        <v>3916</v>
      </c>
      <c r="M36" s="122">
        <v>2384</v>
      </c>
      <c r="N36" s="122">
        <f>139.6</f>
        <v>139.6</v>
      </c>
      <c r="O36" s="122"/>
      <c r="P36" s="155">
        <f t="shared" si="3"/>
        <v>1392.4</v>
      </c>
      <c r="Q36" s="155">
        <f t="shared" si="4"/>
        <v>167.088</v>
      </c>
      <c r="R36" s="162"/>
      <c r="S36" s="122"/>
      <c r="T36" s="122"/>
      <c r="U36" s="122"/>
    </row>
    <row r="37" customHeight="1" spans="1:21">
      <c r="A37" s="122" t="s">
        <v>152</v>
      </c>
      <c r="B37" s="189" t="s">
        <v>153</v>
      </c>
      <c r="C37" s="122" t="s">
        <v>45</v>
      </c>
      <c r="D37" s="175" t="s">
        <v>154</v>
      </c>
      <c r="E37" s="122"/>
      <c r="F37" s="166"/>
      <c r="G37" s="122"/>
      <c r="H37" s="122"/>
      <c r="I37" s="122"/>
      <c r="J37" s="122"/>
      <c r="K37" s="122">
        <v>100</v>
      </c>
      <c r="L37" s="122"/>
      <c r="M37" s="122"/>
      <c r="N37" s="122"/>
      <c r="O37" s="122"/>
      <c r="P37" s="122"/>
      <c r="Q37" s="122"/>
      <c r="R37" s="162" t="s">
        <v>155</v>
      </c>
      <c r="S37" s="122"/>
      <c r="T37" s="122"/>
      <c r="U37" s="122"/>
    </row>
    <row r="38" customHeight="1" spans="1:21">
      <c r="A38" s="122" t="s">
        <v>156</v>
      </c>
      <c r="B38" s="219" t="s">
        <v>157</v>
      </c>
      <c r="C38" s="122" t="s">
        <v>45</v>
      </c>
      <c r="D38" s="175" t="s">
        <v>154</v>
      </c>
      <c r="E38" s="122"/>
      <c r="F38" s="166"/>
      <c r="G38" s="122" t="s">
        <v>62</v>
      </c>
      <c r="H38" s="122"/>
      <c r="I38" s="122">
        <v>4</v>
      </c>
      <c r="J38" s="122">
        <v>800</v>
      </c>
      <c r="K38" s="122">
        <v>800</v>
      </c>
      <c r="L38" s="122"/>
      <c r="M38" s="122"/>
      <c r="N38" s="122"/>
      <c r="O38" s="122"/>
      <c r="P38" s="122"/>
      <c r="Q38" s="122"/>
      <c r="R38" s="162" t="s">
        <v>158</v>
      </c>
      <c r="S38" s="122"/>
      <c r="T38" s="122"/>
      <c r="U38" s="122"/>
    </row>
    <row r="39" customHeight="1" spans="1:21">
      <c r="A39" s="122" t="s">
        <v>159</v>
      </c>
      <c r="B39" s="129" t="s">
        <v>74</v>
      </c>
      <c r="C39" s="122" t="s">
        <v>90</v>
      </c>
      <c r="D39" s="175" t="s">
        <v>160</v>
      </c>
      <c r="E39" s="122"/>
      <c r="F39" s="176"/>
      <c r="G39" s="122" t="s">
        <v>30</v>
      </c>
      <c r="H39" s="122"/>
      <c r="I39" s="122">
        <v>460</v>
      </c>
      <c r="J39" s="122">
        <v>36736</v>
      </c>
      <c r="K39" s="122">
        <v>36736</v>
      </c>
      <c r="L39" s="122"/>
      <c r="M39" s="122"/>
      <c r="N39" s="122"/>
      <c r="O39" s="122"/>
      <c r="P39" s="122"/>
      <c r="Q39" s="122"/>
      <c r="R39" s="162"/>
      <c r="S39" s="122"/>
      <c r="T39" s="122"/>
      <c r="U39" s="122"/>
    </row>
    <row r="40" customHeight="1" spans="1:21">
      <c r="A40" s="155" t="s">
        <v>161</v>
      </c>
      <c r="B40" s="191" t="s">
        <v>162</v>
      </c>
      <c r="C40" s="155" t="s">
        <v>163</v>
      </c>
      <c r="D40" s="155" t="s">
        <v>160</v>
      </c>
      <c r="E40" s="155"/>
      <c r="F40" s="155"/>
      <c r="G40" s="155"/>
      <c r="H40" s="155"/>
      <c r="I40" s="155"/>
      <c r="J40" s="155">
        <v>60</v>
      </c>
      <c r="K40" s="155">
        <v>60</v>
      </c>
      <c r="L40" s="155">
        <v>424</v>
      </c>
      <c r="M40" s="155">
        <v>150</v>
      </c>
      <c r="N40" s="155"/>
      <c r="O40" s="155"/>
      <c r="P40" s="155">
        <f>L40-M40-N40-O40</f>
        <v>274</v>
      </c>
      <c r="Q40" s="155"/>
      <c r="R40" s="202" t="s">
        <v>164</v>
      </c>
      <c r="S40" s="122"/>
      <c r="T40" s="122"/>
      <c r="U40" s="122"/>
    </row>
    <row r="41" s="153" customFormat="1" customHeight="1" spans="1:21">
      <c r="A41" s="122" t="s">
        <v>165</v>
      </c>
      <c r="B41" s="192" t="s">
        <v>166</v>
      </c>
      <c r="C41" s="122" t="s">
        <v>57</v>
      </c>
      <c r="D41" s="122" t="s">
        <v>167</v>
      </c>
      <c r="E41" s="122"/>
      <c r="F41" s="122"/>
      <c r="G41" s="122" t="s">
        <v>62</v>
      </c>
      <c r="H41" s="122"/>
      <c r="I41" s="122">
        <v>4</v>
      </c>
      <c r="J41" s="122">
        <v>980</v>
      </c>
      <c r="K41" s="122">
        <v>1060</v>
      </c>
      <c r="L41" s="122"/>
      <c r="M41" s="122"/>
      <c r="N41" s="122">
        <f>133</f>
        <v>133</v>
      </c>
      <c r="O41" s="122"/>
      <c r="P41" s="155"/>
      <c r="Q41" s="122"/>
      <c r="R41" s="162" t="s">
        <v>168</v>
      </c>
      <c r="S41" s="122" t="s">
        <v>143</v>
      </c>
      <c r="T41" s="122"/>
      <c r="U41" s="122"/>
    </row>
    <row r="42" customHeight="1" spans="1:21">
      <c r="A42" s="155" t="s">
        <v>169</v>
      </c>
      <c r="B42" s="191" t="s">
        <v>170</v>
      </c>
      <c r="C42" s="155" t="s">
        <v>35</v>
      </c>
      <c r="D42" s="155" t="s">
        <v>171</v>
      </c>
      <c r="E42" s="155"/>
      <c r="F42" s="155"/>
      <c r="G42" s="155" t="s">
        <v>71</v>
      </c>
      <c r="H42" s="155"/>
      <c r="I42" s="155">
        <v>4</v>
      </c>
      <c r="J42" s="155">
        <v>820</v>
      </c>
      <c r="K42" s="155">
        <v>820</v>
      </c>
      <c r="L42" s="155">
        <v>5801</v>
      </c>
      <c r="M42" s="155">
        <v>5000</v>
      </c>
      <c r="N42" s="155"/>
      <c r="O42" s="155"/>
      <c r="P42" s="155">
        <f>L42-M42-N42-O42</f>
        <v>801</v>
      </c>
      <c r="Q42" s="155">
        <f>P42*0.12</f>
        <v>96.12</v>
      </c>
      <c r="R42" s="202" t="s">
        <v>172</v>
      </c>
      <c r="S42" s="155"/>
      <c r="T42" s="122"/>
      <c r="U42" s="122"/>
    </row>
    <row r="43" customHeight="1" spans="1:21">
      <c r="A43" s="155" t="s">
        <v>173</v>
      </c>
      <c r="B43" s="191" t="s">
        <v>174</v>
      </c>
      <c r="C43" s="155" t="s">
        <v>35</v>
      </c>
      <c r="D43" s="155" t="s">
        <v>171</v>
      </c>
      <c r="E43" s="155"/>
      <c r="F43" s="155"/>
      <c r="G43" s="155"/>
      <c r="H43" s="155"/>
      <c r="I43" s="155"/>
      <c r="J43" s="155">
        <v>188</v>
      </c>
      <c r="K43" s="155">
        <v>188</v>
      </c>
      <c r="L43" s="155">
        <v>1330</v>
      </c>
      <c r="M43" s="155">
        <v>1050</v>
      </c>
      <c r="N43" s="155"/>
      <c r="O43" s="155"/>
      <c r="P43" s="155">
        <f>L43-M43-N43-O43</f>
        <v>280</v>
      </c>
      <c r="Q43" s="155"/>
      <c r="R43" s="202" t="s">
        <v>175</v>
      </c>
      <c r="S43" s="155"/>
      <c r="T43" s="122"/>
      <c r="U43" s="122"/>
    </row>
    <row r="44" customHeight="1" spans="1:21">
      <c r="A44" s="122" t="s">
        <v>176</v>
      </c>
      <c r="B44" s="220" t="s">
        <v>177</v>
      </c>
      <c r="C44" s="122" t="s">
        <v>45</v>
      </c>
      <c r="D44" s="122" t="s">
        <v>178</v>
      </c>
      <c r="E44" s="122"/>
      <c r="F44" s="122"/>
      <c r="G44" s="122" t="s">
        <v>62</v>
      </c>
      <c r="H44" s="122"/>
      <c r="I44" s="122">
        <v>6</v>
      </c>
      <c r="J44" s="122"/>
      <c r="K44" s="122">
        <v>1560</v>
      </c>
      <c r="L44" s="122"/>
      <c r="M44" s="197">
        <v>7000</v>
      </c>
      <c r="N44" s="122"/>
      <c r="O44" s="122"/>
      <c r="P44" s="122"/>
      <c r="Q44" s="122"/>
      <c r="R44" s="162" t="s">
        <v>179</v>
      </c>
      <c r="S44" s="122"/>
      <c r="T44" s="122"/>
      <c r="U44" s="122"/>
    </row>
    <row r="45" customHeight="1" spans="1:21">
      <c r="A45" s="122" t="s">
        <v>180</v>
      </c>
      <c r="B45" s="189" t="s">
        <v>181</v>
      </c>
      <c r="C45" s="122" t="s">
        <v>35</v>
      </c>
      <c r="D45" s="122" t="s">
        <v>178</v>
      </c>
      <c r="E45" s="122"/>
      <c r="F45" s="122"/>
      <c r="G45" s="122" t="s">
        <v>30</v>
      </c>
      <c r="H45" s="122"/>
      <c r="I45" s="122">
        <v>4</v>
      </c>
      <c r="J45" s="122"/>
      <c r="K45" s="122">
        <v>520</v>
      </c>
      <c r="L45" s="122">
        <v>3669</v>
      </c>
      <c r="M45" s="200">
        <v>2454.4</v>
      </c>
      <c r="N45" s="122" t="s">
        <v>182</v>
      </c>
      <c r="O45" s="122"/>
      <c r="P45" s="122"/>
      <c r="Q45" s="122"/>
      <c r="R45" s="162"/>
      <c r="S45" s="122" t="s">
        <v>100</v>
      </c>
      <c r="T45" s="122"/>
      <c r="U45" s="122"/>
    </row>
    <row r="46" customHeight="1" spans="1:21">
      <c r="A46" s="122" t="s">
        <v>183</v>
      </c>
      <c r="B46" s="189" t="s">
        <v>184</v>
      </c>
      <c r="C46" s="122" t="s">
        <v>35</v>
      </c>
      <c r="D46" s="122" t="s">
        <v>178</v>
      </c>
      <c r="E46" s="122"/>
      <c r="F46" s="122"/>
      <c r="G46" s="122"/>
      <c r="H46" s="122"/>
      <c r="I46" s="122"/>
      <c r="J46" s="122"/>
      <c r="K46" s="122">
        <v>160</v>
      </c>
      <c r="L46" s="122">
        <v>1129</v>
      </c>
      <c r="M46" s="200"/>
      <c r="N46" s="122"/>
      <c r="O46" s="122"/>
      <c r="P46" s="122"/>
      <c r="Q46" s="122"/>
      <c r="R46" s="162" t="s">
        <v>185</v>
      </c>
      <c r="S46" s="122"/>
      <c r="T46" s="122"/>
      <c r="U46" s="122"/>
    </row>
    <row r="47" customHeight="1" spans="1:21">
      <c r="A47" s="193" t="s">
        <v>186</v>
      </c>
      <c r="B47" s="194" t="s">
        <v>187</v>
      </c>
      <c r="C47" s="193" t="s">
        <v>40</v>
      </c>
      <c r="D47" s="193" t="s">
        <v>188</v>
      </c>
      <c r="E47" s="193"/>
      <c r="F47" s="193"/>
      <c r="G47" s="193" t="s">
        <v>30</v>
      </c>
      <c r="H47" s="193"/>
      <c r="I47" s="193">
        <v>4</v>
      </c>
      <c r="J47" s="193">
        <v>320</v>
      </c>
      <c r="K47" s="193">
        <v>340</v>
      </c>
      <c r="L47" s="193"/>
      <c r="M47" s="193">
        <v>2040</v>
      </c>
      <c r="N47" s="193">
        <v>98.1</v>
      </c>
      <c r="O47" s="193"/>
      <c r="P47" s="193"/>
      <c r="Q47" s="193"/>
      <c r="R47" s="209"/>
      <c r="S47" s="193"/>
      <c r="T47" s="193"/>
      <c r="U47" s="193"/>
    </row>
    <row r="48" customHeight="1" spans="1:21">
      <c r="A48" s="122" t="s">
        <v>189</v>
      </c>
      <c r="B48" s="220" t="s">
        <v>190</v>
      </c>
      <c r="C48" s="122" t="s">
        <v>57</v>
      </c>
      <c r="D48" s="122" t="s">
        <v>188</v>
      </c>
      <c r="E48" s="122"/>
      <c r="F48" s="122"/>
      <c r="G48" s="122" t="s">
        <v>62</v>
      </c>
      <c r="H48" s="122"/>
      <c r="I48" s="122">
        <v>1</v>
      </c>
      <c r="J48" s="122">
        <v>265</v>
      </c>
      <c r="K48" s="122">
        <v>265</v>
      </c>
      <c r="L48" s="122"/>
      <c r="M48" s="122"/>
      <c r="N48" s="122"/>
      <c r="O48" s="122"/>
      <c r="P48" s="122"/>
      <c r="Q48" s="122"/>
      <c r="R48" s="162"/>
      <c r="S48" s="122"/>
      <c r="T48" s="122"/>
      <c r="U48" s="122"/>
    </row>
    <row r="49" customHeight="1" spans="1:21">
      <c r="A49" s="122" t="s">
        <v>191</v>
      </c>
      <c r="B49" s="189" t="s">
        <v>192</v>
      </c>
      <c r="C49" s="122" t="s">
        <v>90</v>
      </c>
      <c r="D49" s="122" t="s">
        <v>193</v>
      </c>
      <c r="E49" s="122"/>
      <c r="F49" s="122"/>
      <c r="G49" s="122" t="s">
        <v>194</v>
      </c>
      <c r="H49" s="122"/>
      <c r="I49" s="122">
        <v>8</v>
      </c>
      <c r="J49" s="122"/>
      <c r="K49" s="122">
        <v>1300</v>
      </c>
      <c r="L49" s="122"/>
      <c r="M49" s="122"/>
      <c r="N49" s="122"/>
      <c r="O49" s="122"/>
      <c r="P49" s="122"/>
      <c r="Q49" s="122"/>
      <c r="R49" s="162" t="s">
        <v>195</v>
      </c>
      <c r="S49" s="122"/>
      <c r="T49" s="122"/>
      <c r="U49" s="122"/>
    </row>
    <row r="50" customHeight="1" spans="1:21">
      <c r="A50" s="122" t="s">
        <v>196</v>
      </c>
      <c r="B50" s="189" t="s">
        <v>197</v>
      </c>
      <c r="C50" s="122" t="s">
        <v>40</v>
      </c>
      <c r="D50" s="122" t="s">
        <v>198</v>
      </c>
      <c r="E50" s="122"/>
      <c r="F50" s="122"/>
      <c r="G50" s="122" t="s">
        <v>30</v>
      </c>
      <c r="H50" s="122"/>
      <c r="I50" s="122">
        <v>4</v>
      </c>
      <c r="J50" s="122">
        <v>320</v>
      </c>
      <c r="K50" s="122">
        <v>500</v>
      </c>
      <c r="L50" s="122">
        <v>3528</v>
      </c>
      <c r="M50" s="122">
        <v>1386</v>
      </c>
      <c r="N50" s="122" t="s">
        <v>199</v>
      </c>
      <c r="O50" s="122"/>
      <c r="P50" s="122"/>
      <c r="Q50" s="122"/>
      <c r="R50" s="162"/>
      <c r="S50" s="122" t="s">
        <v>100</v>
      </c>
      <c r="T50" s="122"/>
      <c r="U50" s="122"/>
    </row>
    <row r="51" customHeight="1" spans="1:21">
      <c r="A51" s="122" t="s">
        <v>200</v>
      </c>
      <c r="B51" s="189" t="s">
        <v>201</v>
      </c>
      <c r="C51" s="122" t="s">
        <v>90</v>
      </c>
      <c r="D51" s="122" t="s">
        <v>202</v>
      </c>
      <c r="E51" s="122"/>
      <c r="F51" s="122"/>
      <c r="G51" s="122" t="s">
        <v>30</v>
      </c>
      <c r="H51" s="122"/>
      <c r="I51" s="122">
        <v>8</v>
      </c>
      <c r="J51" s="122">
        <v>500</v>
      </c>
      <c r="K51" s="122">
        <v>780</v>
      </c>
      <c r="L51" s="122"/>
      <c r="M51" s="122">
        <v>3260</v>
      </c>
      <c r="N51" s="122" t="s">
        <v>203</v>
      </c>
      <c r="O51" s="122"/>
      <c r="P51" s="122"/>
      <c r="Q51" s="122"/>
      <c r="R51" s="162"/>
      <c r="S51" s="122"/>
      <c r="T51" s="122"/>
      <c r="U51" s="122"/>
    </row>
    <row r="52" customHeight="1" spans="1:21">
      <c r="A52" s="155" t="s">
        <v>204</v>
      </c>
      <c r="B52" s="191" t="s">
        <v>205</v>
      </c>
      <c r="C52" s="155" t="s">
        <v>35</v>
      </c>
      <c r="D52" s="155" t="s">
        <v>202</v>
      </c>
      <c r="E52" s="122"/>
      <c r="F52" s="122"/>
      <c r="G52" s="155" t="s">
        <v>30</v>
      </c>
      <c r="H52" s="155"/>
      <c r="I52" s="155">
        <v>5</v>
      </c>
      <c r="J52" s="155">
        <v>350</v>
      </c>
      <c r="K52" s="155">
        <v>535.67</v>
      </c>
      <c r="L52" s="155">
        <v>3779</v>
      </c>
      <c r="M52" s="155">
        <v>1576.5</v>
      </c>
      <c r="N52" s="155">
        <v>1649.1</v>
      </c>
      <c r="O52" s="155"/>
      <c r="P52" s="155">
        <f>L52-M52-N52-O52</f>
        <v>553.4</v>
      </c>
      <c r="Q52" s="155">
        <f>P52*0.12</f>
        <v>66.408</v>
      </c>
      <c r="R52" s="162"/>
      <c r="S52" s="122"/>
      <c r="T52" s="122"/>
      <c r="U52" s="122"/>
    </row>
    <row r="53" customHeight="1" spans="1:21">
      <c r="A53" s="155" t="s">
        <v>206</v>
      </c>
      <c r="B53" s="221" t="s">
        <v>207</v>
      </c>
      <c r="C53" s="155" t="s">
        <v>35</v>
      </c>
      <c r="D53" s="155" t="s">
        <v>208</v>
      </c>
      <c r="E53" s="155"/>
      <c r="F53" s="155"/>
      <c r="G53" s="155"/>
      <c r="H53" s="155"/>
      <c r="I53" s="155"/>
      <c r="J53" s="155">
        <v>336</v>
      </c>
      <c r="K53" s="155">
        <v>336</v>
      </c>
      <c r="L53" s="155">
        <v>2337</v>
      </c>
      <c r="M53" s="155">
        <v>1600</v>
      </c>
      <c r="N53" s="155"/>
      <c r="O53" s="155"/>
      <c r="P53" s="155">
        <f>L53-M53-N53-O53</f>
        <v>737</v>
      </c>
      <c r="Q53" s="155">
        <f>P53*0.12</f>
        <v>88.44</v>
      </c>
      <c r="R53" s="162" t="s">
        <v>209</v>
      </c>
      <c r="S53" s="122"/>
      <c r="T53" s="122"/>
      <c r="U53" s="122"/>
    </row>
    <row r="54" customHeight="1" spans="1:21">
      <c r="A54" s="155" t="s">
        <v>210</v>
      </c>
      <c r="B54" s="163" t="s">
        <v>211</v>
      </c>
      <c r="C54" s="155" t="s">
        <v>26</v>
      </c>
      <c r="D54" s="155" t="s">
        <v>212</v>
      </c>
      <c r="E54" s="155"/>
      <c r="F54" s="155"/>
      <c r="G54" s="155" t="s">
        <v>30</v>
      </c>
      <c r="H54" s="155"/>
      <c r="I54" s="155">
        <v>4</v>
      </c>
      <c r="J54" s="155">
        <v>300</v>
      </c>
      <c r="K54" s="155">
        <v>740</v>
      </c>
      <c r="L54" s="155">
        <v>5221</v>
      </c>
      <c r="M54" s="155">
        <v>2903</v>
      </c>
      <c r="N54" s="155">
        <v>140</v>
      </c>
      <c r="O54" s="155"/>
      <c r="P54" s="155">
        <f>L54-M54-N54-O54</f>
        <v>2178</v>
      </c>
      <c r="Q54" s="155"/>
      <c r="R54" s="162" t="s">
        <v>213</v>
      </c>
      <c r="S54" s="122"/>
      <c r="T54" s="122"/>
      <c r="U54" s="122"/>
    </row>
    <row r="55" customHeight="1" spans="1:21">
      <c r="A55" s="122" t="s">
        <v>214</v>
      </c>
      <c r="B55" s="189" t="s">
        <v>215</v>
      </c>
      <c r="C55" s="122" t="s">
        <v>90</v>
      </c>
      <c r="D55" s="122" t="s">
        <v>216</v>
      </c>
      <c r="E55" s="122"/>
      <c r="F55" s="122"/>
      <c r="G55" s="122" t="s">
        <v>62</v>
      </c>
      <c r="H55" s="122"/>
      <c r="I55" s="122">
        <v>4</v>
      </c>
      <c r="J55" s="122">
        <v>1280</v>
      </c>
      <c r="K55" s="122">
        <v>1650</v>
      </c>
      <c r="L55" s="122"/>
      <c r="M55" s="122"/>
      <c r="N55" s="122"/>
      <c r="O55" s="122"/>
      <c r="P55" s="122"/>
      <c r="Q55" s="122"/>
      <c r="R55" s="162"/>
      <c r="S55" s="122"/>
      <c r="T55" s="122"/>
      <c r="U55" s="122"/>
    </row>
    <row r="56" customHeight="1" spans="1:21">
      <c r="A56" s="122" t="s">
        <v>217</v>
      </c>
      <c r="B56" s="220" t="s">
        <v>218</v>
      </c>
      <c r="C56" s="122" t="s">
        <v>45</v>
      </c>
      <c r="D56" s="122" t="s">
        <v>219</v>
      </c>
      <c r="E56" s="122"/>
      <c r="F56" s="122"/>
      <c r="G56" s="122" t="s">
        <v>30</v>
      </c>
      <c r="H56" s="122"/>
      <c r="I56" s="122">
        <v>4</v>
      </c>
      <c r="J56" s="122">
        <v>500</v>
      </c>
      <c r="K56" s="122">
        <v>700</v>
      </c>
      <c r="L56" s="122">
        <v>4939</v>
      </c>
      <c r="M56" s="122">
        <v>2400</v>
      </c>
      <c r="N56" s="122"/>
      <c r="O56" s="122"/>
      <c r="P56" s="122"/>
      <c r="Q56" s="122"/>
      <c r="R56" s="162" t="s">
        <v>220</v>
      </c>
      <c r="S56" s="122" t="s">
        <v>100</v>
      </c>
      <c r="T56" s="122"/>
      <c r="U56" s="122"/>
    </row>
    <row r="57" ht="19" customHeight="1" spans="1:21">
      <c r="A57" s="155" t="s">
        <v>221</v>
      </c>
      <c r="B57" s="191" t="s">
        <v>222</v>
      </c>
      <c r="C57" s="155" t="s">
        <v>26</v>
      </c>
      <c r="D57" s="155" t="s">
        <v>223</v>
      </c>
      <c r="E57" s="155"/>
      <c r="F57" s="155"/>
      <c r="G57" s="155" t="s">
        <v>30</v>
      </c>
      <c r="H57" s="155"/>
      <c r="I57" s="155">
        <v>4</v>
      </c>
      <c r="J57" s="155">
        <v>200</v>
      </c>
      <c r="K57" s="155">
        <v>220</v>
      </c>
      <c r="L57" s="155">
        <v>1556</v>
      </c>
      <c r="M57" s="155">
        <v>991.4</v>
      </c>
      <c r="N57" s="155">
        <v>93.1</v>
      </c>
      <c r="O57" s="122"/>
      <c r="P57" s="155">
        <f>L57-M57-N57-O57</f>
        <v>471.5</v>
      </c>
      <c r="Q57" s="155"/>
      <c r="R57" s="162"/>
      <c r="S57" s="122"/>
      <c r="T57" s="122"/>
      <c r="U57" s="122"/>
    </row>
    <row r="58" ht="19" customHeight="1" spans="1:21">
      <c r="A58" s="122" t="s">
        <v>224</v>
      </c>
      <c r="B58" s="220" t="s">
        <v>225</v>
      </c>
      <c r="C58" s="122" t="s">
        <v>35</v>
      </c>
      <c r="D58" s="122" t="s">
        <v>223</v>
      </c>
      <c r="E58" s="122"/>
      <c r="F58" s="122"/>
      <c r="G58" s="155" t="s">
        <v>30</v>
      </c>
      <c r="H58" s="122"/>
      <c r="I58" s="201">
        <v>150</v>
      </c>
      <c r="J58" s="122"/>
      <c r="K58" s="122">
        <v>14450</v>
      </c>
      <c r="L58" s="122"/>
      <c r="M58" s="122"/>
      <c r="N58" s="122"/>
      <c r="O58" s="122"/>
      <c r="P58" s="122"/>
      <c r="Q58" s="122"/>
      <c r="R58" s="162" t="s">
        <v>226</v>
      </c>
      <c r="S58" s="122"/>
      <c r="T58" s="122"/>
      <c r="U58" s="122"/>
    </row>
    <row r="59" ht="19" customHeight="1" spans="1:21">
      <c r="A59" s="122" t="s">
        <v>227</v>
      </c>
      <c r="B59" s="220" t="s">
        <v>228</v>
      </c>
      <c r="C59" s="122" t="s">
        <v>45</v>
      </c>
      <c r="D59" s="122" t="s">
        <v>229</v>
      </c>
      <c r="E59" s="122"/>
      <c r="F59" s="122"/>
      <c r="G59" s="122" t="s">
        <v>230</v>
      </c>
      <c r="H59" s="122"/>
      <c r="I59" s="122"/>
      <c r="J59" s="122"/>
      <c r="K59" s="122">
        <v>50</v>
      </c>
      <c r="L59" s="122"/>
      <c r="M59" s="122"/>
      <c r="N59" s="122"/>
      <c r="O59" s="122"/>
      <c r="P59" s="122"/>
      <c r="Q59" s="122"/>
      <c r="R59" s="122"/>
      <c r="S59" s="122"/>
      <c r="T59" s="122"/>
      <c r="U59" s="122"/>
    </row>
    <row r="60" ht="19" customHeight="1" spans="1:21">
      <c r="A60" s="122" t="s">
        <v>231</v>
      </c>
      <c r="B60" s="189" t="s">
        <v>232</v>
      </c>
      <c r="C60" s="122" t="s">
        <v>233</v>
      </c>
      <c r="D60" s="122" t="s">
        <v>229</v>
      </c>
      <c r="E60" s="122"/>
      <c r="F60" s="122"/>
      <c r="G60" s="122" t="s">
        <v>30</v>
      </c>
      <c r="H60" s="122"/>
      <c r="I60" s="122">
        <v>4</v>
      </c>
      <c r="J60" s="122">
        <v>400</v>
      </c>
      <c r="K60" s="122">
        <v>650</v>
      </c>
      <c r="L60" s="122"/>
      <c r="M60" s="122">
        <v>2336</v>
      </c>
      <c r="N60" s="122">
        <f>110</f>
        <v>110</v>
      </c>
      <c r="O60" s="122"/>
      <c r="P60" s="122"/>
      <c r="Q60" s="122"/>
      <c r="R60" s="122"/>
      <c r="S60" s="122"/>
      <c r="T60" s="122"/>
      <c r="U60" s="122"/>
    </row>
    <row r="61" ht="19" customHeight="1" spans="1:21">
      <c r="A61" s="122" t="s">
        <v>234</v>
      </c>
      <c r="B61" s="189" t="s">
        <v>235</v>
      </c>
      <c r="C61" s="122" t="s">
        <v>26</v>
      </c>
      <c r="D61" s="122" t="s">
        <v>229</v>
      </c>
      <c r="E61" s="122"/>
      <c r="F61" s="122"/>
      <c r="G61" s="122" t="s">
        <v>62</v>
      </c>
      <c r="H61" s="122"/>
      <c r="I61" s="122">
        <v>4</v>
      </c>
      <c r="J61" s="122">
        <v>960</v>
      </c>
      <c r="K61" s="122">
        <v>1180</v>
      </c>
      <c r="L61" s="122"/>
      <c r="M61" s="122"/>
      <c r="N61" s="122"/>
      <c r="O61" s="122"/>
      <c r="P61" s="122"/>
      <c r="Q61" s="122"/>
      <c r="R61" s="122"/>
      <c r="S61" s="122"/>
      <c r="T61" s="122"/>
      <c r="U61" s="122"/>
    </row>
    <row r="62" ht="19" customHeight="1" spans="1:21">
      <c r="A62" s="122" t="s">
        <v>236</v>
      </c>
      <c r="B62" s="189" t="s">
        <v>237</v>
      </c>
      <c r="C62" s="122" t="s">
        <v>45</v>
      </c>
      <c r="D62" s="122" t="s">
        <v>238</v>
      </c>
      <c r="E62" s="122"/>
      <c r="F62" s="122"/>
      <c r="G62" s="122" t="s">
        <v>30</v>
      </c>
      <c r="H62" s="122"/>
      <c r="I62" s="122">
        <v>13</v>
      </c>
      <c r="J62" s="122">
        <v>1100</v>
      </c>
      <c r="K62" s="122">
        <v>1400</v>
      </c>
      <c r="L62" s="122"/>
      <c r="M62" s="122"/>
      <c r="N62" s="122"/>
      <c r="O62" s="122"/>
      <c r="P62" s="122"/>
      <c r="Q62" s="122"/>
      <c r="R62" s="122" t="s">
        <v>239</v>
      </c>
      <c r="S62" s="122"/>
      <c r="T62" s="122"/>
      <c r="U62" s="122"/>
    </row>
    <row r="63" ht="19" customHeight="1" spans="1:21">
      <c r="A63" s="122" t="s">
        <v>240</v>
      </c>
      <c r="B63" s="122"/>
      <c r="C63" s="122" t="s">
        <v>90</v>
      </c>
      <c r="D63" s="122" t="s">
        <v>241</v>
      </c>
      <c r="E63" s="122"/>
      <c r="F63" s="122"/>
      <c r="G63" s="122" t="s">
        <v>30</v>
      </c>
      <c r="H63" s="122"/>
      <c r="I63" s="122"/>
      <c r="J63" s="122"/>
      <c r="K63" s="122">
        <v>5695.2</v>
      </c>
      <c r="L63" s="122"/>
      <c r="M63" s="122"/>
      <c r="N63" s="122"/>
      <c r="O63" s="122"/>
      <c r="P63" s="122"/>
      <c r="Q63" s="122"/>
      <c r="R63" s="122" t="s">
        <v>242</v>
      </c>
      <c r="S63" s="122"/>
      <c r="T63" s="122"/>
      <c r="U63" s="122"/>
    </row>
    <row r="64" ht="19" customHeight="1" spans="1:21">
      <c r="A64" s="122" t="s">
        <v>243</v>
      </c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</row>
    <row r="65" ht="19" customHeight="1" spans="1:21">
      <c r="A65" s="122" t="s">
        <v>244</v>
      </c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</row>
    <row r="66" ht="19" customHeight="1" spans="1:21">
      <c r="A66" s="122" t="s">
        <v>245</v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</row>
    <row r="67" ht="19" customHeight="1" spans="1:21">
      <c r="A67" s="122" t="s">
        <v>246</v>
      </c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</row>
    <row r="68" ht="19" customHeight="1" spans="1:21">
      <c r="A68" s="122" t="s">
        <v>247</v>
      </c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</row>
    <row r="69" ht="19" customHeight="1" spans="1:21">
      <c r="A69" s="122" t="s">
        <v>248</v>
      </c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</row>
    <row r="70" ht="19" customHeight="1" spans="1:21">
      <c r="A70" s="122" t="s">
        <v>249</v>
      </c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</row>
    <row r="71" ht="19" customHeight="1" spans="1:21">
      <c r="A71" s="122" t="s">
        <v>250</v>
      </c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</row>
    <row r="72" ht="19" customHeight="1" spans="1:21">
      <c r="A72" s="122" t="s">
        <v>251</v>
      </c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</row>
    <row r="73" ht="19" customHeight="1" spans="1:21">
      <c r="A73" s="122" t="s">
        <v>252</v>
      </c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</row>
    <row r="74" ht="19" customHeight="1" spans="1:21">
      <c r="A74" s="122" t="s">
        <v>253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</row>
    <row r="75" ht="19" customHeight="1" spans="1:21">
      <c r="A75" s="122" t="s">
        <v>254</v>
      </c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</row>
    <row r="76" ht="19" customHeight="1" spans="1:21">
      <c r="A76" s="122" t="s">
        <v>255</v>
      </c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</row>
    <row r="77" ht="19" customHeight="1" spans="1:21">
      <c r="A77" s="122" t="s">
        <v>256</v>
      </c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</row>
    <row r="78" ht="19" customHeight="1" spans="1:21">
      <c r="A78" s="122" t="s">
        <v>257</v>
      </c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</row>
    <row r="79" ht="19" customHeight="1" spans="1:21">
      <c r="A79" s="122" t="s">
        <v>258</v>
      </c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</row>
    <row r="80" ht="19" customHeight="1" spans="1:21">
      <c r="A80" s="122" t="s">
        <v>259</v>
      </c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</row>
    <row r="81" ht="19" customHeight="1" spans="1:21">
      <c r="A81" s="122" t="s">
        <v>260</v>
      </c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</row>
    <row r="82" ht="19" customHeight="1" spans="1:21">
      <c r="A82" s="122" t="s">
        <v>261</v>
      </c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</row>
    <row r="83" ht="19" customHeight="1" spans="1:21">
      <c r="A83" s="122" t="s">
        <v>262</v>
      </c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</row>
    <row r="84" ht="19" customHeight="1" spans="1:21">
      <c r="A84" s="122" t="s">
        <v>263</v>
      </c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</row>
    <row r="85" ht="19" customHeight="1" spans="1:21">
      <c r="A85" s="122" t="s">
        <v>264</v>
      </c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</row>
    <row r="86" ht="19" customHeight="1" spans="1:21">
      <c r="A86" s="122" t="s">
        <v>265</v>
      </c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</row>
    <row r="87" ht="19" customHeight="1" spans="1:21">
      <c r="A87" s="122" t="s">
        <v>266</v>
      </c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</row>
    <row r="88" ht="19" customHeight="1" spans="1:21">
      <c r="A88" s="122" t="s">
        <v>267</v>
      </c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</row>
    <row r="89" ht="19" customHeight="1" spans="1:21">
      <c r="A89" s="122" t="s">
        <v>268</v>
      </c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</row>
    <row r="90" ht="19" customHeight="1" spans="1:21">
      <c r="A90" s="122" t="s">
        <v>269</v>
      </c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</row>
    <row r="91" ht="19" customHeight="1" spans="1:21">
      <c r="A91" s="122" t="s">
        <v>270</v>
      </c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</row>
    <row r="92" ht="19" customHeight="1" spans="1:21">
      <c r="A92" s="122" t="s">
        <v>271</v>
      </c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</row>
    <row r="93" ht="19" customHeight="1" spans="1:21">
      <c r="A93" s="122" t="s">
        <v>272</v>
      </c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</row>
    <row r="94" ht="19" customHeight="1" spans="1:21">
      <c r="A94" s="122" t="s">
        <v>273</v>
      </c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</row>
    <row r="95" ht="19" customHeight="1" spans="1:21">
      <c r="A95" s="122" t="s">
        <v>274</v>
      </c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</row>
    <row r="96" ht="19" customHeight="1" spans="1:21">
      <c r="A96" s="122" t="s">
        <v>275</v>
      </c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</row>
    <row r="97" ht="19" customHeight="1" spans="1:21">
      <c r="A97" s="122" t="s">
        <v>276</v>
      </c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</row>
    <row r="98" ht="19" customHeight="1" spans="1:21">
      <c r="A98" s="122" t="s">
        <v>277</v>
      </c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</row>
    <row r="99" ht="19" customHeight="1" spans="1:21">
      <c r="A99" s="122" t="s">
        <v>278</v>
      </c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</row>
    <row r="100" ht="19" customHeight="1" spans="1:21">
      <c r="A100" s="122" t="s">
        <v>279</v>
      </c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</row>
    <row r="101" ht="19" customHeight="1" spans="1:21">
      <c r="A101" s="122" t="s">
        <v>280</v>
      </c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</row>
    <row r="102" ht="19" customHeight="1" spans="1:21">
      <c r="A102" s="122" t="s">
        <v>281</v>
      </c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</row>
    <row r="103" ht="19" customHeight="1" spans="1:21">
      <c r="A103" s="122" t="s">
        <v>282</v>
      </c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</row>
    <row r="104" ht="19" customHeight="1" spans="1:21">
      <c r="A104" s="122" t="s">
        <v>283</v>
      </c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</row>
    <row r="105" ht="19" customHeight="1" spans="1:21">
      <c r="A105" s="122" t="s">
        <v>284</v>
      </c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</row>
    <row r="106" ht="19" customHeight="1" spans="1:21">
      <c r="A106" s="122" t="s">
        <v>285</v>
      </c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</row>
    <row r="107" ht="19" customHeight="1" spans="1:21">
      <c r="A107" s="122" t="s">
        <v>286</v>
      </c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</row>
    <row r="108" ht="19" customHeight="1" spans="1:21">
      <c r="A108" s="122" t="s">
        <v>287</v>
      </c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</row>
    <row r="109" ht="19" customHeight="1" spans="1:21">
      <c r="A109" s="122" t="s">
        <v>288</v>
      </c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</row>
    <row r="110" ht="19" customHeight="1" spans="1:21">
      <c r="A110" s="122" t="s">
        <v>289</v>
      </c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</row>
    <row r="111" ht="19" customHeight="1" spans="1:21">
      <c r="A111" s="122" t="s">
        <v>290</v>
      </c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</row>
    <row r="112" ht="19" customHeight="1" spans="1:21">
      <c r="A112" s="122" t="s">
        <v>291</v>
      </c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</row>
    <row r="113" ht="19" customHeight="1" spans="1:21">
      <c r="A113" s="122" t="s">
        <v>292</v>
      </c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</row>
    <row r="114" ht="19" customHeight="1" spans="1:21">
      <c r="A114" s="122" t="s">
        <v>293</v>
      </c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</row>
    <row r="115" ht="19" customHeight="1" spans="1:21">
      <c r="A115" s="122" t="s">
        <v>294</v>
      </c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</row>
    <row r="116" ht="19" customHeight="1" spans="1:21">
      <c r="A116" s="122" t="s">
        <v>295</v>
      </c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</row>
    <row r="117" ht="19" customHeight="1" spans="1:21">
      <c r="A117" s="122" t="s">
        <v>296</v>
      </c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</row>
    <row r="118" ht="19" customHeight="1" spans="1:21">
      <c r="A118" s="122" t="s">
        <v>297</v>
      </c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</row>
    <row r="119" ht="19" customHeight="1" spans="1:21">
      <c r="A119" s="122" t="s">
        <v>298</v>
      </c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</row>
    <row r="120" ht="19" customHeight="1" spans="1:21">
      <c r="A120" s="122" t="s">
        <v>299</v>
      </c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</row>
    <row r="121" ht="19" customHeight="1" spans="1:21">
      <c r="A121" s="122" t="s">
        <v>300</v>
      </c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</row>
    <row r="122" ht="19" customHeight="1" spans="1:21">
      <c r="A122" s="122" t="s">
        <v>301</v>
      </c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</row>
    <row r="123" ht="19" customHeight="1" spans="1:21">
      <c r="A123" s="122" t="s">
        <v>302</v>
      </c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</row>
    <row r="124" ht="19" customHeight="1" spans="1:21">
      <c r="A124" s="122" t="s">
        <v>303</v>
      </c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</row>
    <row r="125" ht="19" customHeight="1" spans="1:21">
      <c r="A125" s="122" t="s">
        <v>304</v>
      </c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</row>
    <row r="126" ht="19" customHeight="1" spans="1:21">
      <c r="A126" s="122" t="s">
        <v>305</v>
      </c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</row>
    <row r="127" ht="19" customHeight="1" spans="1:21">
      <c r="A127" s="122" t="s">
        <v>306</v>
      </c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</row>
    <row r="128" ht="19" customHeight="1" spans="1:21">
      <c r="A128" s="122" t="s">
        <v>307</v>
      </c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</row>
    <row r="129" ht="19" customHeight="1" spans="1:21">
      <c r="A129" s="122" t="s">
        <v>308</v>
      </c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</row>
    <row r="130" ht="19" customHeight="1" spans="1:21">
      <c r="A130" s="122" t="s">
        <v>309</v>
      </c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</row>
    <row r="131" ht="19" customHeight="1" spans="1:21">
      <c r="A131" s="122" t="s">
        <v>310</v>
      </c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</row>
    <row r="132" ht="19" customHeight="1" spans="1:21">
      <c r="A132" s="122" t="s">
        <v>311</v>
      </c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</row>
    <row r="133" ht="19" customHeight="1" spans="1:21">
      <c r="A133" s="122" t="s">
        <v>312</v>
      </c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</row>
    <row r="134" ht="19" customHeight="1" spans="1:21">
      <c r="A134" s="122" t="s">
        <v>313</v>
      </c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</row>
    <row r="135" ht="19" customHeight="1" spans="1:21">
      <c r="A135" s="122" t="s">
        <v>314</v>
      </c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</row>
    <row r="136" ht="19" customHeight="1" spans="1:21">
      <c r="A136" s="122" t="s">
        <v>315</v>
      </c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</row>
    <row r="137" ht="19" customHeight="1" spans="1:21">
      <c r="A137" s="122" t="s">
        <v>316</v>
      </c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</row>
    <row r="138" ht="19" customHeight="1" spans="1:21">
      <c r="A138" s="122" t="s">
        <v>317</v>
      </c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</row>
    <row r="139" ht="19" customHeight="1" spans="1:21">
      <c r="A139" s="122" t="s">
        <v>318</v>
      </c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</row>
    <row r="140" ht="19" customHeight="1" spans="1:21">
      <c r="A140" s="122" t="s">
        <v>319</v>
      </c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</row>
    <row r="141" ht="19" customHeight="1" spans="1:21">
      <c r="A141" s="122" t="s">
        <v>320</v>
      </c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</row>
    <row r="142" ht="19" customHeight="1" spans="1:21">
      <c r="A142" s="122" t="s">
        <v>321</v>
      </c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</row>
    <row r="143" ht="19" customHeight="1" spans="1:21">
      <c r="A143" s="122" t="s">
        <v>322</v>
      </c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</row>
    <row r="144" ht="19" customHeight="1" spans="1:21">
      <c r="A144" s="122" t="s">
        <v>323</v>
      </c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</row>
    <row r="145" ht="19" customHeight="1" spans="1:21">
      <c r="A145" s="122" t="s">
        <v>324</v>
      </c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</row>
    <row r="146" ht="19" customHeight="1" spans="1:21">
      <c r="A146" s="122" t="s">
        <v>325</v>
      </c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</row>
    <row r="147" ht="19" customHeight="1" spans="1:21">
      <c r="A147" s="122" t="s">
        <v>326</v>
      </c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</row>
    <row r="148" ht="19" customHeight="1" spans="1:21">
      <c r="A148" s="122" t="s">
        <v>327</v>
      </c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</row>
    <row r="149" ht="19" customHeight="1" spans="1:21">
      <c r="A149" s="122" t="s">
        <v>328</v>
      </c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</row>
    <row r="150" ht="19" customHeight="1" spans="1:21">
      <c r="A150" s="122" t="s">
        <v>329</v>
      </c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</row>
    <row r="151" ht="19" customHeight="1" spans="1:21">
      <c r="A151" s="122" t="s">
        <v>330</v>
      </c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</row>
    <row r="152" ht="19" customHeight="1" spans="1:21">
      <c r="A152" s="122" t="s">
        <v>331</v>
      </c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</row>
    <row r="153" ht="19" customHeight="1" spans="1:21">
      <c r="A153" s="122" t="s">
        <v>332</v>
      </c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</row>
    <row r="154" ht="19" customHeight="1" spans="1:21">
      <c r="A154" s="122" t="s">
        <v>333</v>
      </c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</row>
    <row r="155" ht="19" customHeight="1" spans="1:21">
      <c r="A155" s="122" t="s">
        <v>334</v>
      </c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</row>
    <row r="156" ht="19" customHeight="1" spans="1:21">
      <c r="A156" s="122" t="s">
        <v>335</v>
      </c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</row>
    <row r="157" ht="19" customHeight="1" spans="1:21">
      <c r="A157" s="122" t="s">
        <v>336</v>
      </c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</row>
    <row r="158" ht="19" customHeight="1" spans="1:21">
      <c r="A158" s="122" t="s">
        <v>337</v>
      </c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</row>
    <row r="159" ht="19" customHeight="1" spans="1:21">
      <c r="A159" s="122" t="s">
        <v>338</v>
      </c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</row>
    <row r="160" ht="19" customHeight="1" spans="1:21">
      <c r="A160" s="122" t="s">
        <v>339</v>
      </c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</row>
    <row r="161" ht="19" customHeight="1" spans="1:21">
      <c r="A161" s="122" t="s">
        <v>340</v>
      </c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</row>
    <row r="162" ht="19" customHeight="1" spans="1:21">
      <c r="A162" s="122" t="s">
        <v>341</v>
      </c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</row>
    <row r="163" ht="19" customHeight="1" spans="1:21">
      <c r="A163" s="122" t="s">
        <v>342</v>
      </c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</row>
    <row r="164" ht="19" customHeight="1" spans="1:21">
      <c r="A164" s="122" t="s">
        <v>343</v>
      </c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</row>
    <row r="165" ht="19" customHeight="1" spans="1:21">
      <c r="A165" s="122" t="s">
        <v>344</v>
      </c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</row>
    <row r="166" ht="19" customHeight="1" spans="1:21">
      <c r="A166" s="122" t="s">
        <v>345</v>
      </c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</row>
    <row r="167" ht="19" customHeight="1" spans="1:21">
      <c r="A167" s="122" t="s">
        <v>346</v>
      </c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</row>
    <row r="168" ht="19" customHeight="1" spans="1:21">
      <c r="A168" s="122" t="s">
        <v>347</v>
      </c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</row>
    <row r="169" ht="19" customHeight="1" spans="1:21">
      <c r="A169" s="122" t="s">
        <v>348</v>
      </c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</row>
    <row r="170" ht="19" customHeight="1" spans="1:21">
      <c r="A170" s="122" t="s">
        <v>349</v>
      </c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</row>
    <row r="171" ht="19" customHeight="1" spans="1:21">
      <c r="A171" s="122" t="s">
        <v>350</v>
      </c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</row>
    <row r="172" ht="19" customHeight="1" spans="1:21">
      <c r="A172" s="122" t="s">
        <v>351</v>
      </c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</row>
    <row r="173" ht="19" customHeight="1" spans="1:21">
      <c r="A173" s="122" t="s">
        <v>352</v>
      </c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</row>
    <row r="174" ht="19" customHeight="1" spans="1:21">
      <c r="A174" s="122" t="s">
        <v>353</v>
      </c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</row>
    <row r="175" ht="19" customHeight="1" spans="1:21">
      <c r="A175" s="122" t="s">
        <v>354</v>
      </c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</row>
    <row r="176" ht="19" customHeight="1" spans="1:21">
      <c r="A176" s="122" t="s">
        <v>355</v>
      </c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</row>
    <row r="177" ht="19" customHeight="1" spans="1:21">
      <c r="A177" s="122" t="s">
        <v>356</v>
      </c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</row>
    <row r="178" ht="19" customHeight="1" spans="1:21">
      <c r="A178" s="122" t="s">
        <v>357</v>
      </c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</row>
    <row r="179" ht="19" customHeight="1" spans="1:21">
      <c r="A179" s="122" t="s">
        <v>358</v>
      </c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</row>
    <row r="180" ht="19" customHeight="1" spans="1:21">
      <c r="A180" s="122" t="s">
        <v>359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</row>
    <row r="181" ht="19" customHeight="1" spans="1:21">
      <c r="A181" s="122" t="s">
        <v>360</v>
      </c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</row>
    <row r="182" ht="19" customHeight="1" spans="1:21">
      <c r="A182" s="122" t="s">
        <v>361</v>
      </c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</row>
    <row r="183" ht="19" customHeight="1" spans="1:21">
      <c r="A183" s="122" t="s">
        <v>362</v>
      </c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</row>
    <row r="184" ht="19" customHeight="1" spans="1:21">
      <c r="A184" s="122" t="s">
        <v>363</v>
      </c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</row>
    <row r="185" ht="19" customHeight="1" spans="1:21">
      <c r="A185" s="122" t="s">
        <v>364</v>
      </c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</row>
    <row r="186" ht="19" customHeight="1" spans="1:21">
      <c r="A186" s="122" t="s">
        <v>365</v>
      </c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</row>
    <row r="187" ht="19" customHeight="1" spans="1:21">
      <c r="A187" s="122" t="s">
        <v>366</v>
      </c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</row>
    <row r="188" ht="19" customHeight="1" spans="1:21">
      <c r="A188" s="122" t="s">
        <v>367</v>
      </c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</row>
    <row r="189" ht="19" customHeight="1" spans="1:21">
      <c r="A189" s="122" t="s">
        <v>368</v>
      </c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</row>
    <row r="190" ht="19" customHeight="1" spans="1:21">
      <c r="A190" s="122" t="s">
        <v>369</v>
      </c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</row>
    <row r="191" ht="19" customHeight="1" spans="1:21">
      <c r="A191" s="122" t="s">
        <v>370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</row>
    <row r="192" ht="19" customHeight="1" spans="1:21">
      <c r="A192" s="122" t="s">
        <v>371</v>
      </c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</row>
    <row r="193" ht="19" customHeight="1" spans="1:21">
      <c r="A193" s="122" t="s">
        <v>372</v>
      </c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</row>
    <row r="194" ht="19" customHeight="1" spans="1:21">
      <c r="A194" s="122" t="s">
        <v>373</v>
      </c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</row>
    <row r="195" ht="19" customHeight="1" spans="1:21">
      <c r="A195" s="122" t="s">
        <v>374</v>
      </c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</row>
    <row r="196" ht="19" customHeight="1" spans="1:21">
      <c r="A196" s="122" t="s">
        <v>375</v>
      </c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</row>
    <row r="197" ht="19" customHeight="1" spans="1:21">
      <c r="A197" s="122" t="s">
        <v>376</v>
      </c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</row>
    <row r="198" ht="19" customHeight="1" spans="1:21">
      <c r="A198" s="122" t="s">
        <v>377</v>
      </c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</row>
    <row r="199" ht="19" customHeight="1" spans="1:21">
      <c r="A199" s="122" t="s">
        <v>378</v>
      </c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</row>
    <row r="200" ht="19" customHeight="1" spans="1:21">
      <c r="A200" s="122" t="s">
        <v>379</v>
      </c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</row>
    <row r="201" ht="19" customHeight="1" spans="1:21">
      <c r="A201" s="122" t="s">
        <v>380</v>
      </c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</row>
    <row r="202" ht="19" customHeight="1" spans="1:21">
      <c r="A202" s="122" t="s">
        <v>381</v>
      </c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</row>
    <row r="203" ht="19" customHeight="1" spans="1:21">
      <c r="A203" s="122" t="s">
        <v>382</v>
      </c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</row>
    <row r="204" ht="19" customHeight="1" spans="1:21">
      <c r="A204" s="122" t="s">
        <v>383</v>
      </c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</row>
    <row r="205" ht="19" customHeight="1" spans="1:21">
      <c r="A205" s="122" t="s">
        <v>384</v>
      </c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</row>
    <row r="206" ht="19" customHeight="1" spans="1:21">
      <c r="A206" s="122" t="s">
        <v>385</v>
      </c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</row>
    <row r="207" ht="19" customHeight="1" spans="1:21">
      <c r="A207" s="122" t="s">
        <v>386</v>
      </c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</row>
    <row r="208" ht="19" customHeight="1" spans="1:21">
      <c r="A208" s="122" t="s">
        <v>387</v>
      </c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</row>
    <row r="209" ht="19" customHeight="1" spans="1:21">
      <c r="A209" s="122" t="s">
        <v>388</v>
      </c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</row>
    <row r="210" ht="19" customHeight="1" spans="1:21">
      <c r="A210" s="122" t="s">
        <v>389</v>
      </c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</row>
    <row r="211" ht="19" customHeight="1" spans="1:21">
      <c r="A211" s="122" t="s">
        <v>390</v>
      </c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</row>
    <row r="212" ht="19" customHeight="1" spans="1:21">
      <c r="A212" s="122" t="s">
        <v>391</v>
      </c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</row>
    <row r="213" ht="19" customHeight="1" spans="1:21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</row>
    <row r="214" ht="15" customHeight="1" spans="5:9">
      <c r="E214" s="210" t="s">
        <v>392</v>
      </c>
      <c r="F214" s="182"/>
      <c r="G214" s="182" t="s">
        <v>8</v>
      </c>
      <c r="H214" s="211" t="s">
        <v>393</v>
      </c>
      <c r="I214" s="153" t="s">
        <v>11</v>
      </c>
    </row>
    <row r="215" ht="15" customHeight="1" spans="5:16">
      <c r="E215" s="212"/>
      <c r="F215" s="122" t="s">
        <v>30</v>
      </c>
      <c r="G215" s="122">
        <f>SUMIF(H3:H58,F215,I3:I58)</f>
        <v>0</v>
      </c>
      <c r="H215" s="122">
        <f ca="1">SUMIF(H3:H59,F215,K3:K58)</f>
        <v>0</v>
      </c>
      <c r="L215" s="153">
        <f>L59/K59</f>
        <v>0</v>
      </c>
      <c r="N215" s="153" t="e">
        <f>N59/L59</f>
        <v>#DIV/0!</v>
      </c>
      <c r="P215" s="153" t="e">
        <f>P59/L59</f>
        <v>#DIV/0!</v>
      </c>
    </row>
    <row r="216" ht="15" customHeight="1" spans="5:8">
      <c r="E216" s="212"/>
      <c r="F216" s="122" t="s">
        <v>62</v>
      </c>
      <c r="G216" s="122">
        <f>SUMIF(H3:H58,F216,I3:I58)</f>
        <v>0</v>
      </c>
      <c r="H216" s="122">
        <f ca="1">SUMIF(H3:H214,F216,K3:K59)</f>
        <v>0</v>
      </c>
    </row>
    <row r="217" ht="15" customHeight="1" spans="5:8">
      <c r="E217" s="212"/>
      <c r="F217" s="122" t="s">
        <v>394</v>
      </c>
      <c r="G217" s="122">
        <f>SUMIF(H3:H58,F217,I3:I58)</f>
        <v>0</v>
      </c>
      <c r="H217" s="122">
        <f ca="1">SUMIF(H3:H215,F217,K3:K214)</f>
        <v>0</v>
      </c>
    </row>
    <row r="218" ht="15" customHeight="1" spans="5:11">
      <c r="E218" s="212"/>
      <c r="F218" s="122" t="s">
        <v>23</v>
      </c>
      <c r="G218" s="122">
        <f>SUM(G215:G217)</f>
        <v>0</v>
      </c>
      <c r="H218" s="122">
        <f ca="1">SUM(H215:H217)</f>
        <v>0</v>
      </c>
      <c r="K218" s="153">
        <f>K59*7.1</f>
        <v>355</v>
      </c>
    </row>
    <row r="219" ht="15" customHeight="1" spans="5:11">
      <c r="E219" s="212"/>
      <c r="F219" s="122" t="s">
        <v>26</v>
      </c>
      <c r="G219" s="122">
        <f ca="1">SUMIF(C1:I58,F219,I1:I58)</f>
        <v>654</v>
      </c>
      <c r="H219" s="122">
        <f>SUMIF(C1:C58,F219,K1:K58)</f>
        <v>26277.41</v>
      </c>
      <c r="I219" s="153" t="e">
        <f>H219*7.15+人民币客户销售!#REF!</f>
        <v>#REF!</v>
      </c>
      <c r="K219" s="153">
        <f>K218+人民币客户销售!G50</f>
        <v>355</v>
      </c>
    </row>
    <row r="220" ht="15" customHeight="1" spans="5:9">
      <c r="E220" s="212"/>
      <c r="F220" s="122" t="s">
        <v>40</v>
      </c>
      <c r="G220" s="122">
        <f ca="1">SUMIF(C1:I59,F220,I1:I59)</f>
        <v>40</v>
      </c>
      <c r="H220" s="122">
        <f>SUMIF(C1:C59,F220,K1:K59)</f>
        <v>4708.66</v>
      </c>
      <c r="I220" s="153" t="e">
        <f>H220*7.15+人民币客户销售!#REF!</f>
        <v>#REF!</v>
      </c>
    </row>
    <row r="221" ht="15" customHeight="1" spans="5:9">
      <c r="E221" s="212"/>
      <c r="F221" s="122" t="s">
        <v>90</v>
      </c>
      <c r="G221" s="122">
        <f ca="1">SUMIF(C1:I214,F221,I1:I214)</f>
        <v>816</v>
      </c>
      <c r="H221" s="122">
        <f>SUMIF(C1:C214,F221,K1:K214)</f>
        <v>76283.5</v>
      </c>
      <c r="I221" s="153" t="e">
        <f>H221*7.15+人民币客户销售!#REF!</f>
        <v>#REF!</v>
      </c>
    </row>
    <row r="222" ht="15" customHeight="1" spans="5:9">
      <c r="E222" s="212"/>
      <c r="F222" s="122" t="s">
        <v>45</v>
      </c>
      <c r="G222" s="122">
        <f ca="1">SUMIF(C3:I215,F222,I3:I215)</f>
        <v>58</v>
      </c>
      <c r="H222" s="122">
        <f>SUMIF(C3:C59,F222,K3:K59)</f>
        <v>9258</v>
      </c>
      <c r="I222" s="153" t="e">
        <f>H222*7.15+人民币客户销售!#REF!</f>
        <v>#REF!</v>
      </c>
    </row>
    <row r="223" ht="15" customHeight="1" spans="5:9">
      <c r="E223" s="212"/>
      <c r="F223" s="122" t="s">
        <v>35</v>
      </c>
      <c r="G223" s="122">
        <f ca="1">SUMIF(C1:I58,F223,I1:I58)</f>
        <v>569</v>
      </c>
      <c r="H223" s="122">
        <f>SUMIF(C1:C58,F223,K1:K58)</f>
        <v>53454.67</v>
      </c>
      <c r="I223" s="153">
        <f>H223*7.15</f>
        <v>382200.8905</v>
      </c>
    </row>
    <row r="224" ht="15" customHeight="1" spans="5:9">
      <c r="E224" s="212"/>
      <c r="F224" s="122" t="s">
        <v>57</v>
      </c>
      <c r="G224" s="122">
        <f ca="1">SUMIF(C1:I58,F224,I1:I58)</f>
        <v>22</v>
      </c>
      <c r="H224" s="122">
        <f>SUMIF(C1:C58,F224,K1:K58)</f>
        <v>4525</v>
      </c>
      <c r="I224" s="153" t="e">
        <f>H224*7.15+人民币客户销售!#REF!</f>
        <v>#REF!</v>
      </c>
    </row>
    <row r="227" spans="5:6">
      <c r="E227" s="153" t="s">
        <v>395</v>
      </c>
      <c r="F227" s="153" t="s">
        <v>396</v>
      </c>
    </row>
    <row r="228" spans="5:6">
      <c r="E228" s="153">
        <v>300000</v>
      </c>
      <c r="F228" s="153">
        <f>K59</f>
        <v>50</v>
      </c>
    </row>
  </sheetData>
  <autoFilter xmlns:etc="http://www.wps.cn/officeDocument/2017/etCustomData" ref="A1:U228" etc:filterBottomFollowUsedRange="0">
    <extLst/>
  </autoFilter>
  <mergeCells count="1">
    <mergeCell ref="E214:E224"/>
  </mergeCells>
  <pageMargins left="0.75" right="0.75" top="1" bottom="1" header="0.5" footer="0.5"/>
  <pageSetup paperSize="9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2"/>
  <sheetViews>
    <sheetView topLeftCell="A21" workbookViewId="0">
      <selection activeCell="O33" sqref="O33"/>
    </sheetView>
  </sheetViews>
  <sheetFormatPr defaultColWidth="9" defaultRowHeight="13.5"/>
  <cols>
    <col min="1" max="1" width="13.6333333333333" style="11" customWidth="1"/>
    <col min="2" max="2" width="9.88333333333333" style="11" customWidth="1"/>
    <col min="3" max="3" width="9" style="11"/>
    <col min="4" max="4" width="11.8833333333333" style="11" customWidth="1"/>
    <col min="5" max="5" width="9" style="11"/>
    <col min="6" max="6" width="5.25" style="11" customWidth="1"/>
    <col min="7" max="7" width="17.1333333333333" style="11" customWidth="1"/>
    <col min="8" max="13" width="9" style="11"/>
    <col min="14" max="14" width="13.8833333333333" style="11" customWidth="1"/>
    <col min="15" max="16384" width="9" style="11"/>
  </cols>
  <sheetData>
    <row r="1" s="11" customFormat="1" ht="14.25" spans="1:14">
      <c r="A1" s="12" t="s">
        <v>3119</v>
      </c>
      <c r="B1" s="12"/>
      <c r="C1" s="12"/>
      <c r="D1" s="12"/>
      <c r="E1" s="12"/>
      <c r="G1" s="13" t="s">
        <v>3120</v>
      </c>
      <c r="H1" s="14" t="s">
        <v>3121</v>
      </c>
      <c r="I1" s="14" t="s">
        <v>3122</v>
      </c>
      <c r="J1" s="21" t="s">
        <v>3123</v>
      </c>
      <c r="K1" s="22" t="s">
        <v>3124</v>
      </c>
      <c r="L1" s="14" t="s">
        <v>3125</v>
      </c>
      <c r="M1" s="23" t="s">
        <v>3126</v>
      </c>
      <c r="N1" s="24" t="s">
        <v>3127</v>
      </c>
    </row>
    <row r="2" s="11" customFormat="1" ht="27.75" spans="1:14">
      <c r="A2" s="15" t="s">
        <v>3128</v>
      </c>
      <c r="B2" s="15" t="s">
        <v>3129</v>
      </c>
      <c r="C2" s="15" t="s">
        <v>551</v>
      </c>
      <c r="D2" s="15" t="s">
        <v>17</v>
      </c>
      <c r="E2" s="12"/>
      <c r="G2" s="16" t="s">
        <v>551</v>
      </c>
      <c r="H2" s="17" t="s">
        <v>3130</v>
      </c>
      <c r="I2" s="17" t="s">
        <v>3131</v>
      </c>
      <c r="J2" s="25" t="s">
        <v>3132</v>
      </c>
      <c r="K2" s="26" t="s">
        <v>3133</v>
      </c>
      <c r="L2" s="17" t="s">
        <v>3134</v>
      </c>
      <c r="M2" s="27" t="s">
        <v>3135</v>
      </c>
      <c r="N2" s="24" t="s">
        <v>3136</v>
      </c>
    </row>
    <row r="3" s="11" customFormat="1" spans="1:13">
      <c r="A3" s="15" t="s">
        <v>699</v>
      </c>
      <c r="B3" s="15">
        <v>315</v>
      </c>
      <c r="C3" s="15">
        <v>1.1</v>
      </c>
      <c r="D3" s="15"/>
      <c r="E3" s="12"/>
      <c r="G3" s="18"/>
      <c r="H3" s="18"/>
      <c r="I3" s="18"/>
      <c r="J3" s="18"/>
      <c r="K3" s="18"/>
      <c r="L3" s="18"/>
      <c r="M3" s="18"/>
    </row>
    <row r="4" s="11" customFormat="1" ht="18.75" spans="1:13">
      <c r="A4" s="15" t="s">
        <v>756</v>
      </c>
      <c r="B4" s="15">
        <v>315</v>
      </c>
      <c r="C4" s="15">
        <v>1.1</v>
      </c>
      <c r="D4" s="15"/>
      <c r="E4" s="12"/>
      <c r="G4" s="19" t="s">
        <v>3137</v>
      </c>
      <c r="H4" s="18"/>
      <c r="I4" s="18"/>
      <c r="J4" s="18"/>
      <c r="K4" s="18"/>
      <c r="L4" s="18"/>
      <c r="M4" s="18"/>
    </row>
    <row r="5" s="11" customFormat="1" spans="1:13">
      <c r="A5" s="15" t="s">
        <v>758</v>
      </c>
      <c r="B5" s="15">
        <v>180</v>
      </c>
      <c r="C5" s="15">
        <v>1</v>
      </c>
      <c r="D5" s="15"/>
      <c r="E5" s="12"/>
      <c r="G5" s="18" t="s">
        <v>3138</v>
      </c>
      <c r="H5" s="18"/>
      <c r="I5" s="18"/>
      <c r="J5" s="18"/>
      <c r="K5" s="18"/>
      <c r="L5" s="18"/>
      <c r="M5" s="18"/>
    </row>
    <row r="6" s="11" customFormat="1" spans="1:5">
      <c r="A6" s="15" t="s">
        <v>905</v>
      </c>
      <c r="B6" s="15">
        <v>190</v>
      </c>
      <c r="C6" s="15">
        <v>1</v>
      </c>
      <c r="D6" s="15"/>
      <c r="E6" s="12"/>
    </row>
    <row r="7" s="11" customFormat="1" spans="1:5">
      <c r="A7" s="15" t="s">
        <v>1159</v>
      </c>
      <c r="B7" s="15">
        <v>190</v>
      </c>
      <c r="C7" s="15">
        <v>1</v>
      </c>
      <c r="D7" s="15"/>
      <c r="E7" s="12"/>
    </row>
    <row r="8" s="11" customFormat="1" spans="1:5">
      <c r="A8" s="15" t="s">
        <v>2466</v>
      </c>
      <c r="B8" s="15">
        <v>45</v>
      </c>
      <c r="C8" s="15">
        <v>0.39</v>
      </c>
      <c r="D8" s="15"/>
      <c r="E8" s="12"/>
    </row>
    <row r="9" s="11" customFormat="1" spans="1:5">
      <c r="A9" s="15" t="s">
        <v>1161</v>
      </c>
      <c r="B9" s="15">
        <v>265</v>
      </c>
      <c r="C9" s="15">
        <v>1.1</v>
      </c>
      <c r="D9" s="15"/>
      <c r="E9" s="12"/>
    </row>
    <row r="10" s="11" customFormat="1" spans="1:5">
      <c r="A10" s="15" t="s">
        <v>1160</v>
      </c>
      <c r="B10" s="15">
        <v>265</v>
      </c>
      <c r="C10" s="15">
        <v>1.1</v>
      </c>
      <c r="D10" s="15"/>
      <c r="E10" s="12"/>
    </row>
    <row r="11" s="11" customFormat="1" spans="1:5">
      <c r="A11" s="15" t="s">
        <v>1163</v>
      </c>
      <c r="B11" s="15">
        <v>45</v>
      </c>
      <c r="C11" s="15">
        <v>0.39</v>
      </c>
      <c r="D11" s="15"/>
      <c r="E11" s="12"/>
    </row>
    <row r="12" s="11" customFormat="1" spans="1:5">
      <c r="A12" s="15" t="s">
        <v>1162</v>
      </c>
      <c r="B12" s="15">
        <v>340</v>
      </c>
      <c r="C12" s="15">
        <v>1.63</v>
      </c>
      <c r="D12" s="15"/>
      <c r="E12" s="12"/>
    </row>
    <row r="13" s="11" customFormat="1" spans="1:5">
      <c r="A13" s="15" t="s">
        <v>3139</v>
      </c>
      <c r="B13" s="15">
        <v>35</v>
      </c>
      <c r="C13" s="15">
        <v>0.37</v>
      </c>
      <c r="D13" s="15"/>
      <c r="E13" s="12"/>
    </row>
    <row r="14" s="11" customFormat="1" spans="1:5">
      <c r="A14" s="15" t="s">
        <v>791</v>
      </c>
      <c r="B14" s="15">
        <v>300</v>
      </c>
      <c r="C14" s="15">
        <v>1.1</v>
      </c>
      <c r="D14" s="15"/>
      <c r="E14" s="12"/>
    </row>
    <row r="15" s="11" customFormat="1" spans="1:14">
      <c r="A15" s="15" t="s">
        <v>1155</v>
      </c>
      <c r="B15" s="15">
        <v>305</v>
      </c>
      <c r="C15" s="15">
        <v>1.5</v>
      </c>
      <c r="D15" s="15"/>
      <c r="E15" s="12">
        <f>B15/60</f>
        <v>5.08333333333333</v>
      </c>
      <c r="G15" s="18"/>
      <c r="H15" s="18"/>
      <c r="I15" s="18"/>
      <c r="J15" s="18"/>
      <c r="K15" s="18"/>
      <c r="L15" s="18"/>
      <c r="M15" s="18"/>
      <c r="N15" s="18"/>
    </row>
    <row r="16" s="11" customFormat="1" ht="18.75" spans="1:14">
      <c r="A16" s="15" t="s">
        <v>789</v>
      </c>
      <c r="B16" s="15">
        <v>305</v>
      </c>
      <c r="C16" s="15">
        <v>1.5</v>
      </c>
      <c r="D16" s="15"/>
      <c r="E16" s="12"/>
      <c r="G16" s="19"/>
      <c r="H16" s="18"/>
      <c r="I16" s="18"/>
      <c r="J16" s="18"/>
      <c r="K16" s="18"/>
      <c r="L16" s="18"/>
      <c r="M16" s="18"/>
      <c r="N16" s="18"/>
    </row>
    <row r="17" s="11" customFormat="1" spans="1:14">
      <c r="A17" s="15" t="s">
        <v>702</v>
      </c>
      <c r="B17" s="15">
        <v>330</v>
      </c>
      <c r="C17" s="15">
        <v>1.58</v>
      </c>
      <c r="D17" s="15"/>
      <c r="E17" s="12"/>
      <c r="G17" s="18"/>
      <c r="H17" s="18"/>
      <c r="I17" s="18"/>
      <c r="J17" s="18"/>
      <c r="K17" s="18"/>
      <c r="L17" s="18"/>
      <c r="M17" s="18"/>
      <c r="N17" s="18"/>
    </row>
    <row r="18" s="11" customFormat="1" spans="1:5">
      <c r="A18" s="15" t="s">
        <v>1561</v>
      </c>
      <c r="B18" s="15">
        <v>330</v>
      </c>
      <c r="C18" s="15">
        <v>1.58</v>
      </c>
      <c r="D18" s="15"/>
      <c r="E18" s="12"/>
    </row>
    <row r="19" s="11" customFormat="1" spans="1:5">
      <c r="A19" s="15" t="s">
        <v>1562</v>
      </c>
      <c r="B19" s="15">
        <v>330</v>
      </c>
      <c r="C19" s="15">
        <v>1.58</v>
      </c>
      <c r="D19" s="15"/>
      <c r="E19" s="12"/>
    </row>
    <row r="20" s="11" customFormat="1" spans="1:5">
      <c r="A20" s="15" t="s">
        <v>1156</v>
      </c>
      <c r="B20" s="15">
        <v>330</v>
      </c>
      <c r="C20" s="15">
        <v>1.58</v>
      </c>
      <c r="D20" s="15"/>
      <c r="E20" s="12"/>
    </row>
    <row r="21" s="11" customFormat="1" spans="1:5">
      <c r="A21" s="15" t="s">
        <v>3140</v>
      </c>
      <c r="B21" s="15">
        <v>330</v>
      </c>
      <c r="C21" s="15">
        <v>1.58</v>
      </c>
      <c r="D21" s="15"/>
      <c r="E21" s="12"/>
    </row>
    <row r="22" s="11" customFormat="1" spans="1:5">
      <c r="A22" s="15" t="s">
        <v>3141</v>
      </c>
      <c r="B22" s="15">
        <v>330</v>
      </c>
      <c r="C22" s="15">
        <v>1.58</v>
      </c>
      <c r="D22" s="15"/>
      <c r="E22" s="12"/>
    </row>
    <row r="23" s="11" customFormat="1" spans="1:5">
      <c r="A23" s="15" t="s">
        <v>1157</v>
      </c>
      <c r="B23" s="15">
        <v>130</v>
      </c>
      <c r="C23" s="15">
        <v>0.75</v>
      </c>
      <c r="D23" s="15"/>
      <c r="E23" s="12"/>
    </row>
    <row r="24" s="11" customFormat="1" spans="1:5">
      <c r="A24" s="15" t="s">
        <v>1240</v>
      </c>
      <c r="B24" s="15">
        <v>430</v>
      </c>
      <c r="C24" s="15">
        <v>1.7</v>
      </c>
      <c r="D24" s="15"/>
      <c r="E24" s="12"/>
    </row>
    <row r="25" s="11" customFormat="1" spans="1:5">
      <c r="A25" s="15" t="s">
        <v>793</v>
      </c>
      <c r="B25" s="15">
        <v>130</v>
      </c>
      <c r="C25" s="15">
        <v>0.75</v>
      </c>
      <c r="D25" s="15"/>
      <c r="E25" s="12"/>
    </row>
    <row r="26" s="11" customFormat="1" spans="1:5">
      <c r="A26" s="15" t="s">
        <v>1241</v>
      </c>
      <c r="B26" s="15">
        <v>430</v>
      </c>
      <c r="C26" s="15">
        <v>1.7</v>
      </c>
      <c r="D26" s="15"/>
      <c r="E26" s="12"/>
    </row>
    <row r="27" s="11" customFormat="1" spans="1:5">
      <c r="A27" s="15" t="s">
        <v>1158</v>
      </c>
      <c r="B27" s="15">
        <v>130</v>
      </c>
      <c r="C27" s="15">
        <v>0.75</v>
      </c>
      <c r="D27" s="15"/>
      <c r="E27" s="12"/>
    </row>
    <row r="28" s="11" customFormat="1" spans="1:5">
      <c r="A28" s="15" t="s">
        <v>1563</v>
      </c>
      <c r="B28" s="15">
        <v>130</v>
      </c>
      <c r="C28" s="15">
        <v>0.75</v>
      </c>
      <c r="D28" s="15"/>
      <c r="E28" s="12"/>
    </row>
    <row r="29" s="11" customFormat="1" spans="1:5">
      <c r="A29" s="15" t="s">
        <v>1243</v>
      </c>
      <c r="B29" s="15">
        <v>500</v>
      </c>
      <c r="C29" s="15">
        <v>1.7</v>
      </c>
      <c r="D29" s="15"/>
      <c r="E29" s="12"/>
    </row>
    <row r="30" s="11" customFormat="1" spans="1:5">
      <c r="A30" s="15" t="s">
        <v>1244</v>
      </c>
      <c r="B30" s="15">
        <v>500</v>
      </c>
      <c r="C30" s="15">
        <v>1.7</v>
      </c>
      <c r="D30" s="15"/>
      <c r="E30" s="12"/>
    </row>
    <row r="31" s="11" customFormat="1" spans="1:5">
      <c r="A31" s="15" t="s">
        <v>794</v>
      </c>
      <c r="B31" s="15">
        <v>130</v>
      </c>
      <c r="C31" s="15">
        <v>0.75</v>
      </c>
      <c r="D31" s="15"/>
      <c r="E31" s="12"/>
    </row>
    <row r="32" s="11" customFormat="1" spans="1:5">
      <c r="A32" s="15" t="s">
        <v>1245</v>
      </c>
      <c r="B32" s="15">
        <v>530</v>
      </c>
      <c r="C32" s="15">
        <v>1.7</v>
      </c>
      <c r="D32" s="15"/>
      <c r="E32" s="12"/>
    </row>
    <row r="33" s="11" customFormat="1" spans="1:5">
      <c r="A33" s="15" t="s">
        <v>1246</v>
      </c>
      <c r="B33" s="15">
        <v>530</v>
      </c>
      <c r="C33" s="15">
        <v>1.7</v>
      </c>
      <c r="D33" s="15"/>
      <c r="E33" s="12"/>
    </row>
    <row r="34" s="11" customFormat="1" spans="1:5">
      <c r="A34" s="15" t="s">
        <v>907</v>
      </c>
      <c r="B34" s="15">
        <v>140</v>
      </c>
      <c r="C34" s="15">
        <v>0.79</v>
      </c>
      <c r="D34" s="15"/>
      <c r="E34" s="12"/>
    </row>
    <row r="35" s="11" customFormat="1" spans="1:5">
      <c r="A35" s="15" t="s">
        <v>1396</v>
      </c>
      <c r="B35" s="15">
        <v>140</v>
      </c>
      <c r="C35" s="15">
        <v>0.79</v>
      </c>
      <c r="D35" s="15"/>
      <c r="E35" s="12"/>
    </row>
    <row r="36" s="11" customFormat="1" spans="1:5">
      <c r="A36" s="15" t="s">
        <v>908</v>
      </c>
      <c r="B36" s="15">
        <v>140</v>
      </c>
      <c r="C36" s="15">
        <v>0.79</v>
      </c>
      <c r="D36" s="15"/>
      <c r="E36" s="12"/>
    </row>
    <row r="37" s="11" customFormat="1" spans="1:5">
      <c r="A37" s="15" t="s">
        <v>1398</v>
      </c>
      <c r="B37" s="15">
        <v>140</v>
      </c>
      <c r="C37" s="15">
        <v>0.79</v>
      </c>
      <c r="D37" s="15"/>
      <c r="E37" s="12"/>
    </row>
    <row r="38" s="11" customFormat="1" spans="1:5">
      <c r="A38" s="15" t="s">
        <v>3142</v>
      </c>
      <c r="B38" s="15">
        <v>140</v>
      </c>
      <c r="C38" s="15">
        <v>0.79</v>
      </c>
      <c r="D38" s="15"/>
      <c r="E38" s="12"/>
    </row>
    <row r="39" s="11" customFormat="1" spans="1:5">
      <c r="A39" s="15" t="s">
        <v>1606</v>
      </c>
      <c r="B39" s="15">
        <v>1020</v>
      </c>
      <c r="C39" s="15">
        <v>2.4</v>
      </c>
      <c r="D39" s="15"/>
      <c r="E39" s="12">
        <v>17</v>
      </c>
    </row>
    <row r="40" s="11" customFormat="1" spans="1:5">
      <c r="A40" s="15" t="s">
        <v>1443</v>
      </c>
      <c r="B40" s="15">
        <v>1020</v>
      </c>
      <c r="C40" s="15">
        <v>2.4</v>
      </c>
      <c r="D40" s="15"/>
      <c r="E40" s="12">
        <v>17</v>
      </c>
    </row>
    <row r="41" s="11" customFormat="1" spans="1:5">
      <c r="A41" s="15" t="s">
        <v>1242</v>
      </c>
      <c r="B41" s="15">
        <v>515</v>
      </c>
      <c r="C41" s="15">
        <v>1.7</v>
      </c>
      <c r="D41" s="15"/>
      <c r="E41" s="12"/>
    </row>
    <row r="42" s="11" customFormat="1" spans="1:5">
      <c r="A42" s="15" t="s">
        <v>2467</v>
      </c>
      <c r="B42" s="15">
        <v>430</v>
      </c>
      <c r="C42" s="15">
        <v>1.7</v>
      </c>
      <c r="D42" s="15"/>
      <c r="E42" s="12"/>
    </row>
    <row r="43" s="11" customFormat="1" spans="1:5">
      <c r="A43" s="15" t="s">
        <v>3143</v>
      </c>
      <c r="B43" s="15">
        <v>310</v>
      </c>
      <c r="C43" s="15">
        <v>1.43</v>
      </c>
      <c r="D43" s="15"/>
      <c r="E43" s="12"/>
    </row>
    <row r="44" s="11" customFormat="1" spans="1:5">
      <c r="A44" s="15" t="s">
        <v>3144</v>
      </c>
      <c r="B44" s="15">
        <v>310</v>
      </c>
      <c r="C44" s="15">
        <v>1.43</v>
      </c>
      <c r="D44" s="15"/>
      <c r="E44" s="12">
        <v>5.16666666666667</v>
      </c>
    </row>
    <row r="45" s="11" customFormat="1" spans="1:5">
      <c r="A45" s="15" t="s">
        <v>1414</v>
      </c>
      <c r="B45" s="15">
        <v>340</v>
      </c>
      <c r="C45" s="15">
        <v>1.3</v>
      </c>
      <c r="D45" s="15"/>
      <c r="E45" s="12">
        <v>5.66666666666667</v>
      </c>
    </row>
    <row r="46" s="11" customFormat="1" spans="1:5">
      <c r="A46" s="15" t="s">
        <v>3145</v>
      </c>
      <c r="B46" s="15">
        <v>340</v>
      </c>
      <c r="C46" s="15">
        <v>1.3</v>
      </c>
      <c r="D46" s="15"/>
      <c r="E46" s="12">
        <v>5.66666666666667</v>
      </c>
    </row>
    <row r="47" s="11" customFormat="1" spans="1:5">
      <c r="A47" s="15" t="s">
        <v>3146</v>
      </c>
      <c r="B47" s="15">
        <v>1500</v>
      </c>
      <c r="C47" s="15">
        <v>2.4</v>
      </c>
      <c r="D47" s="15"/>
      <c r="E47" s="12">
        <v>25</v>
      </c>
    </row>
    <row r="48" s="11" customFormat="1" spans="1:5">
      <c r="A48" s="15" t="s">
        <v>3147</v>
      </c>
      <c r="B48" s="15">
        <v>720</v>
      </c>
      <c r="C48" s="15">
        <v>2.1</v>
      </c>
      <c r="D48" s="15"/>
      <c r="E48" s="12">
        <v>12</v>
      </c>
    </row>
    <row r="49" s="11" customFormat="1" spans="1:5">
      <c r="A49" s="15" t="s">
        <v>3148</v>
      </c>
      <c r="B49" s="15">
        <v>720</v>
      </c>
      <c r="C49" s="15">
        <v>2.1</v>
      </c>
      <c r="D49" s="15"/>
      <c r="E49" s="12">
        <v>12</v>
      </c>
    </row>
    <row r="50" s="11" customFormat="1" spans="1:5">
      <c r="A50" s="15" t="s">
        <v>3149</v>
      </c>
      <c r="B50" s="15" t="s">
        <v>3150</v>
      </c>
      <c r="C50" s="15">
        <v>2.1</v>
      </c>
      <c r="D50" s="15" t="s">
        <v>3151</v>
      </c>
      <c r="E50" s="12"/>
    </row>
    <row r="51" s="11" customFormat="1" spans="1:5">
      <c r="A51" s="20" t="s">
        <v>3152</v>
      </c>
      <c r="B51" s="15" t="s">
        <v>3153</v>
      </c>
      <c r="C51" s="15">
        <v>1.11</v>
      </c>
      <c r="D51" s="15" t="s">
        <v>3151</v>
      </c>
      <c r="E51" s="12"/>
    </row>
    <row r="52" s="11" customFormat="1" spans="1:5">
      <c r="A52" s="15" t="s">
        <v>3154</v>
      </c>
      <c r="B52" s="15">
        <v>420</v>
      </c>
      <c r="C52" s="15">
        <v>1.7</v>
      </c>
      <c r="D52" s="15"/>
      <c r="E52" s="12">
        <v>7</v>
      </c>
    </row>
    <row r="53" s="11" customFormat="1" spans="1:5">
      <c r="A53" s="15" t="s">
        <v>3155</v>
      </c>
      <c r="B53" s="15">
        <v>900</v>
      </c>
      <c r="C53" s="15">
        <v>2.1</v>
      </c>
      <c r="D53" s="15"/>
      <c r="E53" s="12">
        <v>15</v>
      </c>
    </row>
    <row r="54" s="11" customFormat="1" spans="1:5">
      <c r="A54" s="15" t="s">
        <v>3156</v>
      </c>
      <c r="B54" s="15">
        <v>630</v>
      </c>
      <c r="C54" s="15">
        <v>2.1</v>
      </c>
      <c r="D54" s="15"/>
      <c r="E54" s="12">
        <v>10.5</v>
      </c>
    </row>
    <row r="55" s="11" customFormat="1" spans="1:5">
      <c r="A55" s="15"/>
      <c r="B55" s="15"/>
      <c r="C55" s="15"/>
      <c r="D55" s="15"/>
      <c r="E55" s="12"/>
    </row>
    <row r="56" s="11" customFormat="1" spans="1:5">
      <c r="A56" s="15" t="s">
        <v>3157</v>
      </c>
      <c r="B56" s="15" t="s">
        <v>3158</v>
      </c>
      <c r="C56" s="15"/>
      <c r="D56" s="15"/>
      <c r="E56" s="12"/>
    </row>
    <row r="57" s="11" customFormat="1" spans="1:5">
      <c r="A57" s="15" t="s">
        <v>3159</v>
      </c>
      <c r="B57" s="15" t="s">
        <v>3160</v>
      </c>
      <c r="C57" s="15">
        <v>0.54</v>
      </c>
      <c r="D57" s="15" t="s">
        <v>559</v>
      </c>
      <c r="E57" s="12"/>
    </row>
    <row r="58" s="11" customFormat="1" spans="1:5">
      <c r="A58" s="15" t="s">
        <v>3161</v>
      </c>
      <c r="B58" s="15" t="s">
        <v>3160</v>
      </c>
      <c r="C58" s="15">
        <v>0.54</v>
      </c>
      <c r="D58" s="15" t="s">
        <v>559</v>
      </c>
      <c r="E58" s="12"/>
    </row>
    <row r="59" s="11" customFormat="1" spans="1:5">
      <c r="A59" s="15" t="s">
        <v>3162</v>
      </c>
      <c r="B59" s="15" t="s">
        <v>3163</v>
      </c>
      <c r="C59" s="15">
        <v>0.46</v>
      </c>
      <c r="D59" s="15" t="s">
        <v>559</v>
      </c>
      <c r="E59" s="12"/>
    </row>
    <row r="60" s="11" customFormat="1" spans="1:5">
      <c r="A60" s="20" t="s">
        <v>3164</v>
      </c>
      <c r="B60" s="15" t="s">
        <v>3165</v>
      </c>
      <c r="C60" s="15">
        <v>0.46</v>
      </c>
      <c r="D60" s="15" t="s">
        <v>559</v>
      </c>
      <c r="E60" s="12"/>
    </row>
    <row r="61" s="11" customFormat="1" spans="1:5">
      <c r="A61" s="15" t="s">
        <v>3166</v>
      </c>
      <c r="B61" s="15" t="s">
        <v>3160</v>
      </c>
      <c r="C61" s="15">
        <v>0.54</v>
      </c>
      <c r="D61" s="15"/>
      <c r="E61" s="12"/>
    </row>
    <row r="62" s="11" customFormat="1" spans="1:5">
      <c r="A62" s="15" t="s">
        <v>3167</v>
      </c>
      <c r="B62" s="15" t="s">
        <v>3160</v>
      </c>
      <c r="C62" s="15">
        <v>0.54</v>
      </c>
      <c r="D62" s="15"/>
      <c r="E62" s="12"/>
    </row>
    <row r="63" s="11" customFormat="1" spans="1:5">
      <c r="A63" s="15" t="s">
        <v>3168</v>
      </c>
      <c r="B63" s="15" t="s">
        <v>3160</v>
      </c>
      <c r="C63" s="15">
        <v>0.54</v>
      </c>
      <c r="D63" s="15"/>
      <c r="E63" s="12"/>
    </row>
    <row r="64" s="11" customFormat="1" spans="1:5">
      <c r="A64" s="15" t="s">
        <v>3169</v>
      </c>
      <c r="B64" s="15" t="s">
        <v>3160</v>
      </c>
      <c r="C64" s="15">
        <v>0.54</v>
      </c>
      <c r="D64" s="15"/>
      <c r="E64" s="12"/>
    </row>
    <row r="65" s="11" customFormat="1" spans="1:5">
      <c r="A65" s="28">
        <v>131818</v>
      </c>
      <c r="B65" s="15" t="s">
        <v>3160</v>
      </c>
      <c r="C65" s="15">
        <v>0.54</v>
      </c>
      <c r="D65" s="15"/>
      <c r="E65" s="12"/>
    </row>
    <row r="66" s="11" customFormat="1" spans="1:5">
      <c r="A66" s="15" t="s">
        <v>3170</v>
      </c>
      <c r="B66" s="15" t="s">
        <v>3171</v>
      </c>
      <c r="C66" s="15">
        <v>0.64</v>
      </c>
      <c r="D66" s="15"/>
      <c r="E66" s="12"/>
    </row>
    <row r="67" s="11" customFormat="1" spans="1:5">
      <c r="A67" s="15" t="s">
        <v>3172</v>
      </c>
      <c r="B67" s="15" t="s">
        <v>3173</v>
      </c>
      <c r="C67" s="15">
        <v>2.1</v>
      </c>
      <c r="D67" s="15"/>
      <c r="E67" s="12"/>
    </row>
    <row r="68" s="11" customFormat="1" spans="1:5">
      <c r="A68" s="15" t="s">
        <v>3174</v>
      </c>
      <c r="B68" s="15" t="s">
        <v>3173</v>
      </c>
      <c r="C68" s="15">
        <v>2.1</v>
      </c>
      <c r="D68" s="15"/>
      <c r="E68" s="12"/>
    </row>
    <row r="69" s="11" customFormat="1" spans="1:5">
      <c r="A69" s="15" t="s">
        <v>3175</v>
      </c>
      <c r="B69" s="15" t="s">
        <v>3176</v>
      </c>
      <c r="C69" s="15"/>
      <c r="D69" s="15"/>
      <c r="E69" s="12"/>
    </row>
    <row r="70" s="11" customFormat="1" spans="1:5">
      <c r="A70" s="15" t="s">
        <v>3177</v>
      </c>
      <c r="B70" s="15" t="s">
        <v>3173</v>
      </c>
      <c r="C70" s="15">
        <v>2.1</v>
      </c>
      <c r="D70" s="15"/>
      <c r="E70" s="12"/>
    </row>
    <row r="71" s="11" customFormat="1" spans="1:5">
      <c r="A71" s="15" t="s">
        <v>3178</v>
      </c>
      <c r="B71" s="15" t="s">
        <v>3173</v>
      </c>
      <c r="C71" s="15">
        <v>2.1</v>
      </c>
      <c r="D71" s="15"/>
      <c r="E71" s="12"/>
    </row>
    <row r="72" s="11" customFormat="1" spans="1:5">
      <c r="A72" s="15" t="s">
        <v>3179</v>
      </c>
      <c r="B72" s="15" t="s">
        <v>3173</v>
      </c>
      <c r="C72" s="15">
        <v>2.1</v>
      </c>
      <c r="D72" s="15"/>
      <c r="E72" s="12"/>
    </row>
    <row r="73" s="11" customFormat="1" spans="1:5">
      <c r="A73" s="15" t="s">
        <v>3180</v>
      </c>
      <c r="B73" s="15" t="s">
        <v>3181</v>
      </c>
      <c r="C73" s="15">
        <v>2.4</v>
      </c>
      <c r="D73" s="15"/>
      <c r="E73" s="12"/>
    </row>
    <row r="74" s="11" customFormat="1" spans="1:5">
      <c r="A74" s="15" t="s">
        <v>3182</v>
      </c>
      <c r="B74" s="15" t="s">
        <v>3183</v>
      </c>
      <c r="C74" s="15">
        <v>0.19</v>
      </c>
      <c r="D74" s="15"/>
      <c r="E74" s="12"/>
    </row>
    <row r="75" s="11" customFormat="1" spans="1:5">
      <c r="A75" s="15">
        <v>70051570</v>
      </c>
      <c r="B75" s="15" t="s">
        <v>3184</v>
      </c>
      <c r="C75" s="15">
        <v>1.08</v>
      </c>
      <c r="D75" s="15"/>
      <c r="E75" s="12" t="s">
        <v>3133</v>
      </c>
    </row>
    <row r="76" s="11" customFormat="1" spans="1:5">
      <c r="A76" s="15">
        <v>13162090</v>
      </c>
      <c r="B76" s="15" t="s">
        <v>3185</v>
      </c>
      <c r="C76" s="15">
        <v>2.4</v>
      </c>
      <c r="D76" s="15"/>
      <c r="E76" s="12"/>
    </row>
    <row r="77" s="11" customFormat="1" spans="1:5">
      <c r="A77" s="15">
        <v>131618</v>
      </c>
      <c r="B77" s="15" t="s">
        <v>3186</v>
      </c>
      <c r="C77" s="15">
        <v>2.4</v>
      </c>
      <c r="D77" s="15"/>
      <c r="E77" s="12"/>
    </row>
    <row r="78" s="11" customFormat="1" spans="1:5">
      <c r="A78" s="15">
        <v>620716</v>
      </c>
      <c r="B78" s="15" t="s">
        <v>3160</v>
      </c>
      <c r="C78" s="15">
        <v>0.54</v>
      </c>
      <c r="D78" s="15"/>
      <c r="E78" s="12"/>
    </row>
    <row r="79" s="11" customFormat="1" spans="1:5">
      <c r="A79" s="15">
        <v>60012290</v>
      </c>
      <c r="B79" s="15" t="s">
        <v>3187</v>
      </c>
      <c r="C79" s="15">
        <v>2.1</v>
      </c>
      <c r="D79" s="15" t="s">
        <v>3188</v>
      </c>
      <c r="E79" s="12"/>
    </row>
    <row r="80" s="11" customFormat="1" spans="1:5">
      <c r="A80" s="15">
        <v>60012490</v>
      </c>
      <c r="B80" s="15" t="s">
        <v>3189</v>
      </c>
      <c r="C80" s="15">
        <v>2.1</v>
      </c>
      <c r="D80" s="15" t="s">
        <v>3188</v>
      </c>
      <c r="E80" s="12"/>
    </row>
    <row r="81" s="11" customFormat="1" spans="1:5">
      <c r="A81" s="15" t="s">
        <v>3190</v>
      </c>
      <c r="B81" s="15" t="s">
        <v>3191</v>
      </c>
      <c r="C81" s="15">
        <v>2.1</v>
      </c>
      <c r="D81" s="15" t="s">
        <v>3188</v>
      </c>
      <c r="E81" s="12"/>
    </row>
    <row r="82" s="11" customFormat="1" spans="1:5">
      <c r="A82" s="15" t="s">
        <v>3192</v>
      </c>
      <c r="B82" s="15" t="s">
        <v>3191</v>
      </c>
      <c r="C82" s="15">
        <v>2.1</v>
      </c>
      <c r="D82" s="15" t="s">
        <v>3188</v>
      </c>
      <c r="E82" s="12"/>
    </row>
    <row r="83" s="11" customFormat="1" spans="1:5">
      <c r="A83" s="15" t="s">
        <v>3193</v>
      </c>
      <c r="B83" s="15" t="s">
        <v>3194</v>
      </c>
      <c r="C83" s="15">
        <v>2.1</v>
      </c>
      <c r="D83" s="15" t="s">
        <v>3188</v>
      </c>
      <c r="E83" s="12"/>
    </row>
    <row r="84" s="11" customFormat="1" spans="1:5">
      <c r="A84" s="15" t="s">
        <v>3195</v>
      </c>
      <c r="B84" s="15" t="s">
        <v>3194</v>
      </c>
      <c r="C84" s="15">
        <v>2.1</v>
      </c>
      <c r="D84" s="15" t="s">
        <v>3188</v>
      </c>
      <c r="E84" s="12"/>
    </row>
    <row r="85" s="11" customFormat="1" spans="1:5">
      <c r="A85" s="15">
        <v>62331890018</v>
      </c>
      <c r="B85" s="15" t="s">
        <v>3196</v>
      </c>
      <c r="C85" s="15">
        <v>2.1</v>
      </c>
      <c r="D85" s="15"/>
      <c r="E85" s="12"/>
    </row>
    <row r="86" s="11" customFormat="1" spans="1:4">
      <c r="A86" s="29">
        <v>62331890028</v>
      </c>
      <c r="B86" s="15" t="s">
        <v>3196</v>
      </c>
      <c r="C86" s="29">
        <v>2.1</v>
      </c>
      <c r="D86" s="29"/>
    </row>
    <row r="87" s="11" customFormat="1" spans="1:4">
      <c r="A87" s="29">
        <v>62331890038</v>
      </c>
      <c r="B87" s="15" t="s">
        <v>3196</v>
      </c>
      <c r="C87" s="29">
        <v>2.1</v>
      </c>
      <c r="D87" s="29"/>
    </row>
    <row r="88" s="11" customFormat="1" spans="1:4">
      <c r="A88" s="29">
        <v>62331890048</v>
      </c>
      <c r="B88" s="15" t="s">
        <v>3196</v>
      </c>
      <c r="C88" s="29">
        <v>2.1</v>
      </c>
      <c r="D88" s="29"/>
    </row>
    <row r="89" s="11" customFormat="1" spans="1:4">
      <c r="A89" s="29">
        <v>62331890058</v>
      </c>
      <c r="B89" s="29" t="s">
        <v>3181</v>
      </c>
      <c r="C89" s="29">
        <v>2.4</v>
      </c>
      <c r="D89" s="29"/>
    </row>
    <row r="90" s="11" customFormat="1" spans="1:4">
      <c r="A90" s="29">
        <v>62331890068</v>
      </c>
      <c r="B90" s="29" t="s">
        <v>3181</v>
      </c>
      <c r="C90" s="29">
        <v>2.4</v>
      </c>
      <c r="D90" s="29"/>
    </row>
    <row r="91" s="11" customFormat="1" spans="1:4">
      <c r="A91" s="30" t="s">
        <v>3197</v>
      </c>
      <c r="B91" s="29" t="s">
        <v>3198</v>
      </c>
      <c r="C91" s="29">
        <v>1.11</v>
      </c>
      <c r="D91" s="29" t="s">
        <v>3151</v>
      </c>
    </row>
    <row r="92" s="11" customFormat="1" spans="1:4">
      <c r="A92" s="29" t="s">
        <v>3199</v>
      </c>
      <c r="B92" s="29" t="s">
        <v>3200</v>
      </c>
      <c r="C92" s="29">
        <v>2.1</v>
      </c>
      <c r="D92" s="29" t="s">
        <v>3201</v>
      </c>
    </row>
    <row r="93" s="11" customFormat="1" spans="1:4">
      <c r="A93" s="29" t="s">
        <v>3202</v>
      </c>
      <c r="B93" s="29" t="s">
        <v>3200</v>
      </c>
      <c r="C93" s="29">
        <v>2.1</v>
      </c>
      <c r="D93" s="29" t="s">
        <v>3201</v>
      </c>
    </row>
    <row r="94" s="11" customFormat="1" spans="1:5">
      <c r="A94" s="29" t="s">
        <v>3202</v>
      </c>
      <c r="B94" s="29" t="s">
        <v>3203</v>
      </c>
      <c r="C94" s="29">
        <v>0.61</v>
      </c>
      <c r="D94" s="29" t="s">
        <v>3204</v>
      </c>
      <c r="E94" s="11" t="s">
        <v>3204</v>
      </c>
    </row>
    <row r="95" s="11" customFormat="1" spans="1:5">
      <c r="A95" s="29" t="s">
        <v>3205</v>
      </c>
      <c r="B95" s="29" t="s">
        <v>3203</v>
      </c>
      <c r="C95" s="29">
        <v>0.61</v>
      </c>
      <c r="D95" s="29" t="s">
        <v>3204</v>
      </c>
      <c r="E95" s="11" t="s">
        <v>3204</v>
      </c>
    </row>
    <row r="96" s="11" customFormat="1" spans="1:4">
      <c r="A96" s="29"/>
      <c r="B96" s="29"/>
      <c r="C96" s="29"/>
      <c r="D96" s="29"/>
    </row>
    <row r="97" s="11" customFormat="1" spans="1:4">
      <c r="A97" s="228" t="s">
        <v>3206</v>
      </c>
      <c r="B97" s="29" t="s">
        <v>3207</v>
      </c>
      <c r="C97" s="29">
        <v>0.75</v>
      </c>
      <c r="D97" s="29"/>
    </row>
    <row r="98" s="11" customFormat="1" spans="1:4">
      <c r="A98" s="228" t="s">
        <v>3208</v>
      </c>
      <c r="B98" s="29" t="s">
        <v>3209</v>
      </c>
      <c r="C98" s="29">
        <v>0.89</v>
      </c>
      <c r="D98" s="29"/>
    </row>
    <row r="99" s="11" customFormat="1" spans="1:4">
      <c r="A99" s="228" t="s">
        <v>3210</v>
      </c>
      <c r="B99" s="29" t="s">
        <v>3209</v>
      </c>
      <c r="C99" s="29">
        <v>0.89</v>
      </c>
      <c r="D99" s="29"/>
    </row>
    <row r="100" s="11" customFormat="1" spans="1:4">
      <c r="A100" s="228" t="s">
        <v>3211</v>
      </c>
      <c r="B100" s="29" t="s">
        <v>3212</v>
      </c>
      <c r="C100" s="29">
        <v>0.92</v>
      </c>
      <c r="D100" s="29" t="s">
        <v>3213</v>
      </c>
    </row>
    <row r="101" s="11" customFormat="1" spans="1:4">
      <c r="A101" s="228" t="s">
        <v>3211</v>
      </c>
      <c r="B101" s="29" t="s">
        <v>3214</v>
      </c>
      <c r="C101" s="29">
        <v>2.1</v>
      </c>
      <c r="D101" s="29" t="s">
        <v>3201</v>
      </c>
    </row>
    <row r="102" s="11" customFormat="1" spans="1:4">
      <c r="A102" s="228" t="s">
        <v>3215</v>
      </c>
      <c r="B102" s="29" t="s">
        <v>3216</v>
      </c>
      <c r="C102" s="29">
        <v>0.87</v>
      </c>
      <c r="D102" s="29"/>
    </row>
    <row r="103" s="11" customFormat="1" spans="1:4">
      <c r="A103" s="228" t="s">
        <v>3217</v>
      </c>
      <c r="B103" s="29" t="s">
        <v>3216</v>
      </c>
      <c r="C103" s="29">
        <v>0.87</v>
      </c>
      <c r="D103" s="29"/>
    </row>
    <row r="104" s="11" customFormat="1" spans="1:4">
      <c r="A104" s="228" t="s">
        <v>3208</v>
      </c>
      <c r="B104" s="29" t="s">
        <v>3218</v>
      </c>
      <c r="C104" s="29">
        <v>0.7</v>
      </c>
      <c r="D104" s="29"/>
    </row>
    <row r="105" s="11" customFormat="1" spans="1:4">
      <c r="A105" s="228" t="s">
        <v>3210</v>
      </c>
      <c r="B105" s="29" t="s">
        <v>3218</v>
      </c>
      <c r="C105" s="29">
        <v>0.7</v>
      </c>
      <c r="D105" s="29"/>
    </row>
    <row r="106" s="11" customFormat="1" spans="1:4">
      <c r="A106" s="229" t="s">
        <v>3211</v>
      </c>
      <c r="B106" s="29" t="s">
        <v>3218</v>
      </c>
      <c r="C106" s="29">
        <v>0.7</v>
      </c>
      <c r="D106" s="29" t="s">
        <v>559</v>
      </c>
    </row>
    <row r="107" s="11" customFormat="1" spans="1:4">
      <c r="A107" s="228" t="s">
        <v>3219</v>
      </c>
      <c r="B107" s="29" t="s">
        <v>3220</v>
      </c>
      <c r="C107" s="29">
        <v>0.66</v>
      </c>
      <c r="D107" s="29"/>
    </row>
    <row r="108" s="11" customFormat="1" spans="1:4">
      <c r="A108" s="228" t="s">
        <v>3221</v>
      </c>
      <c r="B108" s="29" t="s">
        <v>3222</v>
      </c>
      <c r="C108" s="29">
        <v>0.63</v>
      </c>
      <c r="D108" s="29" t="s">
        <v>3188</v>
      </c>
    </row>
    <row r="109" s="11" customFormat="1" spans="1:4">
      <c r="A109" s="228" t="s">
        <v>3223</v>
      </c>
      <c r="B109" s="29" t="s">
        <v>3222</v>
      </c>
      <c r="C109" s="29">
        <v>0.63</v>
      </c>
      <c r="D109" s="29" t="s">
        <v>3188</v>
      </c>
    </row>
    <row r="110" s="11" customFormat="1" spans="1:4">
      <c r="A110" s="228" t="s">
        <v>3224</v>
      </c>
      <c r="B110" s="29" t="s">
        <v>3222</v>
      </c>
      <c r="C110" s="29">
        <v>0.63</v>
      </c>
      <c r="D110" s="29"/>
    </row>
    <row r="111" s="11" customFormat="1" spans="1:4">
      <c r="A111" s="228" t="s">
        <v>3225</v>
      </c>
      <c r="B111" s="29" t="s">
        <v>3222</v>
      </c>
      <c r="C111" s="29">
        <v>0.63</v>
      </c>
      <c r="D111" s="29"/>
    </row>
    <row r="112" s="11" customFormat="1" spans="1:4">
      <c r="A112" s="228" t="s">
        <v>3226</v>
      </c>
      <c r="B112" s="29" t="s">
        <v>3222</v>
      </c>
      <c r="C112" s="29">
        <v>0.63</v>
      </c>
      <c r="D112" s="29"/>
    </row>
    <row r="113" s="11" customFormat="1" spans="1:4">
      <c r="A113" s="228" t="s">
        <v>3227</v>
      </c>
      <c r="B113" s="29" t="s">
        <v>3228</v>
      </c>
      <c r="C113" s="29">
        <v>0.58</v>
      </c>
      <c r="D113" s="29" t="s">
        <v>559</v>
      </c>
    </row>
    <row r="114" s="11" customFormat="1" spans="1:4">
      <c r="A114" s="228" t="s">
        <v>3229</v>
      </c>
      <c r="B114" s="29" t="s">
        <v>3228</v>
      </c>
      <c r="C114" s="29">
        <v>0.58</v>
      </c>
      <c r="D114" s="29" t="s">
        <v>559</v>
      </c>
    </row>
    <row r="115" s="11" customFormat="1" spans="1:4">
      <c r="A115" s="228" t="s">
        <v>3230</v>
      </c>
      <c r="B115" s="29" t="s">
        <v>3228</v>
      </c>
      <c r="C115" s="29">
        <v>0.58</v>
      </c>
      <c r="D115" s="29" t="s">
        <v>559</v>
      </c>
    </row>
    <row r="116" s="11" customFormat="1" spans="1:4">
      <c r="A116" s="228" t="s">
        <v>3231</v>
      </c>
      <c r="B116" s="29" t="s">
        <v>3228</v>
      </c>
      <c r="C116" s="29">
        <v>0.58</v>
      </c>
      <c r="D116" s="29" t="s">
        <v>559</v>
      </c>
    </row>
    <row r="117" s="11" customFormat="1" spans="1:4">
      <c r="A117" s="228" t="s">
        <v>3232</v>
      </c>
      <c r="B117" s="29" t="s">
        <v>3228</v>
      </c>
      <c r="C117" s="29">
        <v>0.58</v>
      </c>
      <c r="D117" s="29" t="s">
        <v>559</v>
      </c>
    </row>
    <row r="118" s="11" customFormat="1" spans="1:4">
      <c r="A118" s="228" t="s">
        <v>3233</v>
      </c>
      <c r="B118" s="29" t="s">
        <v>3160</v>
      </c>
      <c r="C118" s="29">
        <v>0.54</v>
      </c>
      <c r="D118" s="29" t="s">
        <v>559</v>
      </c>
    </row>
    <row r="119" s="11" customFormat="1" spans="1:4">
      <c r="A119" s="228" t="s">
        <v>3233</v>
      </c>
      <c r="B119" s="29" t="s">
        <v>3234</v>
      </c>
      <c r="C119" s="29">
        <v>2.1</v>
      </c>
      <c r="D119" s="29" t="s">
        <v>3201</v>
      </c>
    </row>
    <row r="120" s="11" customFormat="1" spans="1:4">
      <c r="A120" s="228" t="s">
        <v>3235</v>
      </c>
      <c r="B120" s="29" t="s">
        <v>3160</v>
      </c>
      <c r="C120" s="29">
        <v>0.54</v>
      </c>
      <c r="D120" s="29" t="s">
        <v>559</v>
      </c>
    </row>
    <row r="121" s="11" customFormat="1" spans="1:4">
      <c r="A121" s="228" t="s">
        <v>3236</v>
      </c>
      <c r="B121" s="29" t="s">
        <v>3160</v>
      </c>
      <c r="C121" s="29">
        <v>0.54</v>
      </c>
      <c r="D121" s="29" t="s">
        <v>559</v>
      </c>
    </row>
    <row r="122" s="11" customFormat="1" spans="1:4">
      <c r="A122" s="228" t="s">
        <v>3237</v>
      </c>
      <c r="B122" s="29" t="s">
        <v>3238</v>
      </c>
      <c r="C122" s="29">
        <v>0.4</v>
      </c>
      <c r="D122" s="29"/>
    </row>
    <row r="123" s="11" customFormat="1" spans="1:4">
      <c r="A123" s="228" t="s">
        <v>3239</v>
      </c>
      <c r="B123" s="29" t="s">
        <v>3240</v>
      </c>
      <c r="C123" s="29">
        <v>1.5</v>
      </c>
      <c r="D123" s="29"/>
    </row>
    <row r="124" s="11" customFormat="1" spans="1:4">
      <c r="A124" s="228" t="s">
        <v>3241</v>
      </c>
      <c r="B124" s="29" t="s">
        <v>3222</v>
      </c>
      <c r="C124" s="29">
        <v>0.63</v>
      </c>
      <c r="D124" s="29"/>
    </row>
    <row r="125" s="11" customFormat="1" spans="1:4">
      <c r="A125" s="230" t="s">
        <v>3242</v>
      </c>
      <c r="B125" s="11" t="s">
        <v>3243</v>
      </c>
      <c r="C125" s="11">
        <v>0.93</v>
      </c>
      <c r="D125" s="11" t="s">
        <v>3151</v>
      </c>
    </row>
    <row r="126" s="11" customFormat="1" spans="1:4">
      <c r="A126" s="230" t="s">
        <v>3242</v>
      </c>
      <c r="B126" s="11" t="s">
        <v>3244</v>
      </c>
      <c r="C126" s="11">
        <v>0.56</v>
      </c>
      <c r="D126" s="11" t="s">
        <v>3188</v>
      </c>
    </row>
    <row r="127" s="11" customFormat="1" spans="1:3">
      <c r="A127" s="230" t="s">
        <v>3245</v>
      </c>
      <c r="B127" s="11" t="s">
        <v>3243</v>
      </c>
      <c r="C127" s="11">
        <v>0.93</v>
      </c>
    </row>
    <row r="128" s="11" customFormat="1" spans="1:3">
      <c r="A128" s="230" t="s">
        <v>3246</v>
      </c>
      <c r="B128" s="11" t="s">
        <v>3203</v>
      </c>
      <c r="C128" s="11">
        <v>0.61</v>
      </c>
    </row>
    <row r="129" s="11" customFormat="1" spans="1:3">
      <c r="A129" s="230" t="s">
        <v>3247</v>
      </c>
      <c r="B129" s="11" t="s">
        <v>3203</v>
      </c>
      <c r="C129" s="11">
        <v>0.61</v>
      </c>
    </row>
    <row r="130" s="11" customFormat="1" spans="1:3">
      <c r="A130" s="230" t="s">
        <v>3248</v>
      </c>
      <c r="B130" s="11" t="s">
        <v>3160</v>
      </c>
      <c r="C130" s="11">
        <v>0.54</v>
      </c>
    </row>
    <row r="131" s="11" customFormat="1" spans="1:3">
      <c r="A131" s="230" t="s">
        <v>3249</v>
      </c>
      <c r="B131" s="11" t="s">
        <v>3160</v>
      </c>
      <c r="C131" s="11">
        <v>0.54</v>
      </c>
    </row>
    <row r="132" s="11" customFormat="1" spans="1:3">
      <c r="A132" s="230" t="s">
        <v>3250</v>
      </c>
      <c r="B132" s="11" t="s">
        <v>3153</v>
      </c>
      <c r="C132" s="11">
        <v>1.11</v>
      </c>
    </row>
    <row r="133" s="11" customFormat="1" spans="1:3">
      <c r="A133" s="230" t="s">
        <v>3251</v>
      </c>
      <c r="B133" s="11" t="s">
        <v>3252</v>
      </c>
      <c r="C133" s="11">
        <v>1.5</v>
      </c>
    </row>
    <row r="134" s="11" customFormat="1" spans="1:3">
      <c r="A134" s="230" t="s">
        <v>3253</v>
      </c>
      <c r="B134" s="11" t="s">
        <v>3254</v>
      </c>
      <c r="C134" s="11">
        <v>1.5</v>
      </c>
    </row>
    <row r="135" s="11" customFormat="1" spans="1:3">
      <c r="A135" s="231" t="s">
        <v>3255</v>
      </c>
      <c r="B135" s="32" t="s">
        <v>3209</v>
      </c>
      <c r="C135" s="32">
        <v>0.89</v>
      </c>
    </row>
    <row r="136" s="11" customFormat="1" spans="1:3">
      <c r="A136" s="231" t="s">
        <v>3256</v>
      </c>
      <c r="B136" s="32" t="s">
        <v>3257</v>
      </c>
      <c r="C136" s="32">
        <v>0.94</v>
      </c>
    </row>
    <row r="137" s="11" customFormat="1" spans="1:5">
      <c r="A137" s="231" t="s">
        <v>3258</v>
      </c>
      <c r="B137" s="32" t="s">
        <v>3259</v>
      </c>
      <c r="C137" s="32">
        <v>0.86</v>
      </c>
      <c r="D137" s="11" t="s">
        <v>3203</v>
      </c>
      <c r="E137" s="11">
        <v>0.61</v>
      </c>
    </row>
    <row r="138" s="11" customFormat="1" spans="1:3">
      <c r="A138" s="231" t="s">
        <v>3260</v>
      </c>
      <c r="B138" s="32" t="s">
        <v>3259</v>
      </c>
      <c r="C138" s="32">
        <v>0.86</v>
      </c>
    </row>
    <row r="139" s="11" customFormat="1" spans="1:3">
      <c r="A139" s="231" t="s">
        <v>3261</v>
      </c>
      <c r="B139" s="32" t="s">
        <v>3259</v>
      </c>
      <c r="C139" s="32">
        <v>0.86</v>
      </c>
    </row>
    <row r="140" s="11" customFormat="1" spans="1:3">
      <c r="A140" s="231" t="s">
        <v>3262</v>
      </c>
      <c r="B140" s="32" t="s">
        <v>3259</v>
      </c>
      <c r="C140" s="32">
        <v>0.86</v>
      </c>
    </row>
    <row r="141" s="11" customFormat="1" spans="1:3">
      <c r="A141" s="33">
        <v>22602010</v>
      </c>
      <c r="B141" s="11" t="s">
        <v>3263</v>
      </c>
      <c r="C141" s="11">
        <v>2.4</v>
      </c>
    </row>
    <row r="142" s="11" customFormat="1" spans="1:3">
      <c r="A142" s="33">
        <v>11212010</v>
      </c>
      <c r="B142" s="11" t="s">
        <v>3264</v>
      </c>
      <c r="C142" s="11">
        <v>2.4</v>
      </c>
    </row>
    <row r="143" s="11" customFormat="1" spans="1:3">
      <c r="A143" s="33">
        <v>11212212</v>
      </c>
      <c r="B143" s="11" t="s">
        <v>3265</v>
      </c>
      <c r="C143" s="11">
        <v>2.4</v>
      </c>
    </row>
    <row r="144" s="11" customFormat="1" spans="1:4">
      <c r="A144" s="232" t="s">
        <v>3266</v>
      </c>
      <c r="B144" s="34" t="s">
        <v>3240</v>
      </c>
      <c r="C144" s="34">
        <v>1.5</v>
      </c>
      <c r="D144" s="11" t="s">
        <v>3267</v>
      </c>
    </row>
    <row r="145" s="11" customFormat="1" spans="1:4">
      <c r="A145" s="232" t="s">
        <v>3268</v>
      </c>
      <c r="B145" s="34" t="s">
        <v>3269</v>
      </c>
      <c r="C145" s="34">
        <v>0.83</v>
      </c>
      <c r="D145" s="11" t="s">
        <v>559</v>
      </c>
    </row>
    <row r="146" s="11" customFormat="1" spans="1:4">
      <c r="A146" s="232" t="s">
        <v>3270</v>
      </c>
      <c r="B146" s="34" t="s">
        <v>3271</v>
      </c>
      <c r="C146" s="34">
        <v>1</v>
      </c>
      <c r="D146" s="11" t="s">
        <v>3272</v>
      </c>
    </row>
    <row r="147" s="11" customFormat="1" spans="1:3">
      <c r="A147" s="232" t="s">
        <v>3273</v>
      </c>
      <c r="B147" s="34"/>
      <c r="C147" s="34"/>
    </row>
    <row r="148" s="11" customFormat="1" spans="1:3">
      <c r="A148" s="232" t="s">
        <v>3274</v>
      </c>
      <c r="B148" s="34" t="s">
        <v>3275</v>
      </c>
      <c r="C148" s="34">
        <v>0.72</v>
      </c>
    </row>
    <row r="149" s="11" customFormat="1" spans="1:4">
      <c r="A149" s="232" t="s">
        <v>3276</v>
      </c>
      <c r="B149" s="34" t="s">
        <v>3277</v>
      </c>
      <c r="C149" s="34">
        <v>0.92</v>
      </c>
      <c r="D149" s="11" t="s">
        <v>3278</v>
      </c>
    </row>
    <row r="150" s="11" customFormat="1" spans="1:3">
      <c r="A150" s="232" t="s">
        <v>3279</v>
      </c>
      <c r="B150" s="34" t="s">
        <v>3275</v>
      </c>
      <c r="C150" s="34">
        <v>0.72</v>
      </c>
    </row>
    <row r="151" s="11" customFormat="1" spans="1:4">
      <c r="A151" s="232" t="s">
        <v>3280</v>
      </c>
      <c r="B151" s="34" t="s">
        <v>3277</v>
      </c>
      <c r="C151" s="34">
        <v>0.92</v>
      </c>
      <c r="D151" s="11" t="s">
        <v>3278</v>
      </c>
    </row>
    <row r="152" s="11" customFormat="1" spans="1:4">
      <c r="A152" s="232" t="s">
        <v>3281</v>
      </c>
      <c r="B152" s="34" t="s">
        <v>3264</v>
      </c>
      <c r="C152" s="34">
        <v>2.4</v>
      </c>
      <c r="D152" s="11" t="s">
        <v>3188</v>
      </c>
    </row>
    <row r="153" s="11" customFormat="1" spans="1:5">
      <c r="A153" s="232" t="s">
        <v>3282</v>
      </c>
      <c r="B153" s="34" t="s">
        <v>3264</v>
      </c>
      <c r="C153" s="34">
        <v>2.4</v>
      </c>
      <c r="D153" s="11" t="s">
        <v>3188</v>
      </c>
      <c r="E153" s="11" t="s">
        <v>3283</v>
      </c>
    </row>
    <row r="154" s="11" customFormat="1" spans="1:4">
      <c r="A154" s="35" t="s">
        <v>3284</v>
      </c>
      <c r="B154" s="11" t="s">
        <v>3257</v>
      </c>
      <c r="C154" s="34">
        <v>0.94</v>
      </c>
      <c r="D154" s="11" t="s">
        <v>559</v>
      </c>
    </row>
    <row r="155" s="11" customFormat="1" spans="1:4">
      <c r="A155" s="35" t="s">
        <v>3285</v>
      </c>
      <c r="B155" s="11" t="s">
        <v>3257</v>
      </c>
      <c r="C155" s="34">
        <v>0.94</v>
      </c>
      <c r="D155" s="11" t="s">
        <v>559</v>
      </c>
    </row>
    <row r="156" s="11" customFormat="1" spans="1:4">
      <c r="A156" s="35" t="s">
        <v>3223</v>
      </c>
      <c r="B156" s="11" t="s">
        <v>3286</v>
      </c>
      <c r="C156" s="34">
        <v>2.1</v>
      </c>
      <c r="D156" s="11" t="s">
        <v>3201</v>
      </c>
    </row>
    <row r="157" s="11" customFormat="1" spans="1:4">
      <c r="A157" s="35" t="s">
        <v>3223</v>
      </c>
      <c r="B157" s="11" t="s">
        <v>3240</v>
      </c>
      <c r="C157" s="34">
        <v>1.5</v>
      </c>
      <c r="D157" s="11" t="s">
        <v>3287</v>
      </c>
    </row>
    <row r="158" s="11" customFormat="1" spans="1:4">
      <c r="A158" s="35" t="s">
        <v>3288</v>
      </c>
      <c r="B158" s="11" t="s">
        <v>3289</v>
      </c>
      <c r="C158" s="34">
        <v>1.5</v>
      </c>
      <c r="D158" s="11" t="s">
        <v>3290</v>
      </c>
    </row>
    <row r="159" s="11" customFormat="1" spans="1:4">
      <c r="A159" s="35" t="s">
        <v>3224</v>
      </c>
      <c r="B159" s="11" t="s">
        <v>3222</v>
      </c>
      <c r="C159" s="34">
        <v>0.63</v>
      </c>
      <c r="D159" s="11" t="s">
        <v>3188</v>
      </c>
    </row>
    <row r="160" s="11" customFormat="1" spans="1:4">
      <c r="A160" s="35" t="s">
        <v>3225</v>
      </c>
      <c r="B160" s="11" t="s">
        <v>3222</v>
      </c>
      <c r="C160" s="34">
        <v>0.63</v>
      </c>
      <c r="D160" s="11" t="s">
        <v>3188</v>
      </c>
    </row>
    <row r="161" s="11" customFormat="1" spans="1:4">
      <c r="A161" s="35" t="s">
        <v>3225</v>
      </c>
      <c r="B161" s="11" t="s">
        <v>3291</v>
      </c>
      <c r="C161" s="34">
        <v>0.67</v>
      </c>
      <c r="D161" s="11" t="s">
        <v>3292</v>
      </c>
    </row>
    <row r="162" s="11" customFormat="1" spans="1:4">
      <c r="A162" s="35" t="s">
        <v>3293</v>
      </c>
      <c r="B162" s="11" t="s">
        <v>3294</v>
      </c>
      <c r="C162" s="11">
        <v>0.79</v>
      </c>
      <c r="D162" s="11" t="s">
        <v>3272</v>
      </c>
    </row>
    <row r="163" s="11" customFormat="1" spans="1:3">
      <c r="A163" s="35" t="s">
        <v>3293</v>
      </c>
      <c r="B163" s="11" t="s">
        <v>3200</v>
      </c>
      <c r="C163" s="11">
        <v>2.1</v>
      </c>
    </row>
    <row r="164" s="11" customFormat="1" spans="1:4">
      <c r="A164" s="35" t="s">
        <v>3295</v>
      </c>
      <c r="B164" s="11" t="s">
        <v>3296</v>
      </c>
      <c r="C164" s="11">
        <v>0.73</v>
      </c>
      <c r="D164" s="11" t="s">
        <v>3297</v>
      </c>
    </row>
    <row r="165" s="11" customFormat="1" spans="1:4">
      <c r="A165" s="35" t="s">
        <v>3295</v>
      </c>
      <c r="B165" s="11" t="s">
        <v>3298</v>
      </c>
      <c r="C165" s="11">
        <v>0.76</v>
      </c>
      <c r="D165" s="11" t="s">
        <v>3188</v>
      </c>
    </row>
    <row r="166" s="11" customFormat="1" spans="1:4">
      <c r="A166" s="35" t="s">
        <v>3299</v>
      </c>
      <c r="B166" s="11" t="s">
        <v>3300</v>
      </c>
      <c r="C166" s="34">
        <v>1.5</v>
      </c>
      <c r="D166" s="11" t="s">
        <v>3301</v>
      </c>
    </row>
    <row r="167" s="11" customFormat="1" spans="1:4">
      <c r="A167" s="35" t="s">
        <v>3302</v>
      </c>
      <c r="B167" s="11" t="s">
        <v>3303</v>
      </c>
      <c r="C167" s="34">
        <v>1.03</v>
      </c>
      <c r="D167" s="11" t="s">
        <v>3304</v>
      </c>
    </row>
    <row r="168" s="11" customFormat="1" spans="1:3">
      <c r="A168" s="35" t="s">
        <v>3305</v>
      </c>
      <c r="B168" s="11" t="s">
        <v>3203</v>
      </c>
      <c r="C168" s="11">
        <v>0.61</v>
      </c>
    </row>
    <row r="169" s="11" customFormat="1" spans="1:4">
      <c r="A169" s="35" t="s">
        <v>3306</v>
      </c>
      <c r="B169" s="12" t="s">
        <v>3240</v>
      </c>
      <c r="C169" s="11">
        <v>1.5</v>
      </c>
      <c r="D169" s="11" t="s">
        <v>3307</v>
      </c>
    </row>
    <row r="170" s="11" customFormat="1" spans="1:4">
      <c r="A170" s="35" t="s">
        <v>3308</v>
      </c>
      <c r="B170" s="11" t="s">
        <v>3309</v>
      </c>
      <c r="C170" s="11">
        <v>2.4</v>
      </c>
      <c r="D170" s="11" t="s">
        <v>3310</v>
      </c>
    </row>
    <row r="171" s="11" customFormat="1" spans="1:4">
      <c r="A171" s="35" t="s">
        <v>3308</v>
      </c>
      <c r="B171" s="11" t="s">
        <v>3311</v>
      </c>
      <c r="C171" s="11">
        <v>0.79</v>
      </c>
      <c r="D171" s="11" t="s">
        <v>559</v>
      </c>
    </row>
    <row r="172" s="11" customFormat="1" spans="1:4">
      <c r="A172" s="35" t="s">
        <v>3312</v>
      </c>
      <c r="B172" s="11" t="s">
        <v>3313</v>
      </c>
      <c r="C172" s="11">
        <v>0.81</v>
      </c>
      <c r="D172" s="11" t="s">
        <v>559</v>
      </c>
    </row>
    <row r="173" s="11" customFormat="1" spans="1:5">
      <c r="A173" s="35" t="s">
        <v>3248</v>
      </c>
      <c r="B173" s="11" t="s">
        <v>3314</v>
      </c>
      <c r="C173" s="11">
        <v>0.61</v>
      </c>
      <c r="D173" s="11" t="s">
        <v>3315</v>
      </c>
      <c r="E173" s="11" t="s">
        <v>3203</v>
      </c>
    </row>
    <row r="174" s="11" customFormat="1" spans="1:4">
      <c r="A174" s="35" t="s">
        <v>3248</v>
      </c>
      <c r="B174" s="11" t="s">
        <v>3269</v>
      </c>
      <c r="C174" s="11">
        <v>0.83</v>
      </c>
      <c r="D174" s="11" t="s">
        <v>3316</v>
      </c>
    </row>
    <row r="175" s="11" customFormat="1" spans="1:4">
      <c r="A175" s="35" t="s">
        <v>3317</v>
      </c>
      <c r="B175" s="11" t="s">
        <v>3314</v>
      </c>
      <c r="C175" s="11">
        <v>0.61</v>
      </c>
      <c r="D175" s="11" t="s">
        <v>3315</v>
      </c>
    </row>
    <row r="176" s="11" customFormat="1" spans="1:4">
      <c r="A176" s="35" t="s">
        <v>3318</v>
      </c>
      <c r="B176" s="11" t="s">
        <v>3271</v>
      </c>
      <c r="C176" s="11">
        <v>1</v>
      </c>
      <c r="D176" s="11" t="s">
        <v>3319</v>
      </c>
    </row>
    <row r="177" s="11" customFormat="1" spans="1:4">
      <c r="A177" s="35" t="s">
        <v>3281</v>
      </c>
      <c r="B177" s="11" t="s">
        <v>3320</v>
      </c>
      <c r="C177" s="11">
        <v>0.86</v>
      </c>
      <c r="D177" s="11" t="s">
        <v>3278</v>
      </c>
    </row>
    <row r="178" s="11" customFormat="1" spans="1:4">
      <c r="A178" s="35" t="s">
        <v>3321</v>
      </c>
      <c r="B178" s="11" t="s">
        <v>3257</v>
      </c>
      <c r="C178" s="11">
        <v>0.94</v>
      </c>
      <c r="D178" s="11" t="s">
        <v>3188</v>
      </c>
    </row>
    <row r="179" s="11" customFormat="1" spans="1:4">
      <c r="A179" s="35" t="s">
        <v>3322</v>
      </c>
      <c r="B179" s="11" t="s">
        <v>3257</v>
      </c>
      <c r="C179" s="11">
        <v>0.94</v>
      </c>
      <c r="D179" s="11" t="s">
        <v>3188</v>
      </c>
    </row>
    <row r="180" s="11" customFormat="1" spans="1:4">
      <c r="A180" s="35" t="s">
        <v>3323</v>
      </c>
      <c r="B180" s="11" t="s">
        <v>3324</v>
      </c>
      <c r="C180" s="11">
        <v>2.4</v>
      </c>
      <c r="D180" s="11" t="s">
        <v>3325</v>
      </c>
    </row>
    <row r="181" s="11" customFormat="1" spans="1:4">
      <c r="A181" s="35" t="s">
        <v>3326</v>
      </c>
      <c r="B181" s="11" t="s">
        <v>3303</v>
      </c>
      <c r="C181" s="11">
        <v>1.03</v>
      </c>
      <c r="D181" s="11" t="s">
        <v>3327</v>
      </c>
    </row>
    <row r="182" s="11" customFormat="1" spans="1:4">
      <c r="A182" s="35" t="s">
        <v>3328</v>
      </c>
      <c r="B182" s="11" t="s">
        <v>3286</v>
      </c>
      <c r="C182" s="11">
        <v>2.1</v>
      </c>
      <c r="D182" s="11" t="s">
        <v>559</v>
      </c>
    </row>
    <row r="183" s="11" customFormat="1" spans="1:4">
      <c r="A183" s="35" t="s">
        <v>3329</v>
      </c>
      <c r="B183" s="11" t="s">
        <v>3330</v>
      </c>
      <c r="C183" s="11">
        <v>2.1</v>
      </c>
      <c r="D183" s="11" t="s">
        <v>559</v>
      </c>
    </row>
    <row r="184" s="11" customFormat="1" spans="1:4">
      <c r="A184" s="35" t="s">
        <v>3331</v>
      </c>
      <c r="B184" s="11" t="s">
        <v>3330</v>
      </c>
      <c r="C184" s="11">
        <v>2.1</v>
      </c>
      <c r="D184" s="11" t="s">
        <v>559</v>
      </c>
    </row>
    <row r="185" s="11" customFormat="1" spans="1:4">
      <c r="A185" s="35" t="s">
        <v>3332</v>
      </c>
      <c r="B185" s="11" t="s">
        <v>3330</v>
      </c>
      <c r="C185" s="11">
        <v>2.1</v>
      </c>
      <c r="D185" s="11" t="s">
        <v>559</v>
      </c>
    </row>
    <row r="186" s="11" customFormat="1" spans="1:4">
      <c r="A186" s="35" t="s">
        <v>3333</v>
      </c>
      <c r="B186" s="11" t="s">
        <v>3330</v>
      </c>
      <c r="C186" s="11">
        <v>2.1</v>
      </c>
      <c r="D186" s="11" t="s">
        <v>559</v>
      </c>
    </row>
    <row r="187" s="11" customFormat="1" spans="1:4">
      <c r="A187" s="35" t="s">
        <v>3334</v>
      </c>
      <c r="B187" s="11" t="s">
        <v>3330</v>
      </c>
      <c r="C187" s="11">
        <v>2.1</v>
      </c>
      <c r="D187" s="11" t="s">
        <v>559</v>
      </c>
    </row>
    <row r="188" s="11" customFormat="1" spans="1:4">
      <c r="A188" s="35" t="s">
        <v>3335</v>
      </c>
      <c r="B188" s="11" t="s">
        <v>3336</v>
      </c>
      <c r="C188" s="11">
        <v>0.89</v>
      </c>
      <c r="D188" s="11" t="s">
        <v>3304</v>
      </c>
    </row>
    <row r="189" s="11" customFormat="1" spans="1:5">
      <c r="A189" s="35" t="s">
        <v>3337</v>
      </c>
      <c r="B189" s="11" t="s">
        <v>3277</v>
      </c>
      <c r="C189" s="11">
        <v>0.92</v>
      </c>
      <c r="D189" s="11" t="s">
        <v>559</v>
      </c>
      <c r="E189" s="11" t="s">
        <v>3277</v>
      </c>
    </row>
    <row r="190" s="11" customFormat="1" spans="1:4">
      <c r="A190" s="35" t="s">
        <v>3302</v>
      </c>
      <c r="B190" s="11" t="s">
        <v>3338</v>
      </c>
      <c r="C190" s="11">
        <v>1.14</v>
      </c>
      <c r="D190" s="11" t="s">
        <v>3304</v>
      </c>
    </row>
    <row r="191" s="11" customFormat="1" spans="1:4">
      <c r="A191" s="35" t="s">
        <v>3339</v>
      </c>
      <c r="B191" s="11" t="s">
        <v>3340</v>
      </c>
      <c r="C191" s="11">
        <v>0.33</v>
      </c>
      <c r="D191" s="11" t="s">
        <v>559</v>
      </c>
    </row>
    <row r="192" s="11" customFormat="1" spans="1:4">
      <c r="A192" s="35" t="s">
        <v>3341</v>
      </c>
      <c r="B192" s="11" t="s">
        <v>3340</v>
      </c>
      <c r="C192" s="11">
        <v>0.33</v>
      </c>
      <c r="D192" s="11" t="s">
        <v>559</v>
      </c>
    </row>
    <row r="193" s="11" customFormat="1" spans="1:4">
      <c r="A193" s="35" t="s">
        <v>3342</v>
      </c>
      <c r="B193" s="11" t="s">
        <v>3277</v>
      </c>
      <c r="C193" s="11">
        <v>0.92</v>
      </c>
      <c r="D193" s="11" t="s">
        <v>3292</v>
      </c>
    </row>
    <row r="194" s="11" customFormat="1" spans="1:4">
      <c r="A194" s="35" t="s">
        <v>3343</v>
      </c>
      <c r="B194" s="11" t="s">
        <v>3344</v>
      </c>
      <c r="C194" s="11">
        <v>1.5</v>
      </c>
      <c r="D194" s="11" t="s">
        <v>3188</v>
      </c>
    </row>
    <row r="195" s="11" customFormat="1" spans="1:5">
      <c r="A195" s="35" t="s">
        <v>3343</v>
      </c>
      <c r="B195" s="11" t="s">
        <v>3345</v>
      </c>
      <c r="C195" s="11">
        <v>1.5</v>
      </c>
      <c r="D195" s="11" t="s">
        <v>3151</v>
      </c>
      <c r="E195" s="11" t="s">
        <v>3319</v>
      </c>
    </row>
    <row r="196" s="11" customFormat="1" spans="1:4">
      <c r="A196" s="35" t="s">
        <v>3343</v>
      </c>
      <c r="B196" s="11" t="s">
        <v>3346</v>
      </c>
      <c r="C196" s="11">
        <v>2.1</v>
      </c>
      <c r="D196" s="11" t="s">
        <v>3347</v>
      </c>
    </row>
    <row r="197" s="11" customFormat="1" spans="1:5">
      <c r="A197" s="35" t="s">
        <v>3280</v>
      </c>
      <c r="B197" s="11" t="s">
        <v>3275</v>
      </c>
      <c r="C197" s="11">
        <v>0.72</v>
      </c>
      <c r="D197" s="11" t="s">
        <v>3278</v>
      </c>
      <c r="E197" s="11" t="s">
        <v>3278</v>
      </c>
    </row>
    <row r="198" s="11" customFormat="1" spans="1:5">
      <c r="A198" s="35" t="s">
        <v>3348</v>
      </c>
      <c r="B198" s="11" t="s">
        <v>3173</v>
      </c>
      <c r="C198" s="11">
        <v>2.1</v>
      </c>
      <c r="D198" s="11" t="s">
        <v>3188</v>
      </c>
      <c r="E198" s="11" t="s">
        <v>3188</v>
      </c>
    </row>
    <row r="199" s="11" customFormat="1" spans="1:4">
      <c r="A199" s="35" t="s">
        <v>3274</v>
      </c>
      <c r="B199" s="11" t="s">
        <v>3349</v>
      </c>
      <c r="C199" s="11">
        <v>2.4</v>
      </c>
      <c r="D199" s="11" t="s">
        <v>3350</v>
      </c>
    </row>
    <row r="200" s="11" customFormat="1" spans="1:4">
      <c r="A200" s="35" t="s">
        <v>3282</v>
      </c>
      <c r="B200" s="11" t="s">
        <v>3269</v>
      </c>
      <c r="C200" s="11">
        <v>0.83</v>
      </c>
      <c r="D200" s="11" t="s">
        <v>3278</v>
      </c>
    </row>
    <row r="201" s="11" customFormat="1" spans="1:5">
      <c r="A201" s="35" t="s">
        <v>3351</v>
      </c>
      <c r="B201" s="11" t="s">
        <v>3352</v>
      </c>
      <c r="C201" s="11">
        <v>0.91</v>
      </c>
      <c r="D201" s="11" t="s">
        <v>3278</v>
      </c>
      <c r="E201" s="11" t="s">
        <v>3352</v>
      </c>
    </row>
    <row r="202" s="11" customFormat="1" spans="1:5">
      <c r="A202" s="35" t="s">
        <v>3351</v>
      </c>
      <c r="B202" s="11" t="s">
        <v>3353</v>
      </c>
      <c r="C202" s="11">
        <v>2.1</v>
      </c>
      <c r="D202" s="11" t="s">
        <v>3354</v>
      </c>
      <c r="E202" s="11" t="s">
        <v>3353</v>
      </c>
    </row>
    <row r="203" s="11" customFormat="1" spans="1:5">
      <c r="A203" s="35" t="s">
        <v>3355</v>
      </c>
      <c r="B203" s="11" t="s">
        <v>3352</v>
      </c>
      <c r="C203" s="11">
        <v>0.91</v>
      </c>
      <c r="D203" s="11" t="s">
        <v>3278</v>
      </c>
      <c r="E203" s="11" t="s">
        <v>3352</v>
      </c>
    </row>
    <row r="204" s="11" customFormat="1" spans="1:5">
      <c r="A204" s="35" t="s">
        <v>3355</v>
      </c>
      <c r="B204" s="11" t="s">
        <v>3353</v>
      </c>
      <c r="C204" s="11">
        <v>2.1</v>
      </c>
      <c r="D204" s="11" t="s">
        <v>3354</v>
      </c>
      <c r="E204" s="11" t="s">
        <v>3353</v>
      </c>
    </row>
    <row r="205" s="11" customFormat="1" spans="1:4">
      <c r="A205" s="35" t="s">
        <v>3322</v>
      </c>
      <c r="B205" s="11" t="s">
        <v>3153</v>
      </c>
      <c r="C205" s="11">
        <v>1.11</v>
      </c>
      <c r="D205" s="11" t="s">
        <v>3188</v>
      </c>
    </row>
    <row r="206" s="11" customFormat="1" spans="1:5">
      <c r="A206" s="35" t="s">
        <v>3356</v>
      </c>
      <c r="B206" s="11" t="s">
        <v>3357</v>
      </c>
      <c r="C206" s="11">
        <v>0.96</v>
      </c>
      <c r="D206" s="11" t="s">
        <v>3304</v>
      </c>
      <c r="E206" s="11" t="s">
        <v>3357</v>
      </c>
    </row>
    <row r="207" s="11" customFormat="1" spans="1:5">
      <c r="A207" s="35" t="s">
        <v>3356</v>
      </c>
      <c r="B207" s="11" t="s">
        <v>3358</v>
      </c>
      <c r="C207" s="11">
        <v>2.4</v>
      </c>
      <c r="D207" s="11" t="s">
        <v>3359</v>
      </c>
      <c r="E207" s="11" t="s">
        <v>3358</v>
      </c>
    </row>
    <row r="208" s="11" customFormat="1" spans="1:5">
      <c r="A208" s="35" t="s">
        <v>3360</v>
      </c>
      <c r="B208" s="11" t="s">
        <v>3361</v>
      </c>
      <c r="C208" s="11">
        <v>2.1</v>
      </c>
      <c r="D208" s="11" t="s">
        <v>3301</v>
      </c>
      <c r="E208" s="11" t="s">
        <v>3361</v>
      </c>
    </row>
    <row r="209" s="11" customFormat="1" spans="1:4">
      <c r="A209" s="35" t="s">
        <v>3362</v>
      </c>
      <c r="B209" s="11" t="s">
        <v>3340</v>
      </c>
      <c r="C209" s="11">
        <v>0.33</v>
      </c>
      <c r="D209" s="11" t="s">
        <v>559</v>
      </c>
    </row>
    <row r="210" s="11" customFormat="1" spans="1:4">
      <c r="A210" s="35" t="s">
        <v>3363</v>
      </c>
      <c r="B210" s="11" t="s">
        <v>3340</v>
      </c>
      <c r="C210" s="11">
        <v>0.33</v>
      </c>
      <c r="D210" s="11" t="s">
        <v>559</v>
      </c>
    </row>
    <row r="211" s="11" customFormat="1" spans="1:4">
      <c r="A211" s="35" t="s">
        <v>3364</v>
      </c>
      <c r="B211" s="11" t="s">
        <v>3340</v>
      </c>
      <c r="C211" s="11">
        <v>0.33</v>
      </c>
      <c r="D211" s="11" t="s">
        <v>559</v>
      </c>
    </row>
    <row r="212" s="11" customFormat="1" spans="1:5">
      <c r="A212" s="35" t="s">
        <v>3365</v>
      </c>
      <c r="B212" s="11" t="s">
        <v>3269</v>
      </c>
      <c r="C212" s="11">
        <v>0.83</v>
      </c>
      <c r="D212" s="11" t="s">
        <v>3292</v>
      </c>
      <c r="E212" s="11" t="s">
        <v>3269</v>
      </c>
    </row>
    <row r="213" s="11" customFormat="1" spans="1:5">
      <c r="A213" s="35" t="s">
        <v>3306</v>
      </c>
      <c r="B213" s="11" t="s">
        <v>3218</v>
      </c>
      <c r="C213" s="11">
        <v>0.7</v>
      </c>
      <c r="D213" s="11" t="s">
        <v>559</v>
      </c>
      <c r="E213" s="11" t="s">
        <v>3218</v>
      </c>
    </row>
    <row r="214" s="11" customFormat="1" spans="1:5">
      <c r="A214" s="35" t="s">
        <v>3306</v>
      </c>
      <c r="B214" s="11" t="s">
        <v>3277</v>
      </c>
      <c r="C214" s="11">
        <v>0.92</v>
      </c>
      <c r="D214" s="11" t="s">
        <v>3278</v>
      </c>
      <c r="E214" s="11" t="s">
        <v>3277</v>
      </c>
    </row>
    <row r="215" s="11" customFormat="1" spans="1:5">
      <c r="A215" s="35" t="s">
        <v>3306</v>
      </c>
      <c r="B215" s="11" t="s">
        <v>3366</v>
      </c>
      <c r="C215" s="11">
        <v>2.4</v>
      </c>
      <c r="D215" s="11" t="s">
        <v>3367</v>
      </c>
      <c r="E215" s="11" t="s">
        <v>3366</v>
      </c>
    </row>
    <row r="216" s="11" customFormat="1" spans="1:5">
      <c r="A216" s="35" t="s">
        <v>3368</v>
      </c>
      <c r="B216" s="11" t="s">
        <v>3369</v>
      </c>
      <c r="C216" s="11">
        <v>2.4</v>
      </c>
      <c r="D216" s="11" t="s">
        <v>3370</v>
      </c>
      <c r="E216" s="36" t="s">
        <v>3369</v>
      </c>
    </row>
    <row r="217" s="11" customFormat="1" spans="1:5">
      <c r="A217" s="35" t="s">
        <v>3368</v>
      </c>
      <c r="B217" s="11" t="s">
        <v>3300</v>
      </c>
      <c r="C217" s="11">
        <v>1.5</v>
      </c>
      <c r="D217" s="11" t="s">
        <v>3371</v>
      </c>
      <c r="E217" s="36" t="s">
        <v>3300</v>
      </c>
    </row>
    <row r="218" s="11" customFormat="1" spans="1:5">
      <c r="A218" s="35" t="s">
        <v>3368</v>
      </c>
      <c r="B218" s="35" t="s">
        <v>3372</v>
      </c>
      <c r="C218" s="11">
        <v>1.5</v>
      </c>
      <c r="D218" s="11" t="s">
        <v>3347</v>
      </c>
      <c r="E218" s="11" t="s">
        <v>3372</v>
      </c>
    </row>
    <row r="219" s="11" customFormat="1" spans="1:5">
      <c r="A219" s="35" t="s">
        <v>3373</v>
      </c>
      <c r="B219" s="11" t="s">
        <v>3240</v>
      </c>
      <c r="C219" s="11">
        <v>1.5</v>
      </c>
      <c r="D219" s="11" t="s">
        <v>3347</v>
      </c>
      <c r="E219" s="11" t="s">
        <v>3240</v>
      </c>
    </row>
    <row r="220" s="11" customFormat="1" spans="1:5">
      <c r="A220" s="35" t="s">
        <v>3373</v>
      </c>
      <c r="B220" s="11" t="s">
        <v>3374</v>
      </c>
      <c r="C220" s="11">
        <v>2.4</v>
      </c>
      <c r="D220" s="11" t="s">
        <v>3367</v>
      </c>
      <c r="E220" s="11" t="s">
        <v>3374</v>
      </c>
    </row>
    <row r="221" s="11" customFormat="1" spans="1:5">
      <c r="A221" s="35" t="s">
        <v>3375</v>
      </c>
      <c r="B221" s="11" t="s">
        <v>3374</v>
      </c>
      <c r="C221" s="11">
        <v>2.4</v>
      </c>
      <c r="D221" s="11" t="s">
        <v>3367</v>
      </c>
      <c r="E221" s="11" t="s">
        <v>3374</v>
      </c>
    </row>
    <row r="222" s="11" customFormat="1" spans="1:4">
      <c r="A222" s="35" t="s">
        <v>3376</v>
      </c>
      <c r="B222" s="11" t="s">
        <v>3269</v>
      </c>
      <c r="C222" s="11">
        <v>0.83</v>
      </c>
      <c r="D222" s="11" t="s">
        <v>559</v>
      </c>
    </row>
    <row r="223" s="11" customFormat="1" spans="1:4">
      <c r="A223" s="35" t="s">
        <v>3376</v>
      </c>
      <c r="B223" s="11" t="s">
        <v>3377</v>
      </c>
      <c r="C223" s="11">
        <v>0.84</v>
      </c>
      <c r="D223" s="11" t="s">
        <v>3278</v>
      </c>
    </row>
    <row r="224" s="11" customFormat="1" spans="1:5">
      <c r="A224" s="35" t="s">
        <v>3378</v>
      </c>
      <c r="B224" s="11" t="s">
        <v>3379</v>
      </c>
      <c r="C224" s="11">
        <v>0.65</v>
      </c>
      <c r="D224" s="11" t="s">
        <v>3304</v>
      </c>
      <c r="E224" s="11" t="s">
        <v>3379</v>
      </c>
    </row>
    <row r="225" s="11" customFormat="1" spans="1:5">
      <c r="A225" s="35" t="s">
        <v>3380</v>
      </c>
      <c r="B225" s="11" t="s">
        <v>3381</v>
      </c>
      <c r="C225" s="11">
        <v>0.33</v>
      </c>
      <c r="D225" s="11" t="s">
        <v>559</v>
      </c>
      <c r="E225" s="11" t="s">
        <v>3381</v>
      </c>
    </row>
    <row r="226" s="11" customFormat="1" spans="1:4">
      <c r="A226" s="35" t="s">
        <v>3382</v>
      </c>
      <c r="B226" s="11" t="s">
        <v>3381</v>
      </c>
      <c r="C226" s="11">
        <v>0.33</v>
      </c>
      <c r="D226" s="11" t="s">
        <v>559</v>
      </c>
    </row>
    <row r="227" s="11" customFormat="1" spans="1:5">
      <c r="A227" s="35" t="s">
        <v>3383</v>
      </c>
      <c r="B227" s="11" t="s">
        <v>3384</v>
      </c>
      <c r="C227" s="11">
        <v>0.67</v>
      </c>
      <c r="D227" s="11" t="s">
        <v>3292</v>
      </c>
      <c r="E227" s="11" t="s">
        <v>3384</v>
      </c>
    </row>
    <row r="228" s="11" customFormat="1" spans="1:4">
      <c r="A228" s="35" t="s">
        <v>3383</v>
      </c>
      <c r="B228" s="11" t="s">
        <v>3385</v>
      </c>
      <c r="C228" s="11">
        <v>2.1</v>
      </c>
      <c r="D228" s="11" t="s">
        <v>3201</v>
      </c>
    </row>
    <row r="229" s="11" customFormat="1" spans="1:5">
      <c r="A229" s="35" t="s">
        <v>3386</v>
      </c>
      <c r="B229" s="11" t="s">
        <v>3171</v>
      </c>
      <c r="C229" s="11">
        <v>0.64</v>
      </c>
      <c r="D229" s="11" t="s">
        <v>3292</v>
      </c>
      <c r="E229" s="11" t="s">
        <v>3171</v>
      </c>
    </row>
    <row r="230" s="11" customFormat="1" spans="1:4">
      <c r="A230" s="35" t="s">
        <v>3386</v>
      </c>
      <c r="B230" s="11" t="s">
        <v>3385</v>
      </c>
      <c r="C230" s="11">
        <v>2.1</v>
      </c>
      <c r="D230" s="11" t="s">
        <v>3201</v>
      </c>
    </row>
    <row r="231" s="11" customFormat="1" spans="1:5">
      <c r="A231" s="35" t="s">
        <v>3387</v>
      </c>
      <c r="B231" s="11" t="s">
        <v>3388</v>
      </c>
      <c r="C231" s="11">
        <v>2.1</v>
      </c>
      <c r="D231" s="11" t="s">
        <v>3201</v>
      </c>
      <c r="E231" s="11" t="s">
        <v>3388</v>
      </c>
    </row>
    <row r="232" s="11" customFormat="1" spans="1:5">
      <c r="A232" s="35" t="s">
        <v>3389</v>
      </c>
      <c r="B232" s="11" t="s">
        <v>3390</v>
      </c>
      <c r="C232" s="11">
        <v>0.89</v>
      </c>
      <c r="D232" s="11" t="s">
        <v>3292</v>
      </c>
      <c r="E232" s="11" t="s">
        <v>3390</v>
      </c>
    </row>
    <row r="233" s="11" customFormat="1" spans="1:4">
      <c r="A233" s="35" t="s">
        <v>3389</v>
      </c>
      <c r="B233" s="11" t="s">
        <v>3391</v>
      </c>
      <c r="C233" s="11">
        <v>0.67</v>
      </c>
      <c r="D233" s="11" t="s">
        <v>3188</v>
      </c>
    </row>
    <row r="234" s="11" customFormat="1" spans="1:4">
      <c r="A234" s="35" t="s">
        <v>3389</v>
      </c>
      <c r="B234" s="11" t="s">
        <v>3392</v>
      </c>
      <c r="C234" s="11">
        <v>1.5</v>
      </c>
      <c r="D234" s="11" t="s">
        <v>3151</v>
      </c>
    </row>
    <row r="235" s="11" customFormat="1" spans="1:4">
      <c r="A235" s="35" t="s">
        <v>3393</v>
      </c>
      <c r="B235" s="11" t="s">
        <v>3153</v>
      </c>
      <c r="C235" s="11">
        <v>1.11</v>
      </c>
      <c r="D235" s="11" t="s">
        <v>3292</v>
      </c>
    </row>
    <row r="236" s="11" customFormat="1" spans="1:5">
      <c r="A236" s="35" t="s">
        <v>3394</v>
      </c>
      <c r="B236" s="11" t="s">
        <v>3395</v>
      </c>
      <c r="C236" s="11">
        <v>2.1</v>
      </c>
      <c r="D236" s="11" t="s">
        <v>3201</v>
      </c>
      <c r="E236" s="11" t="s">
        <v>3395</v>
      </c>
    </row>
    <row r="237" s="11" customFormat="1" spans="1:5">
      <c r="A237" s="35" t="s">
        <v>3393</v>
      </c>
      <c r="B237" s="11" t="s">
        <v>3277</v>
      </c>
      <c r="C237" s="11">
        <v>0.92</v>
      </c>
      <c r="D237" s="11" t="s">
        <v>3188</v>
      </c>
      <c r="E237" s="11" t="s">
        <v>3277</v>
      </c>
    </row>
    <row r="238" s="11" customFormat="1" spans="1:5">
      <c r="A238" s="35" t="s">
        <v>3396</v>
      </c>
      <c r="B238" s="11" t="s">
        <v>3390</v>
      </c>
      <c r="C238" s="11">
        <v>0.89</v>
      </c>
      <c r="D238" s="11" t="s">
        <v>3292</v>
      </c>
      <c r="E238" s="11" t="s">
        <v>3390</v>
      </c>
    </row>
    <row r="239" s="11" customFormat="1" spans="1:4">
      <c r="A239" s="35" t="s">
        <v>3396</v>
      </c>
      <c r="B239" s="11" t="s">
        <v>3388</v>
      </c>
      <c r="C239" s="11">
        <v>2.1</v>
      </c>
      <c r="D239" s="11" t="s">
        <v>3201</v>
      </c>
    </row>
    <row r="240" s="11" customFormat="1" spans="1:4">
      <c r="A240" s="35" t="s">
        <v>3397</v>
      </c>
      <c r="B240" s="11" t="s">
        <v>3398</v>
      </c>
      <c r="C240" s="11">
        <v>1.5</v>
      </c>
      <c r="D240" s="11" t="s">
        <v>3151</v>
      </c>
    </row>
    <row r="241" s="11" customFormat="1" spans="1:4">
      <c r="A241" s="35" t="s">
        <v>3397</v>
      </c>
      <c r="B241" s="11" t="s">
        <v>3388</v>
      </c>
      <c r="C241" s="11">
        <v>2.1</v>
      </c>
      <c r="D241" s="11" t="s">
        <v>3201</v>
      </c>
    </row>
    <row r="242" s="11" customFormat="1" spans="1:5">
      <c r="A242" s="35" t="s">
        <v>3397</v>
      </c>
      <c r="B242" s="11" t="s">
        <v>3399</v>
      </c>
      <c r="C242" s="11">
        <v>0.76</v>
      </c>
      <c r="D242" s="11" t="s">
        <v>3292</v>
      </c>
      <c r="E242" s="11" t="s">
        <v>3188</v>
      </c>
    </row>
    <row r="243" s="11" customFormat="1" spans="1:5">
      <c r="A243" s="35" t="s">
        <v>3400</v>
      </c>
      <c r="B243" s="11" t="s">
        <v>3271</v>
      </c>
      <c r="C243" s="11">
        <v>1</v>
      </c>
      <c r="D243" s="11" t="s">
        <v>3327</v>
      </c>
      <c r="E243" s="11" t="s">
        <v>3271</v>
      </c>
    </row>
    <row r="244" s="11" customFormat="1" spans="1:5">
      <c r="A244" s="35" t="s">
        <v>3378</v>
      </c>
      <c r="B244" s="12" t="s">
        <v>3296</v>
      </c>
      <c r="C244" s="11">
        <v>0.73</v>
      </c>
      <c r="D244" s="11" t="s">
        <v>3401</v>
      </c>
      <c r="E244" s="11" t="s">
        <v>3296</v>
      </c>
    </row>
    <row r="245" s="11" customFormat="1" spans="1:5">
      <c r="A245" s="35" t="s">
        <v>3402</v>
      </c>
      <c r="B245" s="11" t="s">
        <v>3379</v>
      </c>
      <c r="C245" s="11">
        <v>0.65</v>
      </c>
      <c r="D245" s="11" t="s">
        <v>3403</v>
      </c>
      <c r="E245" s="11" t="s">
        <v>3379</v>
      </c>
    </row>
    <row r="246" s="11" customFormat="1" spans="1:5">
      <c r="A246" s="35" t="s">
        <v>3402</v>
      </c>
      <c r="B246" s="11" t="s">
        <v>3384</v>
      </c>
      <c r="C246" s="11">
        <v>0.67</v>
      </c>
      <c r="D246" s="11" t="s">
        <v>3316</v>
      </c>
      <c r="E246" s="11" t="s">
        <v>3384</v>
      </c>
    </row>
    <row r="247" s="11" customFormat="1" spans="1:4">
      <c r="A247" s="35" t="s">
        <v>3404</v>
      </c>
      <c r="B247" s="11" t="s">
        <v>3384</v>
      </c>
      <c r="C247" s="11">
        <v>0.67</v>
      </c>
      <c r="D247" s="11" t="s">
        <v>3316</v>
      </c>
    </row>
    <row r="248" s="11" customFormat="1" spans="1:4">
      <c r="A248" s="35" t="s">
        <v>3405</v>
      </c>
      <c r="B248" s="11" t="s">
        <v>3296</v>
      </c>
      <c r="C248" s="11">
        <v>0.73</v>
      </c>
      <c r="D248" s="11" t="s">
        <v>3316</v>
      </c>
    </row>
    <row r="249" s="11" customFormat="1" spans="1:5">
      <c r="A249" s="35" t="s">
        <v>3364</v>
      </c>
      <c r="B249" s="11" t="s">
        <v>3381</v>
      </c>
      <c r="C249" s="11">
        <v>0.33</v>
      </c>
      <c r="D249" s="11" t="s">
        <v>559</v>
      </c>
      <c r="E249" s="11" t="s">
        <v>3381</v>
      </c>
    </row>
    <row r="250" s="11" customFormat="1" spans="1:4">
      <c r="A250" s="35" t="s">
        <v>3276</v>
      </c>
      <c r="B250" s="11" t="s">
        <v>3189</v>
      </c>
      <c r="C250" s="11">
        <v>2.1</v>
      </c>
      <c r="D250" s="11" t="s">
        <v>3188</v>
      </c>
    </row>
    <row r="251" s="11" customFormat="1" spans="1:4">
      <c r="A251" s="35" t="s">
        <v>3317</v>
      </c>
      <c r="B251" s="11" t="s">
        <v>3296</v>
      </c>
      <c r="C251" s="11">
        <v>0.73</v>
      </c>
      <c r="D251" s="11" t="s">
        <v>3316</v>
      </c>
    </row>
    <row r="252" s="11" customFormat="1" spans="1:4">
      <c r="A252" s="35" t="s">
        <v>3406</v>
      </c>
      <c r="B252" s="11" t="s">
        <v>3407</v>
      </c>
      <c r="C252" s="11">
        <v>0.67</v>
      </c>
      <c r="D252" s="11" t="s">
        <v>3403</v>
      </c>
    </row>
    <row r="253" s="11" customFormat="1" spans="1:4">
      <c r="A253" s="35" t="s">
        <v>3406</v>
      </c>
      <c r="B253" s="11" t="s">
        <v>3408</v>
      </c>
      <c r="C253" s="11">
        <v>0.61</v>
      </c>
      <c r="D253" s="11" t="s">
        <v>559</v>
      </c>
    </row>
    <row r="254" s="11" customFormat="1" spans="1:4">
      <c r="A254" s="35" t="s">
        <v>3409</v>
      </c>
      <c r="B254" s="11" t="s">
        <v>3410</v>
      </c>
      <c r="C254" s="11">
        <v>0.61</v>
      </c>
      <c r="D254" s="11" t="s">
        <v>559</v>
      </c>
    </row>
    <row r="255" s="11" customFormat="1" spans="1:4">
      <c r="A255" s="35" t="s">
        <v>3411</v>
      </c>
      <c r="B255" s="11" t="s">
        <v>3410</v>
      </c>
      <c r="C255" s="11">
        <v>0.61</v>
      </c>
      <c r="D255" s="11" t="s">
        <v>559</v>
      </c>
    </row>
    <row r="256" s="11" customFormat="1" spans="1:4">
      <c r="A256" s="35" t="s">
        <v>3412</v>
      </c>
      <c r="B256" s="11" t="s">
        <v>3410</v>
      </c>
      <c r="C256" s="11">
        <v>0.61</v>
      </c>
      <c r="D256" s="11" t="s">
        <v>559</v>
      </c>
    </row>
    <row r="257" s="11" customFormat="1" spans="1:4">
      <c r="A257" s="35" t="s">
        <v>3413</v>
      </c>
      <c r="B257" s="11" t="s">
        <v>3414</v>
      </c>
      <c r="C257" s="11">
        <v>0.61</v>
      </c>
      <c r="D257" s="11" t="s">
        <v>3316</v>
      </c>
    </row>
    <row r="258" s="11" customFormat="1" spans="1:4">
      <c r="A258" s="35" t="s">
        <v>3415</v>
      </c>
      <c r="B258" s="11" t="s">
        <v>3218</v>
      </c>
      <c r="C258" s="11">
        <v>0.7</v>
      </c>
      <c r="D258" s="11" t="s">
        <v>3316</v>
      </c>
    </row>
    <row r="259" s="11" customFormat="1" spans="1:4">
      <c r="A259" s="35" t="s">
        <v>3416</v>
      </c>
      <c r="B259" s="11" t="s">
        <v>3218</v>
      </c>
      <c r="C259" s="11">
        <v>0.7</v>
      </c>
      <c r="D259" s="11" t="s">
        <v>3316</v>
      </c>
    </row>
    <row r="260" s="11" customFormat="1" spans="1:4">
      <c r="A260" s="35" t="s">
        <v>3417</v>
      </c>
      <c r="B260" s="11" t="s">
        <v>3218</v>
      </c>
      <c r="C260" s="11">
        <v>0.7</v>
      </c>
      <c r="D260" s="11" t="s">
        <v>3316</v>
      </c>
    </row>
    <row r="261" s="11" customFormat="1" spans="1:4">
      <c r="A261" s="35" t="s">
        <v>3418</v>
      </c>
      <c r="B261" s="11" t="s">
        <v>3218</v>
      </c>
      <c r="C261" s="11">
        <v>0.7</v>
      </c>
      <c r="D261" s="11" t="s">
        <v>3316</v>
      </c>
    </row>
    <row r="262" s="11" customFormat="1" spans="1:5">
      <c r="A262" s="35" t="s">
        <v>3419</v>
      </c>
      <c r="B262" s="11" t="s">
        <v>3372</v>
      </c>
      <c r="C262" s="11">
        <v>1.5</v>
      </c>
      <c r="D262" s="11" t="s">
        <v>559</v>
      </c>
      <c r="E262" s="11" t="s">
        <v>3372</v>
      </c>
    </row>
    <row r="263" s="11" customFormat="1" spans="1:4">
      <c r="A263" s="35" t="s">
        <v>3420</v>
      </c>
      <c r="B263" s="11" t="s">
        <v>3372</v>
      </c>
      <c r="C263" s="11">
        <v>1.5</v>
      </c>
      <c r="D263" s="11" t="s">
        <v>559</v>
      </c>
    </row>
    <row r="264" s="11" customFormat="1" spans="1:4">
      <c r="A264" s="35" t="s">
        <v>3421</v>
      </c>
      <c r="B264" s="11" t="s">
        <v>3257</v>
      </c>
      <c r="C264" s="11">
        <v>0.94</v>
      </c>
      <c r="D264" s="11" t="s">
        <v>3403</v>
      </c>
    </row>
    <row r="265" s="11" customFormat="1" spans="1:5">
      <c r="A265" s="37" t="s">
        <v>3205</v>
      </c>
      <c r="B265" s="34" t="s">
        <v>3296</v>
      </c>
      <c r="C265" s="11">
        <v>0.73</v>
      </c>
      <c r="D265" s="11" t="s">
        <v>3188</v>
      </c>
      <c r="E265" s="11" t="s">
        <v>3296</v>
      </c>
    </row>
    <row r="266" s="11" customFormat="1" spans="1:5">
      <c r="A266" s="37" t="s">
        <v>3422</v>
      </c>
      <c r="B266" s="34" t="s">
        <v>3296</v>
      </c>
      <c r="C266" s="11">
        <v>0.73</v>
      </c>
      <c r="D266" s="11" t="s">
        <v>3188</v>
      </c>
      <c r="E266" s="11" t="s">
        <v>3296</v>
      </c>
    </row>
    <row r="267" s="11" customFormat="1" spans="1:4">
      <c r="A267" s="35" t="s">
        <v>3422</v>
      </c>
      <c r="B267" s="11" t="s">
        <v>3423</v>
      </c>
      <c r="C267" s="11">
        <v>2.1</v>
      </c>
      <c r="D267" s="11" t="s">
        <v>3424</v>
      </c>
    </row>
    <row r="268" s="11" customFormat="1" spans="1:4">
      <c r="A268" s="35" t="s">
        <v>3293</v>
      </c>
      <c r="B268" s="11" t="s">
        <v>3423</v>
      </c>
      <c r="C268" s="11">
        <v>2.1</v>
      </c>
      <c r="D268" s="11" t="s">
        <v>3424</v>
      </c>
    </row>
    <row r="269" s="11" customFormat="1" spans="1:5">
      <c r="A269" s="35" t="s">
        <v>3425</v>
      </c>
      <c r="B269" s="11" t="s">
        <v>3184</v>
      </c>
      <c r="C269" s="11">
        <v>1.08</v>
      </c>
      <c r="D269" s="11" t="s">
        <v>3188</v>
      </c>
      <c r="E269" s="11" t="s">
        <v>3151</v>
      </c>
    </row>
    <row r="270" s="11" customFormat="1" spans="1:4">
      <c r="A270" s="35" t="s">
        <v>3425</v>
      </c>
      <c r="B270" s="11" t="s">
        <v>3286</v>
      </c>
      <c r="C270" s="11">
        <v>2.1</v>
      </c>
      <c r="D270" s="11" t="s">
        <v>3424</v>
      </c>
    </row>
    <row r="271" s="11" customFormat="1" spans="1:4">
      <c r="A271" s="35" t="s">
        <v>3425</v>
      </c>
      <c r="B271" s="11" t="s">
        <v>3426</v>
      </c>
      <c r="C271" s="11">
        <v>0.58</v>
      </c>
      <c r="D271" s="11" t="s">
        <v>3427</v>
      </c>
    </row>
    <row r="272" s="11" customFormat="1" spans="1:4">
      <c r="A272" s="35" t="s">
        <v>3425</v>
      </c>
      <c r="B272" s="11" t="s">
        <v>3428</v>
      </c>
      <c r="C272" s="11">
        <v>0.74</v>
      </c>
      <c r="D272" s="11" t="s">
        <v>3429</v>
      </c>
    </row>
    <row r="273" s="11" customFormat="1" spans="1:4">
      <c r="A273" s="35" t="s">
        <v>3430</v>
      </c>
      <c r="B273" s="11" t="s">
        <v>3431</v>
      </c>
      <c r="C273" s="11">
        <v>2.1</v>
      </c>
      <c r="D273" s="11" t="s">
        <v>3188</v>
      </c>
    </row>
    <row r="274" s="11" customFormat="1" spans="1:4">
      <c r="A274" s="35" t="s">
        <v>3432</v>
      </c>
      <c r="B274" s="11" t="s">
        <v>3431</v>
      </c>
      <c r="C274" s="11">
        <v>2.1</v>
      </c>
      <c r="D274" s="11" t="s">
        <v>3188</v>
      </c>
    </row>
    <row r="275" s="11" customFormat="1" spans="1:4">
      <c r="A275" s="35" t="s">
        <v>3433</v>
      </c>
      <c r="B275" s="11" t="s">
        <v>3434</v>
      </c>
      <c r="C275" s="11">
        <v>2.4</v>
      </c>
      <c r="D275" s="11" t="s">
        <v>3435</v>
      </c>
    </row>
    <row r="276" s="11" customFormat="1" spans="1:4">
      <c r="A276" s="35" t="s">
        <v>3436</v>
      </c>
      <c r="B276" s="11" t="s">
        <v>3437</v>
      </c>
      <c r="C276" s="11">
        <v>1.5</v>
      </c>
      <c r="D276" s="11" t="s">
        <v>559</v>
      </c>
    </row>
    <row r="277" s="11" customFormat="1" spans="1:4">
      <c r="A277" s="35" t="s">
        <v>3438</v>
      </c>
      <c r="B277" s="11" t="s">
        <v>3439</v>
      </c>
      <c r="C277" s="11">
        <v>1.5</v>
      </c>
      <c r="D277" s="11" t="s">
        <v>3440</v>
      </c>
    </row>
    <row r="278" s="11" customFormat="1" spans="1:4">
      <c r="A278" s="35" t="s">
        <v>3438</v>
      </c>
      <c r="B278" s="11" t="s">
        <v>3441</v>
      </c>
      <c r="C278" s="11">
        <v>1.5</v>
      </c>
      <c r="D278" s="11" t="s">
        <v>559</v>
      </c>
    </row>
    <row r="279" s="11" customFormat="1" spans="1:4">
      <c r="A279" s="35" t="s">
        <v>3442</v>
      </c>
      <c r="B279" s="11" t="s">
        <v>3200</v>
      </c>
      <c r="C279" s="11">
        <v>2.1</v>
      </c>
      <c r="D279" s="11" t="s">
        <v>3443</v>
      </c>
    </row>
    <row r="280" s="11" customFormat="1" spans="1:4">
      <c r="A280" s="35" t="s">
        <v>3442</v>
      </c>
      <c r="B280" s="11" t="s">
        <v>3200</v>
      </c>
      <c r="C280" s="11">
        <v>2.1</v>
      </c>
      <c r="D280" s="11" t="s">
        <v>3443</v>
      </c>
    </row>
    <row r="281" s="11" customFormat="1" spans="1:4">
      <c r="A281" s="35" t="s">
        <v>3444</v>
      </c>
      <c r="B281" s="11" t="s">
        <v>3277</v>
      </c>
      <c r="C281" s="11">
        <v>0.92</v>
      </c>
      <c r="D281" s="11" t="s">
        <v>3401</v>
      </c>
    </row>
    <row r="282" s="11" customFormat="1" spans="1:4">
      <c r="A282" s="35" t="s">
        <v>3445</v>
      </c>
      <c r="B282" s="11" t="s">
        <v>3277</v>
      </c>
      <c r="C282" s="11">
        <v>0.92</v>
      </c>
      <c r="D282" s="11" t="s">
        <v>3401</v>
      </c>
    </row>
    <row r="283" s="11" customFormat="1" spans="1:4">
      <c r="A283" s="35" t="s">
        <v>3446</v>
      </c>
      <c r="B283" s="11" t="s">
        <v>3447</v>
      </c>
      <c r="C283" s="11">
        <v>0.97</v>
      </c>
      <c r="D283" s="11" t="s">
        <v>559</v>
      </c>
    </row>
    <row r="284" s="11" customFormat="1" spans="1:4">
      <c r="A284" s="35" t="s">
        <v>3448</v>
      </c>
      <c r="B284" s="11" t="s">
        <v>3185</v>
      </c>
      <c r="C284" s="11">
        <v>2.4</v>
      </c>
      <c r="D284" s="11" t="s">
        <v>3188</v>
      </c>
    </row>
    <row r="285" s="11" customFormat="1" spans="1:4">
      <c r="A285" s="35" t="s">
        <v>3449</v>
      </c>
      <c r="B285" s="11" t="s">
        <v>3240</v>
      </c>
      <c r="C285" s="11">
        <v>1.5</v>
      </c>
      <c r="D285" s="11" t="s">
        <v>3450</v>
      </c>
    </row>
    <row r="286" s="11" customFormat="1" spans="1:4">
      <c r="A286" s="35" t="s">
        <v>3449</v>
      </c>
      <c r="B286" s="11" t="s">
        <v>3451</v>
      </c>
      <c r="C286" s="11">
        <v>2.4</v>
      </c>
      <c r="D286" s="11" t="s">
        <v>3188</v>
      </c>
    </row>
    <row r="287" s="11" customFormat="1" spans="1:4">
      <c r="A287" s="35" t="s">
        <v>3452</v>
      </c>
      <c r="B287" s="11" t="s">
        <v>3453</v>
      </c>
      <c r="C287" s="11">
        <v>2.1</v>
      </c>
      <c r="D287" s="11" t="s">
        <v>3454</v>
      </c>
    </row>
    <row r="288" s="11" customFormat="1" spans="1:4">
      <c r="A288" s="35" t="s">
        <v>3452</v>
      </c>
      <c r="B288" s="11" t="s">
        <v>3455</v>
      </c>
      <c r="C288" s="11">
        <v>0.89</v>
      </c>
      <c r="D288" s="11" t="s">
        <v>3278</v>
      </c>
    </row>
    <row r="289" s="11" customFormat="1" spans="1:4">
      <c r="A289" s="35" t="s">
        <v>3456</v>
      </c>
      <c r="B289" s="11" t="s">
        <v>3447</v>
      </c>
      <c r="C289" s="11">
        <v>0.97</v>
      </c>
      <c r="D289" s="11" t="s">
        <v>3278</v>
      </c>
    </row>
    <row r="290" s="11" customFormat="1" spans="1:4">
      <c r="A290" s="35" t="s">
        <v>3456</v>
      </c>
      <c r="B290" s="11" t="s">
        <v>3385</v>
      </c>
      <c r="C290" s="11">
        <v>2.1</v>
      </c>
      <c r="D290" s="11" t="s">
        <v>3457</v>
      </c>
    </row>
    <row r="291" s="11" customFormat="1" spans="1:4">
      <c r="A291" s="35" t="s">
        <v>3458</v>
      </c>
      <c r="B291" s="11" t="s">
        <v>3459</v>
      </c>
      <c r="C291" s="11">
        <v>0.87</v>
      </c>
      <c r="D291" s="11" t="s">
        <v>3188</v>
      </c>
    </row>
    <row r="292" s="11" customFormat="1" spans="1:4">
      <c r="A292" s="35" t="s">
        <v>3460</v>
      </c>
      <c r="B292" s="11" t="s">
        <v>3243</v>
      </c>
      <c r="C292" s="11">
        <v>0.93</v>
      </c>
      <c r="D292" s="11" t="s">
        <v>3278</v>
      </c>
    </row>
    <row r="293" s="11" customFormat="1" spans="1:4">
      <c r="A293" s="35" t="s">
        <v>3460</v>
      </c>
      <c r="B293" s="11" t="s">
        <v>3395</v>
      </c>
      <c r="C293" s="11">
        <v>2.1</v>
      </c>
      <c r="D293" s="11" t="s">
        <v>3454</v>
      </c>
    </row>
    <row r="294" s="11" customFormat="1" spans="1:4">
      <c r="A294" s="35" t="s">
        <v>3461</v>
      </c>
      <c r="B294" s="11" t="s">
        <v>3462</v>
      </c>
      <c r="C294" s="11">
        <v>0.34</v>
      </c>
      <c r="D294" s="11" t="s">
        <v>559</v>
      </c>
    </row>
    <row r="295" s="11" customFormat="1" spans="1:4">
      <c r="A295" s="35" t="s">
        <v>3463</v>
      </c>
      <c r="B295" s="11" t="s">
        <v>3464</v>
      </c>
      <c r="C295" s="11">
        <v>0.33</v>
      </c>
      <c r="D295" s="11" t="s">
        <v>559</v>
      </c>
    </row>
    <row r="296" s="11" customFormat="1" spans="1:4">
      <c r="A296" s="35" t="s">
        <v>3239</v>
      </c>
      <c r="B296" s="11" t="s">
        <v>3465</v>
      </c>
      <c r="C296" s="11">
        <v>2.1</v>
      </c>
      <c r="D296" s="11" t="s">
        <v>3201</v>
      </c>
    </row>
    <row r="297" s="11" customFormat="1" spans="1:4">
      <c r="A297" s="35" t="s">
        <v>3239</v>
      </c>
      <c r="B297" s="11" t="s">
        <v>3277</v>
      </c>
      <c r="C297" s="11">
        <v>0.92</v>
      </c>
      <c r="D297" s="11" t="s">
        <v>3466</v>
      </c>
    </row>
    <row r="298" s="11" customFormat="1" spans="1:4">
      <c r="A298" s="35" t="s">
        <v>3199</v>
      </c>
      <c r="B298" s="11" t="s">
        <v>3277</v>
      </c>
      <c r="C298" s="11">
        <v>0.92</v>
      </c>
      <c r="D298" s="11" t="s">
        <v>3466</v>
      </c>
    </row>
    <row r="299" s="11" customFormat="1" spans="1:7">
      <c r="A299" s="35" t="s">
        <v>3378</v>
      </c>
      <c r="B299" s="11" t="s">
        <v>3228</v>
      </c>
      <c r="C299" s="11">
        <v>0.58</v>
      </c>
      <c r="D299" s="11" t="s">
        <v>559</v>
      </c>
      <c r="E299" s="11" t="s">
        <v>3403</v>
      </c>
      <c r="F299" s="11" t="s">
        <v>3467</v>
      </c>
      <c r="G299" s="11">
        <v>0.43</v>
      </c>
    </row>
    <row r="300" s="11" customFormat="1" spans="1:4">
      <c r="A300" s="35" t="s">
        <v>3468</v>
      </c>
      <c r="B300" s="11" t="s">
        <v>3228</v>
      </c>
      <c r="C300" s="11">
        <v>0.58</v>
      </c>
      <c r="D300" s="11" t="s">
        <v>559</v>
      </c>
    </row>
    <row r="301" s="11" customFormat="1" spans="1:4">
      <c r="A301" s="35" t="s">
        <v>3469</v>
      </c>
      <c r="B301" s="11" t="s">
        <v>3228</v>
      </c>
      <c r="C301" s="11">
        <v>0.58</v>
      </c>
      <c r="D301" s="11" t="s">
        <v>559</v>
      </c>
    </row>
    <row r="302" s="11" customFormat="1" spans="1:4">
      <c r="A302" s="35" t="s">
        <v>3470</v>
      </c>
      <c r="B302" s="11" t="s">
        <v>3471</v>
      </c>
      <c r="C302" s="11">
        <v>0.31</v>
      </c>
      <c r="D302" s="11" t="s">
        <v>559</v>
      </c>
    </row>
    <row r="303" s="11" customFormat="1" spans="1:4">
      <c r="A303" s="35" t="s">
        <v>3472</v>
      </c>
      <c r="B303" s="11" t="s">
        <v>3471</v>
      </c>
      <c r="C303" s="11">
        <v>0.31</v>
      </c>
      <c r="D303" s="11" t="s">
        <v>559</v>
      </c>
    </row>
    <row r="304" s="11" customFormat="1" spans="1:4">
      <c r="A304" s="35" t="s">
        <v>3473</v>
      </c>
      <c r="B304" s="11" t="s">
        <v>3471</v>
      </c>
      <c r="C304" s="11">
        <v>0.31</v>
      </c>
      <c r="D304" s="11" t="s">
        <v>559</v>
      </c>
    </row>
    <row r="305" s="11" customFormat="1" spans="1:4">
      <c r="A305" s="35" t="s">
        <v>3461</v>
      </c>
      <c r="B305" s="11" t="s">
        <v>3471</v>
      </c>
      <c r="C305" s="11">
        <v>0.31</v>
      </c>
      <c r="D305" s="11" t="s">
        <v>559</v>
      </c>
    </row>
    <row r="306" s="11" customFormat="1" spans="1:4">
      <c r="A306" s="35" t="s">
        <v>3474</v>
      </c>
      <c r="B306" s="11" t="s">
        <v>3471</v>
      </c>
      <c r="C306" s="11">
        <v>0.31</v>
      </c>
      <c r="D306" s="11" t="s">
        <v>559</v>
      </c>
    </row>
    <row r="307" s="11" customFormat="1" spans="1:4">
      <c r="A307" s="35" t="s">
        <v>3475</v>
      </c>
      <c r="B307" s="11" t="s">
        <v>3471</v>
      </c>
      <c r="C307" s="11">
        <v>0.31</v>
      </c>
      <c r="D307" s="11" t="s">
        <v>559</v>
      </c>
    </row>
    <row r="308" s="11" customFormat="1" spans="1:5">
      <c r="A308" s="35" t="s">
        <v>3245</v>
      </c>
      <c r="B308" s="11" t="s">
        <v>3379</v>
      </c>
      <c r="C308" s="11">
        <v>0.65</v>
      </c>
      <c r="D308" s="11" t="s">
        <v>3188</v>
      </c>
      <c r="E308" s="11" t="s">
        <v>3379</v>
      </c>
    </row>
    <row r="309" s="11" customFormat="1" spans="1:5">
      <c r="A309" s="35" t="s">
        <v>3245</v>
      </c>
      <c r="B309" s="11" t="s">
        <v>3243</v>
      </c>
      <c r="C309" s="11">
        <v>0.93</v>
      </c>
      <c r="D309" s="11" t="s">
        <v>3278</v>
      </c>
      <c r="E309" s="11" t="s">
        <v>3243</v>
      </c>
    </row>
    <row r="310" s="11" customFormat="1" spans="1:5">
      <c r="A310" s="35" t="s">
        <v>3245</v>
      </c>
      <c r="B310" s="11" t="s">
        <v>3476</v>
      </c>
      <c r="C310" s="11">
        <v>1.17</v>
      </c>
      <c r="D310" s="11" t="s">
        <v>3151</v>
      </c>
      <c r="E310" s="11" t="s">
        <v>3476</v>
      </c>
    </row>
    <row r="311" s="11" customFormat="1" spans="1:4">
      <c r="A311" s="35" t="s">
        <v>3477</v>
      </c>
      <c r="B311" s="11" t="s">
        <v>3407</v>
      </c>
      <c r="C311" s="11">
        <v>0.67</v>
      </c>
      <c r="D311" s="11" t="s">
        <v>3188</v>
      </c>
    </row>
    <row r="312" s="11" customFormat="1" spans="1:4">
      <c r="A312" s="35" t="s">
        <v>3477</v>
      </c>
      <c r="B312" s="11" t="s">
        <v>3277</v>
      </c>
      <c r="C312" s="11">
        <v>0.92</v>
      </c>
      <c r="D312" s="11" t="s">
        <v>3478</v>
      </c>
    </row>
    <row r="313" s="11" customFormat="1" spans="1:4">
      <c r="A313" s="35" t="s">
        <v>3479</v>
      </c>
      <c r="B313" s="11" t="s">
        <v>3447</v>
      </c>
      <c r="C313" s="11">
        <v>0.97</v>
      </c>
      <c r="D313" s="11" t="s">
        <v>3151</v>
      </c>
    </row>
    <row r="314" s="11" customFormat="1" spans="1:4">
      <c r="A314" s="35" t="s">
        <v>3480</v>
      </c>
      <c r="B314" s="11" t="s">
        <v>3277</v>
      </c>
      <c r="C314" s="11">
        <v>0.92</v>
      </c>
      <c r="D314" s="11" t="s">
        <v>3278</v>
      </c>
    </row>
    <row r="315" s="11" customFormat="1" spans="1:4">
      <c r="A315" s="35" t="s">
        <v>3480</v>
      </c>
      <c r="B315" s="11" t="s">
        <v>3481</v>
      </c>
      <c r="C315" s="11">
        <v>2.4</v>
      </c>
      <c r="D315" s="11" t="s">
        <v>3188</v>
      </c>
    </row>
    <row r="316" s="11" customFormat="1" spans="1:4">
      <c r="A316" s="35" t="s">
        <v>3480</v>
      </c>
      <c r="B316" s="11" t="s">
        <v>3277</v>
      </c>
      <c r="C316" s="11">
        <v>0.92</v>
      </c>
      <c r="D316" s="11" t="s">
        <v>3151</v>
      </c>
    </row>
    <row r="317" s="11" customFormat="1" spans="1:4">
      <c r="A317" s="35" t="s">
        <v>3482</v>
      </c>
      <c r="B317" s="11" t="s">
        <v>3189</v>
      </c>
      <c r="C317" s="11">
        <v>2.1</v>
      </c>
      <c r="D317" s="11" t="s">
        <v>3272</v>
      </c>
    </row>
    <row r="318" s="11" customFormat="1" spans="1:4">
      <c r="A318" s="35" t="s">
        <v>3482</v>
      </c>
      <c r="B318" s="11" t="s">
        <v>3189</v>
      </c>
      <c r="C318" s="11">
        <v>2.1</v>
      </c>
      <c r="D318" s="11" t="s">
        <v>3272</v>
      </c>
    </row>
    <row r="319" s="11" customFormat="1" spans="1:4">
      <c r="A319" s="35" t="s">
        <v>3482</v>
      </c>
      <c r="B319" s="11" t="s">
        <v>3257</v>
      </c>
      <c r="C319" s="11">
        <v>0.94</v>
      </c>
      <c r="D319" s="11" t="s">
        <v>3478</v>
      </c>
    </row>
    <row r="320" s="11" customFormat="1" spans="1:4">
      <c r="A320" s="35" t="s">
        <v>3483</v>
      </c>
      <c r="B320" s="11" t="s">
        <v>3484</v>
      </c>
      <c r="C320" s="11">
        <v>0.3</v>
      </c>
      <c r="D320" s="11" t="s">
        <v>559</v>
      </c>
    </row>
    <row r="321" s="11" customFormat="1" spans="1:4">
      <c r="A321" s="35" t="s">
        <v>3485</v>
      </c>
      <c r="B321" s="11" t="s">
        <v>3484</v>
      </c>
      <c r="C321" s="11">
        <v>0.3</v>
      </c>
      <c r="D321" s="11" t="s">
        <v>559</v>
      </c>
    </row>
    <row r="322" s="11" customFormat="1" spans="1:4">
      <c r="A322" s="35" t="s">
        <v>3486</v>
      </c>
      <c r="B322" s="11" t="s">
        <v>3171</v>
      </c>
      <c r="C322" s="11">
        <v>0.64</v>
      </c>
      <c r="D322" s="11" t="s">
        <v>3487</v>
      </c>
    </row>
    <row r="323" s="11" customFormat="1" spans="1:4">
      <c r="A323" s="35" t="s">
        <v>3488</v>
      </c>
      <c r="B323" s="11" t="s">
        <v>3277</v>
      </c>
      <c r="C323" s="11">
        <v>0.92</v>
      </c>
      <c r="D323" s="11" t="s">
        <v>559</v>
      </c>
    </row>
    <row r="324" s="11" customFormat="1" spans="1:4">
      <c r="A324" s="35" t="s">
        <v>3489</v>
      </c>
      <c r="B324" s="11" t="s">
        <v>3294</v>
      </c>
      <c r="C324" s="11">
        <v>0.79</v>
      </c>
      <c r="D324" s="11" t="s">
        <v>3490</v>
      </c>
    </row>
    <row r="325" s="11" customFormat="1" spans="1:6">
      <c r="A325" s="37" t="s">
        <v>3491</v>
      </c>
      <c r="B325" s="34" t="s">
        <v>3381</v>
      </c>
      <c r="C325" s="34">
        <v>0.33</v>
      </c>
      <c r="D325" s="34" t="s">
        <v>3103</v>
      </c>
      <c r="E325" s="34" t="s">
        <v>3471</v>
      </c>
      <c r="F325" s="34">
        <v>0.31</v>
      </c>
    </row>
    <row r="326" s="11" customFormat="1" spans="1:4">
      <c r="A326" s="35" t="s">
        <v>3492</v>
      </c>
      <c r="B326" s="11" t="s">
        <v>3493</v>
      </c>
      <c r="C326" s="11">
        <v>0.88</v>
      </c>
      <c r="D326" s="11" t="s">
        <v>3103</v>
      </c>
    </row>
    <row r="327" s="11" customFormat="1" spans="1:4">
      <c r="A327" s="35" t="s">
        <v>3494</v>
      </c>
      <c r="B327" s="11" t="s">
        <v>3495</v>
      </c>
      <c r="C327" s="11">
        <v>2.4</v>
      </c>
      <c r="D327" s="11" t="s">
        <v>3188</v>
      </c>
    </row>
    <row r="328" s="11" customFormat="1" spans="1:4">
      <c r="A328" s="35" t="s">
        <v>3494</v>
      </c>
      <c r="B328" s="11" t="s">
        <v>3277</v>
      </c>
      <c r="C328" s="11">
        <v>0.92</v>
      </c>
      <c r="D328" s="11" t="s">
        <v>559</v>
      </c>
    </row>
    <row r="329" s="11" customFormat="1" spans="1:4">
      <c r="A329" s="35" t="s">
        <v>3496</v>
      </c>
      <c r="B329" s="11" t="s">
        <v>3495</v>
      </c>
      <c r="C329" s="11">
        <v>2.4</v>
      </c>
      <c r="D329" s="11" t="s">
        <v>3188</v>
      </c>
    </row>
    <row r="330" s="11" customFormat="1" spans="1:4">
      <c r="A330" s="35" t="s">
        <v>3496</v>
      </c>
      <c r="B330" s="11" t="s">
        <v>3277</v>
      </c>
      <c r="C330" s="11">
        <v>0.92</v>
      </c>
      <c r="D330" s="11" t="s">
        <v>559</v>
      </c>
    </row>
    <row r="331" s="11" customFormat="1" spans="1:4">
      <c r="A331" s="35" t="s">
        <v>3497</v>
      </c>
      <c r="B331" s="11" t="s">
        <v>3372</v>
      </c>
      <c r="C331" s="11">
        <v>1.5</v>
      </c>
      <c r="D331" s="11" t="s">
        <v>3319</v>
      </c>
    </row>
    <row r="332" s="11" customFormat="1" spans="1:4">
      <c r="A332" s="35" t="s">
        <v>3498</v>
      </c>
      <c r="B332" s="11" t="s">
        <v>3499</v>
      </c>
      <c r="C332" s="11">
        <v>0.88</v>
      </c>
      <c r="D332" s="11" t="s">
        <v>559</v>
      </c>
    </row>
    <row r="333" s="11" customFormat="1" spans="1:4">
      <c r="A333" s="35" t="s">
        <v>3500</v>
      </c>
      <c r="B333" s="11" t="s">
        <v>3372</v>
      </c>
      <c r="C333" s="11">
        <v>1.5</v>
      </c>
      <c r="D333" s="11" t="s">
        <v>3319</v>
      </c>
    </row>
    <row r="334" s="11" customFormat="1" spans="1:4">
      <c r="A334" s="35" t="s">
        <v>3501</v>
      </c>
      <c r="B334" s="11" t="s">
        <v>3502</v>
      </c>
      <c r="C334" s="11">
        <v>0.91</v>
      </c>
      <c r="D334" s="11" t="s">
        <v>559</v>
      </c>
    </row>
    <row r="335" s="11" customFormat="1" spans="1:4">
      <c r="A335" s="35" t="s">
        <v>3503</v>
      </c>
      <c r="B335" s="11" t="s">
        <v>3410</v>
      </c>
      <c r="C335" s="11">
        <v>0.61</v>
      </c>
      <c r="D335" s="11" t="s">
        <v>3504</v>
      </c>
    </row>
    <row r="336" s="11" customFormat="1" spans="1:4">
      <c r="A336" s="35" t="s">
        <v>3503</v>
      </c>
      <c r="B336" s="11" t="s">
        <v>3505</v>
      </c>
      <c r="C336" s="11">
        <v>2.4</v>
      </c>
      <c r="D336" s="11" t="s">
        <v>3188</v>
      </c>
    </row>
    <row r="337" s="11" customFormat="1" spans="1:4">
      <c r="A337" s="35" t="s">
        <v>3506</v>
      </c>
      <c r="B337" s="11" t="s">
        <v>3507</v>
      </c>
      <c r="C337" s="11">
        <v>0.58</v>
      </c>
      <c r="D337" s="11" t="s">
        <v>559</v>
      </c>
    </row>
    <row r="338" s="11" customFormat="1" spans="1:4">
      <c r="A338" s="35" t="s">
        <v>3508</v>
      </c>
      <c r="B338" s="11" t="s">
        <v>3507</v>
      </c>
      <c r="C338" s="11">
        <v>0.58</v>
      </c>
      <c r="D338" s="11" t="s">
        <v>559</v>
      </c>
    </row>
    <row r="339" s="11" customFormat="1" spans="1:4">
      <c r="A339" s="35" t="s">
        <v>3509</v>
      </c>
      <c r="B339" s="11" t="s">
        <v>3269</v>
      </c>
      <c r="C339" s="11">
        <v>0.83</v>
      </c>
      <c r="D339" s="11" t="s">
        <v>3304</v>
      </c>
    </row>
    <row r="340" s="11" customFormat="1" spans="1:5">
      <c r="A340" s="35" t="s">
        <v>3510</v>
      </c>
      <c r="B340" s="11" t="s">
        <v>3511</v>
      </c>
      <c r="C340" s="11">
        <v>1.5</v>
      </c>
      <c r="D340" s="11" t="s">
        <v>3301</v>
      </c>
      <c r="E340" s="11" t="s">
        <v>3512</v>
      </c>
    </row>
    <row r="341" s="11" customFormat="1" spans="1:5">
      <c r="A341" s="35" t="s">
        <v>3513</v>
      </c>
      <c r="B341" s="11" t="s">
        <v>3511</v>
      </c>
      <c r="C341" s="11">
        <v>1.5</v>
      </c>
      <c r="D341" s="11" t="s">
        <v>3301</v>
      </c>
      <c r="E341" s="11" t="s">
        <v>3512</v>
      </c>
    </row>
    <row r="342" s="11" customFormat="1" spans="1:4">
      <c r="A342" s="35" t="s">
        <v>3514</v>
      </c>
      <c r="B342" s="11" t="s">
        <v>3515</v>
      </c>
      <c r="C342" s="11">
        <v>2.1</v>
      </c>
      <c r="D342" s="11" t="s">
        <v>3325</v>
      </c>
    </row>
    <row r="343" s="11" customFormat="1" spans="1:4">
      <c r="A343" s="35" t="s">
        <v>3516</v>
      </c>
      <c r="B343" s="11" t="s">
        <v>3515</v>
      </c>
      <c r="C343" s="11">
        <v>2.1</v>
      </c>
      <c r="D343" s="11" t="s">
        <v>3325</v>
      </c>
    </row>
    <row r="344" s="11" customFormat="1" spans="1:5">
      <c r="A344" s="35" t="s">
        <v>3517</v>
      </c>
      <c r="B344" s="11" t="s">
        <v>3518</v>
      </c>
      <c r="C344" s="11">
        <v>2.1</v>
      </c>
      <c r="D344" s="11" t="s">
        <v>3519</v>
      </c>
      <c r="E344" s="11" t="s">
        <v>3518</v>
      </c>
    </row>
    <row r="345" s="11" customFormat="1" spans="1:4">
      <c r="A345" s="35" t="s">
        <v>3360</v>
      </c>
      <c r="B345" s="11" t="s">
        <v>3520</v>
      </c>
      <c r="C345" s="11">
        <v>2.1</v>
      </c>
      <c r="D345" s="11" t="s">
        <v>3301</v>
      </c>
    </row>
    <row r="346" s="11" customFormat="1" spans="1:5">
      <c r="A346" s="35" t="s">
        <v>3521</v>
      </c>
      <c r="B346" s="11" t="s">
        <v>3259</v>
      </c>
      <c r="C346" s="11">
        <v>0.86</v>
      </c>
      <c r="D346" s="11" t="s">
        <v>3522</v>
      </c>
      <c r="E346" s="11" t="s">
        <v>3259</v>
      </c>
    </row>
    <row r="347" s="11" customFormat="1" spans="1:4">
      <c r="A347" s="35" t="s">
        <v>3523</v>
      </c>
      <c r="B347" s="11" t="s">
        <v>3524</v>
      </c>
      <c r="C347" s="11">
        <v>2.4</v>
      </c>
      <c r="D347" s="11" t="s">
        <v>3325</v>
      </c>
    </row>
    <row r="348" s="11" customFormat="1" spans="1:4">
      <c r="A348" s="35" t="s">
        <v>3525</v>
      </c>
      <c r="B348" s="11" t="s">
        <v>3269</v>
      </c>
      <c r="C348" s="11">
        <v>0.83</v>
      </c>
      <c r="D348" s="11" t="s">
        <v>3292</v>
      </c>
    </row>
    <row r="349" s="11" customFormat="1" spans="1:4">
      <c r="A349" s="35" t="s">
        <v>3312</v>
      </c>
      <c r="B349" s="11" t="s">
        <v>3526</v>
      </c>
      <c r="C349" s="11">
        <v>0.29</v>
      </c>
      <c r="D349" s="11" t="s">
        <v>3527</v>
      </c>
    </row>
    <row r="350" s="11" customFormat="1" spans="1:4">
      <c r="A350" s="35" t="s">
        <v>3528</v>
      </c>
      <c r="B350" s="11" t="s">
        <v>3379</v>
      </c>
      <c r="C350" s="11">
        <v>0.65</v>
      </c>
      <c r="D350" s="11" t="s">
        <v>3292</v>
      </c>
    </row>
    <row r="351" s="11" customFormat="1" spans="1:4">
      <c r="A351" s="35" t="s">
        <v>3529</v>
      </c>
      <c r="B351" s="11" t="s">
        <v>3530</v>
      </c>
      <c r="C351" s="11">
        <v>0.76</v>
      </c>
      <c r="D351" s="11" t="s">
        <v>3292</v>
      </c>
    </row>
    <row r="352" s="11" customFormat="1" spans="1:4">
      <c r="A352" s="35" t="s">
        <v>3531</v>
      </c>
      <c r="B352" s="11" t="s">
        <v>3277</v>
      </c>
      <c r="C352" s="11">
        <v>0.92</v>
      </c>
      <c r="D352" s="11" t="s">
        <v>559</v>
      </c>
    </row>
    <row r="353" s="11" customFormat="1" spans="1:5">
      <c r="A353" s="35" t="s">
        <v>3360</v>
      </c>
      <c r="B353" s="11" t="s">
        <v>3257</v>
      </c>
      <c r="C353" s="11">
        <v>0.94</v>
      </c>
      <c r="D353" s="11" t="s">
        <v>3301</v>
      </c>
      <c r="E353" s="11" t="s">
        <v>3257</v>
      </c>
    </row>
    <row r="354" s="11" customFormat="1" spans="1:6">
      <c r="A354" s="35" t="s">
        <v>3378</v>
      </c>
      <c r="B354" s="11" t="s">
        <v>3467</v>
      </c>
      <c r="C354" s="11">
        <v>0.43</v>
      </c>
      <c r="D354" s="11" t="s">
        <v>3403</v>
      </c>
      <c r="E354" s="11" t="s">
        <v>3467</v>
      </c>
      <c r="F354" s="11">
        <v>0.43</v>
      </c>
    </row>
    <row r="355" s="11" customFormat="1" spans="1:4">
      <c r="A355" s="35" t="s">
        <v>3532</v>
      </c>
      <c r="B355" s="11" t="s">
        <v>3212</v>
      </c>
      <c r="C355" s="11">
        <v>0.92</v>
      </c>
      <c r="D355" s="11" t="s">
        <v>559</v>
      </c>
    </row>
    <row r="356" s="11" customFormat="1" spans="1:4">
      <c r="A356" s="35" t="s">
        <v>3533</v>
      </c>
      <c r="B356" s="11" t="s">
        <v>3212</v>
      </c>
      <c r="C356" s="11">
        <v>0.92</v>
      </c>
      <c r="D356" s="11" t="s">
        <v>559</v>
      </c>
    </row>
    <row r="357" s="11" customFormat="1" spans="1:4">
      <c r="A357" s="35" t="s">
        <v>3534</v>
      </c>
      <c r="B357" s="11" t="s">
        <v>3212</v>
      </c>
      <c r="C357" s="11">
        <v>0.92</v>
      </c>
      <c r="D357" s="11" t="s">
        <v>559</v>
      </c>
    </row>
    <row r="358" s="11" customFormat="1" spans="1:4">
      <c r="A358" s="35" t="s">
        <v>3535</v>
      </c>
      <c r="B358" s="11" t="s">
        <v>3212</v>
      </c>
      <c r="C358" s="11">
        <v>0.92</v>
      </c>
      <c r="D358" s="11" t="s">
        <v>559</v>
      </c>
    </row>
    <row r="359" s="11" customFormat="1" spans="1:4">
      <c r="A359" s="35" t="s">
        <v>3536</v>
      </c>
      <c r="B359" s="11" t="s">
        <v>3212</v>
      </c>
      <c r="C359" s="11">
        <v>0.92</v>
      </c>
      <c r="D359" s="11" t="s">
        <v>559</v>
      </c>
    </row>
    <row r="360" s="11" customFormat="1" spans="1:4">
      <c r="A360" s="35" t="s">
        <v>3537</v>
      </c>
      <c r="B360" s="11" t="s">
        <v>3212</v>
      </c>
      <c r="C360" s="11">
        <v>0.92</v>
      </c>
      <c r="D360" s="11" t="s">
        <v>559</v>
      </c>
    </row>
    <row r="361" s="11" customFormat="1" spans="1:4">
      <c r="A361" s="35" t="s">
        <v>3538</v>
      </c>
      <c r="B361" s="11" t="s">
        <v>3372</v>
      </c>
      <c r="C361" s="11">
        <v>1.5</v>
      </c>
      <c r="D361" s="11" t="s">
        <v>3319</v>
      </c>
    </row>
    <row r="362" s="11" customFormat="1" spans="1:4">
      <c r="A362" s="35" t="s">
        <v>3492</v>
      </c>
      <c r="B362" s="11" t="s">
        <v>3539</v>
      </c>
      <c r="C362" s="11">
        <v>2.4</v>
      </c>
      <c r="D362" s="11" t="s">
        <v>3367</v>
      </c>
    </row>
    <row r="363" s="11" customFormat="1" spans="1:4">
      <c r="A363" s="35" t="s">
        <v>3540</v>
      </c>
      <c r="B363" s="11" t="s">
        <v>3539</v>
      </c>
      <c r="C363" s="11">
        <v>2.4</v>
      </c>
      <c r="D363" s="11" t="s">
        <v>3367</v>
      </c>
    </row>
    <row r="364" s="11" customFormat="1" spans="1:4">
      <c r="A364" s="37" t="s">
        <v>3312</v>
      </c>
      <c r="B364" s="34" t="s">
        <v>3541</v>
      </c>
      <c r="C364" s="34">
        <v>0.79</v>
      </c>
      <c r="D364" s="11" t="s">
        <v>559</v>
      </c>
    </row>
    <row r="365" s="11" customFormat="1" spans="1:4">
      <c r="A365" s="37" t="s">
        <v>3312</v>
      </c>
      <c r="B365" s="34" t="s">
        <v>3542</v>
      </c>
      <c r="C365" s="34">
        <v>0.97</v>
      </c>
      <c r="D365" s="11" t="s">
        <v>3278</v>
      </c>
    </row>
    <row r="366" s="11" customFormat="1" spans="1:4">
      <c r="A366" s="35" t="s">
        <v>3543</v>
      </c>
      <c r="B366" s="11" t="s">
        <v>3544</v>
      </c>
      <c r="C366" s="11">
        <v>2.1</v>
      </c>
      <c r="D366" s="11" t="s">
        <v>3359</v>
      </c>
    </row>
    <row r="367" s="11" customFormat="1" spans="1:4">
      <c r="A367" s="35" t="s">
        <v>3312</v>
      </c>
      <c r="B367" s="11" t="s">
        <v>3545</v>
      </c>
      <c r="C367" s="11">
        <v>0.85</v>
      </c>
      <c r="D367" s="11" t="s">
        <v>559</v>
      </c>
    </row>
    <row r="368" s="11" customFormat="1" spans="1:4">
      <c r="A368" s="38" t="s">
        <v>3546</v>
      </c>
      <c r="B368" s="39" t="s">
        <v>3547</v>
      </c>
      <c r="C368" s="39">
        <v>0.68</v>
      </c>
      <c r="D368" s="39" t="s">
        <v>3292</v>
      </c>
    </row>
    <row r="369" s="11" customFormat="1" spans="1:5">
      <c r="A369" s="38" t="s">
        <v>3548</v>
      </c>
      <c r="B369" s="39" t="s">
        <v>3547</v>
      </c>
      <c r="C369" s="39">
        <v>0.68</v>
      </c>
      <c r="D369" s="39" t="s">
        <v>3292</v>
      </c>
      <c r="E369" s="11" t="s">
        <v>3549</v>
      </c>
    </row>
    <row r="370" s="11" customFormat="1" spans="1:4">
      <c r="A370" s="35" t="s">
        <v>3550</v>
      </c>
      <c r="B370" s="11" t="s">
        <v>3269</v>
      </c>
      <c r="C370" s="11">
        <v>0.83</v>
      </c>
      <c r="D370" s="11" t="s">
        <v>3551</v>
      </c>
    </row>
    <row r="371" s="11" customFormat="1" spans="1:4">
      <c r="A371" s="35" t="s">
        <v>3552</v>
      </c>
      <c r="B371" s="11" t="s">
        <v>3269</v>
      </c>
      <c r="C371" s="11">
        <v>0.83</v>
      </c>
      <c r="D371" s="11" t="s">
        <v>3551</v>
      </c>
    </row>
    <row r="372" s="11" customFormat="1" spans="1:4">
      <c r="A372" s="35" t="s">
        <v>3552</v>
      </c>
      <c r="B372" s="11" t="s">
        <v>3553</v>
      </c>
      <c r="C372" s="11">
        <v>1.5</v>
      </c>
      <c r="D372" s="11" t="s">
        <v>3151</v>
      </c>
    </row>
    <row r="373" s="11" customFormat="1" spans="1:4">
      <c r="A373" s="35" t="s">
        <v>3554</v>
      </c>
      <c r="B373" s="11" t="s">
        <v>3379</v>
      </c>
      <c r="C373" s="11">
        <v>0.65</v>
      </c>
      <c r="D373" s="11" t="s">
        <v>3188</v>
      </c>
    </row>
    <row r="374" s="11" customFormat="1" spans="1:4">
      <c r="A374" s="35" t="s">
        <v>3555</v>
      </c>
      <c r="B374" s="11" t="s">
        <v>3379</v>
      </c>
      <c r="C374" s="11">
        <v>0.65</v>
      </c>
      <c r="D374" s="11" t="s">
        <v>3188</v>
      </c>
    </row>
    <row r="375" s="11" customFormat="1" spans="1:4">
      <c r="A375" s="35" t="s">
        <v>3554</v>
      </c>
      <c r="B375" s="11" t="s">
        <v>3212</v>
      </c>
      <c r="C375" s="11">
        <v>0.92</v>
      </c>
      <c r="D375" s="11" t="s">
        <v>3151</v>
      </c>
    </row>
    <row r="376" s="11" customFormat="1" spans="1:4">
      <c r="A376" s="35" t="s">
        <v>3556</v>
      </c>
      <c r="B376" s="11" t="s">
        <v>3557</v>
      </c>
      <c r="C376" s="11">
        <v>0.66</v>
      </c>
      <c r="D376" s="11" t="s">
        <v>3188</v>
      </c>
    </row>
    <row r="377" s="11" customFormat="1" spans="1:4">
      <c r="A377" s="35" t="s">
        <v>3293</v>
      </c>
      <c r="B377" s="11" t="s">
        <v>3558</v>
      </c>
      <c r="C377" s="11">
        <v>1.5</v>
      </c>
      <c r="D377" s="11" t="s">
        <v>3151</v>
      </c>
    </row>
    <row r="378" s="11" customFormat="1" spans="1:4">
      <c r="A378" s="35" t="s">
        <v>3393</v>
      </c>
      <c r="B378" s="11" t="s">
        <v>3269</v>
      </c>
      <c r="C378" s="11">
        <v>0.83</v>
      </c>
      <c r="D378" s="11" t="s">
        <v>3188</v>
      </c>
    </row>
    <row r="379" s="11" customFormat="1" spans="1:4">
      <c r="A379" s="35" t="s">
        <v>3559</v>
      </c>
      <c r="B379" s="11" t="s">
        <v>3560</v>
      </c>
      <c r="C379" s="11">
        <v>1.16</v>
      </c>
      <c r="D379" s="11" t="s">
        <v>3188</v>
      </c>
    </row>
    <row r="380" s="11" customFormat="1" spans="1:4">
      <c r="A380" s="35" t="s">
        <v>3559</v>
      </c>
      <c r="B380" s="11" t="s">
        <v>3410</v>
      </c>
      <c r="C380" s="11">
        <v>0.61</v>
      </c>
      <c r="D380" s="11" t="s">
        <v>3403</v>
      </c>
    </row>
    <row r="381" s="11" customFormat="1" spans="1:4">
      <c r="A381" s="35" t="s">
        <v>3348</v>
      </c>
      <c r="B381" s="11" t="s">
        <v>3499</v>
      </c>
      <c r="C381" s="11">
        <v>0.88</v>
      </c>
      <c r="D381" s="11" t="s">
        <v>3278</v>
      </c>
    </row>
    <row r="382" s="11" customFormat="1" spans="1:4">
      <c r="A382" s="35" t="s">
        <v>3276</v>
      </c>
      <c r="B382" s="11" t="s">
        <v>3561</v>
      </c>
      <c r="C382" s="11">
        <v>1.05</v>
      </c>
      <c r="D382" s="11" t="s">
        <v>3278</v>
      </c>
    </row>
    <row r="383" s="11" customFormat="1" spans="1:4">
      <c r="A383" s="35" t="s">
        <v>3562</v>
      </c>
      <c r="B383" s="11" t="s">
        <v>3357</v>
      </c>
      <c r="C383" s="11">
        <v>0.96</v>
      </c>
      <c r="D383" s="11" t="s">
        <v>3563</v>
      </c>
    </row>
    <row r="384" s="11" customFormat="1" spans="1:4">
      <c r="A384" s="35" t="s">
        <v>3564</v>
      </c>
      <c r="B384" s="11" t="s">
        <v>3171</v>
      </c>
      <c r="C384" s="11">
        <v>0.64</v>
      </c>
      <c r="D384" s="11" t="s">
        <v>3403</v>
      </c>
    </row>
    <row r="385" s="11" customFormat="1" spans="1:4">
      <c r="A385" s="35" t="s">
        <v>3565</v>
      </c>
      <c r="B385" s="11" t="s">
        <v>3384</v>
      </c>
      <c r="C385" s="11">
        <v>0.67</v>
      </c>
      <c r="D385" s="11" t="s">
        <v>3292</v>
      </c>
    </row>
    <row r="386" s="11" customFormat="1" spans="1:4">
      <c r="A386" s="35" t="s">
        <v>3566</v>
      </c>
      <c r="B386" s="11" t="s">
        <v>3410</v>
      </c>
      <c r="C386" s="11">
        <v>0.61</v>
      </c>
      <c r="D386" s="11" t="s">
        <v>3292</v>
      </c>
    </row>
    <row r="387" s="11" customFormat="1" spans="1:4">
      <c r="A387" s="35" t="s">
        <v>3567</v>
      </c>
      <c r="B387" s="11" t="s">
        <v>3568</v>
      </c>
      <c r="C387" s="11">
        <v>0.28</v>
      </c>
      <c r="D387" s="11" t="s">
        <v>3569</v>
      </c>
    </row>
    <row r="388" s="11" customFormat="1" spans="1:4">
      <c r="A388" s="37" t="s">
        <v>3567</v>
      </c>
      <c r="B388" s="34" t="s">
        <v>3570</v>
      </c>
      <c r="C388" s="34">
        <v>2.1</v>
      </c>
      <c r="D388" s="11" t="s">
        <v>3201</v>
      </c>
    </row>
    <row r="389" s="11" customFormat="1" spans="1:4">
      <c r="A389" s="35" t="s">
        <v>3571</v>
      </c>
      <c r="B389" s="11" t="s">
        <v>3572</v>
      </c>
      <c r="C389" s="11">
        <v>0.54</v>
      </c>
      <c r="D389" s="11" t="s">
        <v>3292</v>
      </c>
    </row>
    <row r="390" s="11" customFormat="1" spans="1:4">
      <c r="A390" s="35" t="s">
        <v>3573</v>
      </c>
      <c r="B390" s="11" t="s">
        <v>3574</v>
      </c>
      <c r="C390" s="11">
        <v>0.51</v>
      </c>
      <c r="D390" s="11" t="s">
        <v>3292</v>
      </c>
    </row>
    <row r="391" s="11" customFormat="1" spans="1:4">
      <c r="A391" s="35" t="s">
        <v>3575</v>
      </c>
      <c r="B391" s="11" t="s">
        <v>3576</v>
      </c>
      <c r="C391" s="11">
        <v>0.6</v>
      </c>
      <c r="D391" s="11" t="s">
        <v>3292</v>
      </c>
    </row>
    <row r="392" s="11" customFormat="1" spans="1:4">
      <c r="A392" s="35" t="s">
        <v>3577</v>
      </c>
      <c r="B392" s="11" t="s">
        <v>3576</v>
      </c>
      <c r="C392" s="11">
        <v>0.6</v>
      </c>
      <c r="D392" s="11" t="s">
        <v>3292</v>
      </c>
    </row>
    <row r="393" s="11" customFormat="1" spans="1:4">
      <c r="A393" s="35" t="s">
        <v>3578</v>
      </c>
      <c r="B393" s="11" t="s">
        <v>3568</v>
      </c>
      <c r="C393" s="11">
        <v>0.28</v>
      </c>
      <c r="D393" s="11" t="s">
        <v>3569</v>
      </c>
    </row>
    <row r="394" s="11" customFormat="1" spans="1:4">
      <c r="A394" s="35" t="s">
        <v>3250</v>
      </c>
      <c r="B394" s="11" t="s">
        <v>3568</v>
      </c>
      <c r="C394" s="11">
        <v>0.28</v>
      </c>
      <c r="D394" s="11" t="s">
        <v>3569</v>
      </c>
    </row>
    <row r="395" s="11" customFormat="1" spans="1:4">
      <c r="A395" s="35" t="s">
        <v>3579</v>
      </c>
      <c r="B395" s="11" t="s">
        <v>3568</v>
      </c>
      <c r="C395" s="11">
        <v>0.28</v>
      </c>
      <c r="D395" s="11" t="s">
        <v>3569</v>
      </c>
    </row>
    <row r="396" s="11" customFormat="1" spans="1:4">
      <c r="A396" s="35" t="s">
        <v>3394</v>
      </c>
      <c r="B396" s="11" t="s">
        <v>3568</v>
      </c>
      <c r="C396" s="11">
        <v>0.28</v>
      </c>
      <c r="D396" s="11" t="s">
        <v>3569</v>
      </c>
    </row>
    <row r="397" s="11" customFormat="1" spans="1:4">
      <c r="A397" s="35" t="s">
        <v>3580</v>
      </c>
      <c r="B397" s="11" t="s">
        <v>3581</v>
      </c>
      <c r="C397" s="11">
        <v>0.87</v>
      </c>
      <c r="D397" s="11" t="s">
        <v>3551</v>
      </c>
    </row>
    <row r="398" s="11" customFormat="1" spans="1:4">
      <c r="A398" s="35" t="s">
        <v>3582</v>
      </c>
      <c r="B398" s="11" t="s">
        <v>3583</v>
      </c>
      <c r="C398" s="11">
        <v>0.57</v>
      </c>
      <c r="D398" s="11" t="s">
        <v>3292</v>
      </c>
    </row>
    <row r="399" s="11" customFormat="1" spans="1:4">
      <c r="A399" s="35" t="s">
        <v>3540</v>
      </c>
      <c r="B399" s="11" t="s">
        <v>3568</v>
      </c>
      <c r="C399" s="11">
        <v>0.28</v>
      </c>
      <c r="D399" s="11" t="s">
        <v>3569</v>
      </c>
    </row>
    <row r="400" s="11" customFormat="1" spans="1:4">
      <c r="A400" s="35" t="s">
        <v>3492</v>
      </c>
      <c r="B400" s="11" t="s">
        <v>3568</v>
      </c>
      <c r="C400" s="11">
        <v>0.28</v>
      </c>
      <c r="D400" s="11" t="s">
        <v>3569</v>
      </c>
    </row>
    <row r="401" s="11" customFormat="1" spans="1:4">
      <c r="A401" s="35" t="s">
        <v>3584</v>
      </c>
      <c r="B401" s="11" t="s">
        <v>3568</v>
      </c>
      <c r="C401" s="11">
        <v>0.28</v>
      </c>
      <c r="D401" s="11" t="s">
        <v>3569</v>
      </c>
    </row>
    <row r="402" s="11" customFormat="1" spans="1:4">
      <c r="A402" s="35" t="s">
        <v>3585</v>
      </c>
      <c r="B402" s="11" t="s">
        <v>3568</v>
      </c>
      <c r="C402" s="11">
        <v>0.28</v>
      </c>
      <c r="D402" s="11" t="s">
        <v>3569</v>
      </c>
    </row>
    <row r="403" s="11" customFormat="1" spans="1:4">
      <c r="A403" s="35" t="s">
        <v>3586</v>
      </c>
      <c r="B403" s="11" t="s">
        <v>3587</v>
      </c>
      <c r="C403" s="11">
        <v>0.28</v>
      </c>
      <c r="D403" s="11" t="s">
        <v>3569</v>
      </c>
    </row>
    <row r="404" s="11" customFormat="1" spans="1:4">
      <c r="A404" s="35" t="s">
        <v>3449</v>
      </c>
      <c r="B404" s="11" t="s">
        <v>3502</v>
      </c>
      <c r="C404" s="11">
        <v>0.91</v>
      </c>
      <c r="D404" s="11" t="s">
        <v>3213</v>
      </c>
    </row>
    <row r="405" s="11" customFormat="1" spans="1:4">
      <c r="A405" s="35" t="s">
        <v>3584</v>
      </c>
      <c r="B405" s="11" t="s">
        <v>3588</v>
      </c>
      <c r="C405" s="11">
        <v>0.87</v>
      </c>
      <c r="D405" s="11" t="s">
        <v>3213</v>
      </c>
    </row>
    <row r="406" s="11" customFormat="1" spans="1:4">
      <c r="A406" s="35" t="s">
        <v>3449</v>
      </c>
      <c r="B406" s="11" t="s">
        <v>3589</v>
      </c>
      <c r="C406" s="11">
        <v>1.5</v>
      </c>
      <c r="D406" s="11" t="s">
        <v>3151</v>
      </c>
    </row>
    <row r="407" s="11" customFormat="1" spans="1:4">
      <c r="A407" s="35" t="s">
        <v>3590</v>
      </c>
      <c r="B407" s="11" t="s">
        <v>3591</v>
      </c>
      <c r="C407" s="11">
        <v>1.5</v>
      </c>
      <c r="D407" s="11" t="s">
        <v>559</v>
      </c>
    </row>
    <row r="408" s="11" customFormat="1" spans="1:4">
      <c r="A408" s="35" t="s">
        <v>3592</v>
      </c>
      <c r="B408" s="11" t="s">
        <v>3591</v>
      </c>
      <c r="C408" s="11">
        <v>1.5</v>
      </c>
      <c r="D408" s="11" t="s">
        <v>559</v>
      </c>
    </row>
    <row r="409" s="11" customFormat="1" spans="1:4">
      <c r="A409" s="35" t="s">
        <v>3593</v>
      </c>
      <c r="B409" s="11" t="s">
        <v>3594</v>
      </c>
      <c r="C409" s="11">
        <v>2.1</v>
      </c>
      <c r="D409" s="11" t="s">
        <v>3151</v>
      </c>
    </row>
    <row r="410" s="11" customFormat="1" spans="1:4">
      <c r="A410" s="35" t="s">
        <v>3595</v>
      </c>
      <c r="B410" s="11" t="s">
        <v>3572</v>
      </c>
      <c r="C410" s="11">
        <v>0.54</v>
      </c>
      <c r="D410" s="11" t="s">
        <v>3292</v>
      </c>
    </row>
    <row r="411" s="11" customFormat="1" spans="1:4">
      <c r="A411" s="35" t="s">
        <v>3596</v>
      </c>
      <c r="B411" s="11" t="s">
        <v>3597</v>
      </c>
      <c r="C411" s="11">
        <v>0.6</v>
      </c>
      <c r="D411" s="11" t="s">
        <v>3292</v>
      </c>
    </row>
    <row r="412" s="11" customFormat="1" spans="1:4">
      <c r="A412" s="35" t="s">
        <v>3598</v>
      </c>
      <c r="B412" s="11" t="s">
        <v>3599</v>
      </c>
      <c r="C412" s="11">
        <v>0.8</v>
      </c>
      <c r="D412" s="11" t="s">
        <v>3292</v>
      </c>
    </row>
    <row r="413" s="11" customFormat="1" spans="1:5">
      <c r="A413" s="35" t="s">
        <v>3600</v>
      </c>
      <c r="B413" s="11" t="s">
        <v>3601</v>
      </c>
      <c r="C413" s="11">
        <v>0.71</v>
      </c>
      <c r="D413" s="11" t="s">
        <v>3551</v>
      </c>
      <c r="E413" s="11" t="s">
        <v>3602</v>
      </c>
    </row>
    <row r="414" s="11" customFormat="1" spans="1:4">
      <c r="A414" s="35" t="s">
        <v>3579</v>
      </c>
      <c r="B414" s="11" t="s">
        <v>3603</v>
      </c>
      <c r="C414" s="11">
        <v>0.5</v>
      </c>
      <c r="D414" s="11" t="s">
        <v>3292</v>
      </c>
    </row>
    <row r="415" s="11" customFormat="1" spans="1:4">
      <c r="A415" s="35" t="s">
        <v>3604</v>
      </c>
      <c r="B415" s="11" t="s">
        <v>3603</v>
      </c>
      <c r="C415" s="11">
        <v>0.5</v>
      </c>
      <c r="D415" s="11" t="s">
        <v>3292</v>
      </c>
    </row>
    <row r="416" s="11" customFormat="1" spans="1:4">
      <c r="A416" s="35" t="s">
        <v>3250</v>
      </c>
      <c r="B416" s="11" t="s">
        <v>3603</v>
      </c>
      <c r="C416" s="11">
        <v>0.5</v>
      </c>
      <c r="D416" s="11" t="s">
        <v>3292</v>
      </c>
    </row>
    <row r="417" s="11" customFormat="1" spans="1:4">
      <c r="A417" s="35" t="s">
        <v>3578</v>
      </c>
      <c r="B417" s="11" t="s">
        <v>3603</v>
      </c>
      <c r="C417" s="11">
        <v>0.5</v>
      </c>
      <c r="D417" s="11" t="s">
        <v>3292</v>
      </c>
    </row>
    <row r="418" s="11" customFormat="1" spans="1:4">
      <c r="A418" s="35" t="s">
        <v>3605</v>
      </c>
      <c r="B418" s="11" t="s">
        <v>3603</v>
      </c>
      <c r="C418" s="11">
        <v>0.5</v>
      </c>
      <c r="D418" s="11" t="s">
        <v>3292</v>
      </c>
    </row>
    <row r="419" s="11" customFormat="1" spans="1:4">
      <c r="A419" s="35" t="s">
        <v>3606</v>
      </c>
      <c r="B419" s="11" t="s">
        <v>3603</v>
      </c>
      <c r="C419" s="11">
        <v>0.5</v>
      </c>
      <c r="D419" s="11" t="s">
        <v>3292</v>
      </c>
    </row>
    <row r="420" s="11" customFormat="1" spans="1:4">
      <c r="A420" s="35" t="s">
        <v>3550</v>
      </c>
      <c r="B420" s="11" t="s">
        <v>3603</v>
      </c>
      <c r="C420" s="11">
        <v>0.5</v>
      </c>
      <c r="D420" s="11" t="s">
        <v>3292</v>
      </c>
    </row>
    <row r="421" s="11" customFormat="1" spans="1:4">
      <c r="A421" s="35" t="s">
        <v>3607</v>
      </c>
      <c r="B421" s="11" t="s">
        <v>3603</v>
      </c>
      <c r="C421" s="11">
        <v>0.5</v>
      </c>
      <c r="D421" s="11" t="s">
        <v>3292</v>
      </c>
    </row>
    <row r="422" s="11" customFormat="1" spans="1:4">
      <c r="A422" s="35" t="s">
        <v>3579</v>
      </c>
      <c r="B422" s="11" t="s">
        <v>3277</v>
      </c>
      <c r="C422" s="11">
        <v>0.92</v>
      </c>
      <c r="D422" s="11" t="s">
        <v>3278</v>
      </c>
    </row>
    <row r="423" s="11" customFormat="1" spans="1:4">
      <c r="A423" s="35" t="s">
        <v>3250</v>
      </c>
      <c r="B423" s="11" t="s">
        <v>3277</v>
      </c>
      <c r="C423" s="11">
        <v>0.92</v>
      </c>
      <c r="D423" s="11" t="s">
        <v>3278</v>
      </c>
    </row>
    <row r="424" s="11" customFormat="1" spans="1:4">
      <c r="A424" s="35" t="s">
        <v>3579</v>
      </c>
      <c r="B424" s="11" t="s">
        <v>3608</v>
      </c>
      <c r="C424" s="11">
        <v>1.5</v>
      </c>
      <c r="D424" s="11" t="s">
        <v>3201</v>
      </c>
    </row>
    <row r="425" s="11" customFormat="1" spans="1:4">
      <c r="A425" s="35" t="s">
        <v>3250</v>
      </c>
      <c r="B425" s="11" t="s">
        <v>3608</v>
      </c>
      <c r="C425" s="11">
        <v>1.5</v>
      </c>
      <c r="D425" s="11" t="s">
        <v>3201</v>
      </c>
    </row>
    <row r="426" s="11" customFormat="1" spans="1:4">
      <c r="A426" s="35" t="s">
        <v>3609</v>
      </c>
      <c r="B426" s="11" t="s">
        <v>3610</v>
      </c>
      <c r="C426" s="11">
        <v>0.6</v>
      </c>
      <c r="D426" s="11" t="s">
        <v>559</v>
      </c>
    </row>
    <row r="427" s="11" customFormat="1" spans="1:4">
      <c r="A427" s="35" t="s">
        <v>3611</v>
      </c>
      <c r="B427" s="11" t="s">
        <v>3610</v>
      </c>
      <c r="C427" s="11">
        <v>0.6</v>
      </c>
      <c r="D427" s="11" t="s">
        <v>559</v>
      </c>
    </row>
    <row r="428" s="11" customFormat="1" spans="1:4">
      <c r="A428" s="35" t="s">
        <v>3612</v>
      </c>
      <c r="B428" s="11" t="s">
        <v>3613</v>
      </c>
      <c r="C428" s="11">
        <v>0.91</v>
      </c>
      <c r="D428" s="11" t="s">
        <v>3278</v>
      </c>
    </row>
    <row r="429" s="11" customFormat="1" spans="1:4">
      <c r="A429" s="35" t="s">
        <v>3612</v>
      </c>
      <c r="B429" s="11" t="s">
        <v>3346</v>
      </c>
      <c r="C429" s="11">
        <v>2.1</v>
      </c>
      <c r="D429" s="11" t="s">
        <v>3201</v>
      </c>
    </row>
    <row r="430" s="11" customFormat="1" spans="1:4">
      <c r="A430" s="35" t="s">
        <v>3248</v>
      </c>
      <c r="B430" s="11" t="s">
        <v>3614</v>
      </c>
      <c r="C430" s="11">
        <v>0.81</v>
      </c>
      <c r="D430" s="11" t="s">
        <v>3278</v>
      </c>
    </row>
    <row r="431" s="11" customFormat="1" spans="1:4">
      <c r="A431" s="35" t="s">
        <v>3615</v>
      </c>
      <c r="B431" s="11" t="s">
        <v>3426</v>
      </c>
      <c r="C431" s="11">
        <v>0.58</v>
      </c>
      <c r="D431" s="11" t="s">
        <v>3278</v>
      </c>
    </row>
    <row r="432" s="11" customFormat="1" spans="1:4">
      <c r="A432" s="35" t="s">
        <v>3615</v>
      </c>
      <c r="B432" s="11" t="s">
        <v>3467</v>
      </c>
      <c r="C432" s="11">
        <v>0.43</v>
      </c>
      <c r="D432" s="11" t="s">
        <v>3188</v>
      </c>
    </row>
    <row r="433" s="11" customFormat="1" spans="1:4">
      <c r="A433" s="35" t="s">
        <v>3477</v>
      </c>
      <c r="B433" s="11" t="s">
        <v>3616</v>
      </c>
      <c r="C433" s="11">
        <v>2.1</v>
      </c>
      <c r="D433" s="11" t="s">
        <v>3201</v>
      </c>
    </row>
    <row r="434" s="11" customFormat="1" spans="1:4">
      <c r="A434" s="35" t="s">
        <v>3223</v>
      </c>
      <c r="B434" s="11" t="s">
        <v>3228</v>
      </c>
      <c r="C434" s="11">
        <v>0.58</v>
      </c>
      <c r="D434" s="11" t="s">
        <v>3292</v>
      </c>
    </row>
    <row r="435" s="11" customFormat="1" spans="1:4">
      <c r="A435" s="35" t="s">
        <v>3221</v>
      </c>
      <c r="B435" s="11" t="s">
        <v>3617</v>
      </c>
      <c r="C435" s="11">
        <v>0.8</v>
      </c>
      <c r="D435" s="11" t="s">
        <v>3278</v>
      </c>
    </row>
    <row r="436" s="11" customFormat="1" spans="1:4">
      <c r="A436" s="35" t="s">
        <v>3221</v>
      </c>
      <c r="B436" s="11" t="s">
        <v>3618</v>
      </c>
      <c r="C436" s="11">
        <v>1.5</v>
      </c>
      <c r="D436" s="11" t="s">
        <v>3151</v>
      </c>
    </row>
    <row r="437" s="11" customFormat="1" spans="1:4">
      <c r="A437" s="35" t="s">
        <v>3619</v>
      </c>
      <c r="B437" s="11" t="s">
        <v>3392</v>
      </c>
      <c r="C437" s="11">
        <v>1.5</v>
      </c>
      <c r="D437" s="11" t="s">
        <v>3278</v>
      </c>
    </row>
    <row r="438" s="11" customFormat="1" spans="1:4">
      <c r="A438" s="35" t="s">
        <v>3619</v>
      </c>
      <c r="B438" s="11" t="s">
        <v>3620</v>
      </c>
      <c r="C438" s="11">
        <v>2.1</v>
      </c>
      <c r="D438" s="11" t="s">
        <v>3201</v>
      </c>
    </row>
    <row r="439" s="11" customFormat="1" spans="1:4">
      <c r="A439" s="35" t="s">
        <v>3540</v>
      </c>
      <c r="B439" s="11" t="s">
        <v>3621</v>
      </c>
      <c r="C439" s="11">
        <v>0.9</v>
      </c>
      <c r="D439" s="11" t="s">
        <v>3278</v>
      </c>
    </row>
    <row r="440" s="11" customFormat="1" spans="1:4">
      <c r="A440" s="35" t="s">
        <v>3622</v>
      </c>
      <c r="B440" s="11" t="s">
        <v>3623</v>
      </c>
      <c r="C440" s="11">
        <v>0.87</v>
      </c>
      <c r="D440" s="11" t="s">
        <v>559</v>
      </c>
    </row>
    <row r="441" s="11" customFormat="1" spans="1:4">
      <c r="A441" s="35" t="s">
        <v>3584</v>
      </c>
      <c r="B441" s="11" t="s">
        <v>3624</v>
      </c>
      <c r="C441" s="11">
        <v>1.03</v>
      </c>
      <c r="D441" s="11" t="s">
        <v>3151</v>
      </c>
    </row>
    <row r="442" s="11" customFormat="1" spans="1:4">
      <c r="A442" s="35" t="s">
        <v>3625</v>
      </c>
      <c r="B442" s="11" t="s">
        <v>3626</v>
      </c>
      <c r="C442" s="11">
        <v>0.79</v>
      </c>
      <c r="D442" s="11" t="s">
        <v>3292</v>
      </c>
    </row>
    <row r="443" s="11" customFormat="1" spans="1:4">
      <c r="A443" s="35" t="s">
        <v>3627</v>
      </c>
      <c r="B443" s="11" t="s">
        <v>3628</v>
      </c>
      <c r="C443" s="11">
        <v>0.98</v>
      </c>
      <c r="D443" s="11" t="s">
        <v>3151</v>
      </c>
    </row>
    <row r="444" s="11" customFormat="1" spans="1:4">
      <c r="A444" s="35" t="s">
        <v>3627</v>
      </c>
      <c r="B444" s="11" t="s">
        <v>3628</v>
      </c>
      <c r="C444" s="11">
        <v>0.98</v>
      </c>
      <c r="D444" s="11" t="s">
        <v>3188</v>
      </c>
    </row>
    <row r="445" s="11" customFormat="1" spans="1:4">
      <c r="A445" s="35" t="s">
        <v>3629</v>
      </c>
      <c r="B445" s="11" t="s">
        <v>3630</v>
      </c>
      <c r="C445" s="11">
        <v>0.57</v>
      </c>
      <c r="D445" s="11" t="s">
        <v>3292</v>
      </c>
    </row>
    <row r="446" s="11" customFormat="1" spans="1:4">
      <c r="A446" s="35" t="s">
        <v>3631</v>
      </c>
      <c r="B446" s="11" t="s">
        <v>3632</v>
      </c>
      <c r="C446" s="11">
        <v>0.5</v>
      </c>
      <c r="D446" s="11" t="s">
        <v>3633</v>
      </c>
    </row>
    <row r="447" s="11" customFormat="1" spans="1:4">
      <c r="A447" s="35" t="s">
        <v>3634</v>
      </c>
      <c r="B447" s="11" t="s">
        <v>3610</v>
      </c>
      <c r="C447" s="11">
        <v>0.6</v>
      </c>
      <c r="D447" s="11" t="s">
        <v>3551</v>
      </c>
    </row>
    <row r="448" s="11" customFormat="1" spans="1:4">
      <c r="A448" s="35" t="s">
        <v>3635</v>
      </c>
      <c r="B448" s="11" t="s">
        <v>3203</v>
      </c>
      <c r="C448" s="11">
        <v>0.61</v>
      </c>
      <c r="D448" s="11" t="s">
        <v>3292</v>
      </c>
    </row>
    <row r="449" s="11" customFormat="1" spans="1:4">
      <c r="A449" s="35" t="s">
        <v>3190</v>
      </c>
      <c r="B449" s="11" t="s">
        <v>3636</v>
      </c>
      <c r="C449" s="11">
        <v>0.84</v>
      </c>
      <c r="D449" s="11" t="s">
        <v>3551</v>
      </c>
    </row>
    <row r="450" s="11" customFormat="1" spans="1:4">
      <c r="A450" s="35" t="s">
        <v>3190</v>
      </c>
      <c r="B450" s="11" t="s">
        <v>3191</v>
      </c>
      <c r="C450" s="11">
        <v>2.1</v>
      </c>
      <c r="D450" s="11" t="s">
        <v>3188</v>
      </c>
    </row>
    <row r="451" s="11" customFormat="1" spans="1:4">
      <c r="A451" s="35" t="s">
        <v>3193</v>
      </c>
      <c r="B451" s="11" t="s">
        <v>3637</v>
      </c>
      <c r="C451" s="11">
        <v>0.91</v>
      </c>
      <c r="D451" s="11" t="s">
        <v>3551</v>
      </c>
    </row>
    <row r="452" s="11" customFormat="1" spans="1:4">
      <c r="A452" s="35" t="s">
        <v>3193</v>
      </c>
      <c r="B452" s="11" t="s">
        <v>3638</v>
      </c>
      <c r="C452" s="11">
        <v>2.1</v>
      </c>
      <c r="D452" s="11" t="s">
        <v>3188</v>
      </c>
    </row>
    <row r="453" s="11" customFormat="1" spans="1:4">
      <c r="A453" s="35" t="s">
        <v>3331</v>
      </c>
      <c r="B453" s="11" t="s">
        <v>3639</v>
      </c>
      <c r="C453" s="11">
        <v>0.63</v>
      </c>
      <c r="D453" s="11" t="s">
        <v>3551</v>
      </c>
    </row>
    <row r="454" s="11" customFormat="1" spans="1:4">
      <c r="A454" s="35" t="s">
        <v>3631</v>
      </c>
      <c r="B454" s="11" t="s">
        <v>3640</v>
      </c>
      <c r="C454" s="11">
        <v>1.04</v>
      </c>
      <c r="D454" s="11" t="s">
        <v>3151</v>
      </c>
    </row>
    <row r="455" s="11" customFormat="1" spans="1:4">
      <c r="A455" s="35" t="s">
        <v>3631</v>
      </c>
      <c r="B455" s="11" t="s">
        <v>3641</v>
      </c>
      <c r="C455" s="11">
        <v>0.85</v>
      </c>
      <c r="D455" s="11" t="s">
        <v>3213</v>
      </c>
    </row>
    <row r="456" s="11" customFormat="1" spans="1:4">
      <c r="A456" s="35" t="s">
        <v>3631</v>
      </c>
      <c r="B456" s="11" t="s">
        <v>3642</v>
      </c>
      <c r="C456" s="11">
        <v>2.4</v>
      </c>
      <c r="D456" s="11" t="s">
        <v>3188</v>
      </c>
    </row>
    <row r="457" s="11" customFormat="1" spans="1:4">
      <c r="A457" s="35" t="s">
        <v>3643</v>
      </c>
      <c r="B457" s="11" t="s">
        <v>3541</v>
      </c>
      <c r="C457" s="11">
        <v>0.79</v>
      </c>
      <c r="D457" s="11" t="s">
        <v>3644</v>
      </c>
    </row>
    <row r="458" s="11" customFormat="1" spans="1:4">
      <c r="A458" s="35" t="s">
        <v>3643</v>
      </c>
      <c r="B458" s="11" t="s">
        <v>3645</v>
      </c>
      <c r="C458" s="11">
        <v>1.03</v>
      </c>
      <c r="D458" s="11" t="s">
        <v>3646</v>
      </c>
    </row>
    <row r="459" s="11" customFormat="1" spans="1:4">
      <c r="A459" s="35" t="s">
        <v>3643</v>
      </c>
      <c r="B459" s="11" t="s">
        <v>3647</v>
      </c>
      <c r="C459" s="11">
        <v>1.5</v>
      </c>
      <c r="D459" s="11" t="s">
        <v>3648</v>
      </c>
    </row>
    <row r="460" s="11" customFormat="1" spans="1:4">
      <c r="A460" s="35" t="s">
        <v>3643</v>
      </c>
      <c r="B460" s="11" t="s">
        <v>3649</v>
      </c>
      <c r="C460" s="11">
        <v>2.1</v>
      </c>
      <c r="D460" s="11" t="s">
        <v>3650</v>
      </c>
    </row>
    <row r="461" s="11" customFormat="1" spans="1:4">
      <c r="A461" s="11" t="s">
        <v>3651</v>
      </c>
      <c r="B461" s="11" t="s">
        <v>3652</v>
      </c>
      <c r="C461" s="11">
        <v>0.61</v>
      </c>
      <c r="D461" s="11" t="s">
        <v>3653</v>
      </c>
    </row>
    <row r="462" s="11" customFormat="1" spans="1:4">
      <c r="A462" s="11" t="s">
        <v>3654</v>
      </c>
      <c r="B462" s="11" t="s">
        <v>3655</v>
      </c>
      <c r="C462" s="11">
        <v>1.13</v>
      </c>
      <c r="D462" s="11" t="s">
        <v>3319</v>
      </c>
    </row>
    <row r="463" s="11" customFormat="1" spans="1:4">
      <c r="A463" s="11" t="s">
        <v>3656</v>
      </c>
      <c r="B463" s="11" t="s">
        <v>3657</v>
      </c>
      <c r="C463" s="11">
        <v>0.6</v>
      </c>
      <c r="D463" s="11" t="s">
        <v>559</v>
      </c>
    </row>
    <row r="464" s="11" customFormat="1" spans="1:4">
      <c r="A464" s="11" t="s">
        <v>3658</v>
      </c>
      <c r="B464" s="11" t="s">
        <v>3659</v>
      </c>
      <c r="C464" s="11">
        <v>0.42</v>
      </c>
      <c r="D464" s="11" t="s">
        <v>3188</v>
      </c>
    </row>
    <row r="465" s="11" customFormat="1" spans="1:4">
      <c r="A465" s="11" t="s">
        <v>3660</v>
      </c>
      <c r="B465" s="11" t="s">
        <v>3661</v>
      </c>
      <c r="C465" s="11">
        <v>0.57</v>
      </c>
      <c r="D465" s="11" t="s">
        <v>3188</v>
      </c>
    </row>
    <row r="466" s="11" customFormat="1" spans="1:4">
      <c r="A466" s="11" t="s">
        <v>3662</v>
      </c>
      <c r="B466" s="11" t="s">
        <v>3663</v>
      </c>
      <c r="C466" s="11">
        <v>0.59</v>
      </c>
      <c r="D466" s="11" t="s">
        <v>3664</v>
      </c>
    </row>
    <row r="467" s="11" customFormat="1" spans="1:4">
      <c r="A467" s="11" t="s">
        <v>3665</v>
      </c>
      <c r="B467" s="11" t="s">
        <v>3663</v>
      </c>
      <c r="C467" s="11">
        <v>0.59</v>
      </c>
      <c r="D467" s="11" t="s">
        <v>3664</v>
      </c>
    </row>
    <row r="468" s="11" customFormat="1" spans="1:4">
      <c r="A468" s="35" t="s">
        <v>3666</v>
      </c>
      <c r="B468" s="11" t="s">
        <v>3259</v>
      </c>
      <c r="C468" s="11">
        <v>0.86</v>
      </c>
      <c r="D468" s="11" t="s">
        <v>3188</v>
      </c>
    </row>
    <row r="469" s="11" customFormat="1" spans="1:4">
      <c r="A469" s="11" t="s">
        <v>3667</v>
      </c>
      <c r="B469" s="11" t="s">
        <v>3228</v>
      </c>
      <c r="C469" s="11">
        <v>0.58</v>
      </c>
      <c r="D469" s="11" t="s">
        <v>3664</v>
      </c>
    </row>
    <row r="470" s="11" customFormat="1" spans="1:4">
      <c r="A470" s="35" t="s">
        <v>3251</v>
      </c>
      <c r="B470" s="11" t="s">
        <v>3668</v>
      </c>
      <c r="C470" s="11">
        <v>0.98</v>
      </c>
      <c r="D470" s="11" t="s">
        <v>3151</v>
      </c>
    </row>
    <row r="471" s="11" customFormat="1" spans="1:4">
      <c r="A471" s="35" t="s">
        <v>3251</v>
      </c>
      <c r="B471" s="11" t="s">
        <v>3669</v>
      </c>
      <c r="C471" s="11">
        <v>0.89</v>
      </c>
      <c r="D471" s="11" t="s">
        <v>3213</v>
      </c>
    </row>
    <row r="472" s="11" customFormat="1" spans="1:4">
      <c r="A472" s="35" t="s">
        <v>3251</v>
      </c>
      <c r="B472" s="11" t="s">
        <v>3557</v>
      </c>
      <c r="C472" s="11">
        <v>0.66</v>
      </c>
      <c r="D472" s="11" t="s">
        <v>3188</v>
      </c>
    </row>
    <row r="473" s="11" customFormat="1" spans="1:4">
      <c r="A473" s="35" t="s">
        <v>3670</v>
      </c>
      <c r="B473" s="11" t="s">
        <v>3671</v>
      </c>
      <c r="C473" s="11">
        <v>2.1</v>
      </c>
      <c r="D473" s="11" t="s">
        <v>3201</v>
      </c>
    </row>
    <row r="474" s="11" customFormat="1" spans="1:4">
      <c r="A474" s="35" t="s">
        <v>3672</v>
      </c>
      <c r="B474" s="11" t="s">
        <v>3673</v>
      </c>
      <c r="C474" s="11">
        <v>2.1</v>
      </c>
      <c r="D474" s="11" t="s">
        <v>3201</v>
      </c>
    </row>
    <row r="475" s="11" customFormat="1" spans="1:4">
      <c r="A475" s="35" t="s">
        <v>3674</v>
      </c>
      <c r="B475" s="11" t="s">
        <v>3675</v>
      </c>
      <c r="C475" s="11">
        <v>2.1</v>
      </c>
      <c r="D475" s="11" t="s">
        <v>3201</v>
      </c>
    </row>
    <row r="476" s="11" customFormat="1" spans="1:4">
      <c r="A476" s="35" t="s">
        <v>3449</v>
      </c>
      <c r="B476" s="11" t="s">
        <v>3502</v>
      </c>
      <c r="C476" s="11">
        <v>0.91</v>
      </c>
      <c r="D476" s="11" t="s">
        <v>3213</v>
      </c>
    </row>
    <row r="477" s="11" customFormat="1" spans="1:4">
      <c r="A477" s="35" t="s">
        <v>3676</v>
      </c>
      <c r="B477" s="11" t="s">
        <v>3471</v>
      </c>
      <c r="C477" s="11">
        <v>0.31</v>
      </c>
      <c r="D477" s="11" t="s">
        <v>559</v>
      </c>
    </row>
    <row r="478" s="11" customFormat="1" spans="1:4">
      <c r="A478" s="35" t="s">
        <v>3474</v>
      </c>
      <c r="B478" s="11" t="s">
        <v>3471</v>
      </c>
      <c r="C478" s="11">
        <v>0.31</v>
      </c>
      <c r="D478" s="11" t="s">
        <v>559</v>
      </c>
    </row>
    <row r="479" s="11" customFormat="1" spans="1:4">
      <c r="A479" s="35" t="s">
        <v>3677</v>
      </c>
      <c r="B479" s="11" t="s">
        <v>3471</v>
      </c>
      <c r="C479" s="11">
        <v>0.31</v>
      </c>
      <c r="D479" s="11" t="s">
        <v>559</v>
      </c>
    </row>
    <row r="480" s="11" customFormat="1" spans="1:4">
      <c r="A480" s="35" t="s">
        <v>3475</v>
      </c>
      <c r="B480" s="11" t="s">
        <v>3471</v>
      </c>
      <c r="C480" s="11">
        <v>0.31</v>
      </c>
      <c r="D480" s="11" t="s">
        <v>559</v>
      </c>
    </row>
    <row r="481" s="11" customFormat="1" spans="1:5">
      <c r="A481" s="35" t="s">
        <v>3280</v>
      </c>
      <c r="B481" s="11" t="s">
        <v>3678</v>
      </c>
      <c r="C481" s="11">
        <v>2.4</v>
      </c>
      <c r="D481" s="11" t="s">
        <v>3188</v>
      </c>
      <c r="E481" s="11" t="s">
        <v>3188</v>
      </c>
    </row>
    <row r="482" s="11" customFormat="1" spans="1:4">
      <c r="A482" s="35" t="s">
        <v>3651</v>
      </c>
      <c r="B482" s="11" t="s">
        <v>3652</v>
      </c>
      <c r="C482" s="11">
        <v>0.61</v>
      </c>
      <c r="D482" s="11" t="s">
        <v>3653</v>
      </c>
    </row>
    <row r="483" s="11" customFormat="1" spans="1:4">
      <c r="A483" s="35" t="s">
        <v>3651</v>
      </c>
      <c r="B483" s="11" t="s">
        <v>3679</v>
      </c>
      <c r="C483" s="11">
        <v>0.43</v>
      </c>
      <c r="D483" s="11" t="s">
        <v>3680</v>
      </c>
    </row>
    <row r="484" s="11" customFormat="1" spans="1:4">
      <c r="A484" s="35" t="s">
        <v>3681</v>
      </c>
      <c r="B484" s="11" t="s">
        <v>3682</v>
      </c>
      <c r="C484" s="11">
        <v>0.46</v>
      </c>
      <c r="D484" s="11" t="s">
        <v>559</v>
      </c>
    </row>
    <row r="485" s="11" customFormat="1" spans="1:4">
      <c r="A485" s="35" t="s">
        <v>3683</v>
      </c>
      <c r="B485" s="11" t="s">
        <v>3684</v>
      </c>
      <c r="C485" s="11">
        <v>0.55</v>
      </c>
      <c r="D485" s="11" t="s">
        <v>559</v>
      </c>
    </row>
    <row r="486" s="11" customFormat="1" spans="1:4">
      <c r="A486" s="35" t="s">
        <v>3662</v>
      </c>
      <c r="B486" s="11" t="s">
        <v>3685</v>
      </c>
      <c r="C486" s="11">
        <v>0.88</v>
      </c>
      <c r="D486" s="11" t="s">
        <v>559</v>
      </c>
    </row>
    <row r="487" s="11" customFormat="1" spans="1:4">
      <c r="A487" s="35" t="s">
        <v>3686</v>
      </c>
      <c r="B487" s="11" t="s">
        <v>3687</v>
      </c>
      <c r="C487" s="11">
        <v>0.44</v>
      </c>
      <c r="D487" s="11" t="s">
        <v>559</v>
      </c>
    </row>
    <row r="488" s="11" customFormat="1" spans="1:4">
      <c r="A488" s="35" t="s">
        <v>3688</v>
      </c>
      <c r="B488" s="11" t="s">
        <v>3689</v>
      </c>
      <c r="C488" s="11">
        <v>0.56</v>
      </c>
      <c r="D488" s="11" t="s">
        <v>559</v>
      </c>
    </row>
    <row r="489" s="11" customFormat="1" spans="1:4">
      <c r="A489" s="35" t="s">
        <v>3615</v>
      </c>
      <c r="B489" s="11" t="s">
        <v>3689</v>
      </c>
      <c r="C489" s="11">
        <v>0.56</v>
      </c>
      <c r="D489" s="11" t="s">
        <v>559</v>
      </c>
    </row>
    <row r="490" s="11" customFormat="1" spans="1:4">
      <c r="A490" s="35" t="s">
        <v>3690</v>
      </c>
      <c r="B490" s="11" t="s">
        <v>3652</v>
      </c>
      <c r="C490" s="11">
        <v>0.61</v>
      </c>
      <c r="D490" s="11" t="s">
        <v>559</v>
      </c>
    </row>
    <row r="491" s="11" customFormat="1" spans="1:4">
      <c r="A491" s="35" t="s">
        <v>3667</v>
      </c>
      <c r="B491" s="11" t="s">
        <v>3652</v>
      </c>
      <c r="C491" s="11">
        <v>0.61</v>
      </c>
      <c r="D491" s="11" t="s">
        <v>559</v>
      </c>
    </row>
    <row r="492" s="11" customFormat="1" spans="1:4">
      <c r="A492" s="35" t="s">
        <v>3691</v>
      </c>
      <c r="B492" s="11" t="s">
        <v>3692</v>
      </c>
      <c r="C492" s="11">
        <v>2.1</v>
      </c>
      <c r="D492" s="11" t="s">
        <v>3693</v>
      </c>
    </row>
    <row r="493" s="11" customFormat="1" spans="1:4">
      <c r="A493" s="35" t="s">
        <v>3694</v>
      </c>
      <c r="B493" s="11" t="s">
        <v>3695</v>
      </c>
      <c r="C493" s="11">
        <v>1.5</v>
      </c>
      <c r="D493" s="11" t="s">
        <v>3304</v>
      </c>
    </row>
    <row r="494" s="11" customFormat="1" spans="1:4">
      <c r="A494" s="35" t="s">
        <v>3378</v>
      </c>
      <c r="B494" s="11" t="s">
        <v>3696</v>
      </c>
      <c r="C494" s="11">
        <v>0.64</v>
      </c>
      <c r="D494" s="11" t="s">
        <v>3304</v>
      </c>
    </row>
    <row r="495" s="11" customFormat="1" spans="1:4">
      <c r="A495" s="35" t="s">
        <v>3625</v>
      </c>
      <c r="B495" s="11" t="s">
        <v>3697</v>
      </c>
      <c r="C495" s="11">
        <v>2.4</v>
      </c>
      <c r="D495" s="11" t="s">
        <v>3188</v>
      </c>
    </row>
    <row r="496" s="11" customFormat="1" spans="1:4">
      <c r="A496" s="35" t="s">
        <v>3585</v>
      </c>
      <c r="B496" s="11" t="s">
        <v>3697</v>
      </c>
      <c r="C496" s="11">
        <v>2.4</v>
      </c>
      <c r="D496" s="11" t="s">
        <v>3188</v>
      </c>
    </row>
    <row r="497" s="11" customFormat="1" spans="1:4">
      <c r="A497" s="35" t="s">
        <v>3625</v>
      </c>
      <c r="B497" s="11" t="s">
        <v>3698</v>
      </c>
      <c r="C497" s="11">
        <v>0.69</v>
      </c>
      <c r="D497" s="11" t="s">
        <v>3292</v>
      </c>
    </row>
    <row r="498" s="11" customFormat="1" spans="1:4">
      <c r="A498" s="35" t="s">
        <v>3585</v>
      </c>
      <c r="B498" s="11" t="s">
        <v>3698</v>
      </c>
      <c r="C498" s="11">
        <v>0.69</v>
      </c>
      <c r="D498" s="11" t="s">
        <v>3292</v>
      </c>
    </row>
    <row r="499" s="11" customFormat="1" spans="1:4">
      <c r="A499" s="35" t="s">
        <v>3699</v>
      </c>
      <c r="B499" s="11" t="s">
        <v>3700</v>
      </c>
      <c r="C499" s="11">
        <v>0.9</v>
      </c>
      <c r="D499" s="11" t="s">
        <v>3297</v>
      </c>
    </row>
    <row r="500" s="11" customFormat="1" spans="1:4">
      <c r="A500" s="35" t="s">
        <v>3699</v>
      </c>
      <c r="B500" s="11" t="s">
        <v>3701</v>
      </c>
      <c r="C500" s="11">
        <v>1.05</v>
      </c>
      <c r="D500" s="11" t="s">
        <v>3151</v>
      </c>
    </row>
    <row r="501" s="11" customFormat="1" spans="1:4">
      <c r="A501" s="35" t="s">
        <v>3699</v>
      </c>
      <c r="B501" s="11" t="s">
        <v>3702</v>
      </c>
      <c r="C501" s="11">
        <v>0.86</v>
      </c>
      <c r="D501" s="11" t="s">
        <v>3213</v>
      </c>
    </row>
    <row r="502" s="11" customFormat="1" spans="1:4">
      <c r="A502" s="35" t="s">
        <v>3699</v>
      </c>
      <c r="B502" s="11" t="s">
        <v>3703</v>
      </c>
      <c r="C502" s="11">
        <v>2.4</v>
      </c>
      <c r="D502" s="11" t="s">
        <v>3188</v>
      </c>
    </row>
    <row r="503" s="11" customFormat="1" spans="1:4">
      <c r="A503" s="35" t="s">
        <v>3622</v>
      </c>
      <c r="B503" s="11" t="s">
        <v>3704</v>
      </c>
      <c r="C503" s="11">
        <v>0.84</v>
      </c>
      <c r="D503" s="11" t="s">
        <v>3213</v>
      </c>
    </row>
    <row r="504" s="11" customFormat="1" spans="1:4">
      <c r="A504" s="35" t="s">
        <v>3705</v>
      </c>
      <c r="B504" s="11" t="s">
        <v>3706</v>
      </c>
      <c r="C504" s="11">
        <v>0.77</v>
      </c>
      <c r="D504" s="11" t="s">
        <v>3319</v>
      </c>
    </row>
    <row r="505" s="11" customFormat="1" spans="1:4">
      <c r="A505" s="35" t="s">
        <v>3707</v>
      </c>
      <c r="B505" s="11" t="s">
        <v>3708</v>
      </c>
      <c r="C505" s="11">
        <v>0.63</v>
      </c>
      <c r="D505" s="11" t="s">
        <v>3188</v>
      </c>
    </row>
    <row r="506" s="11" customFormat="1" spans="1:4">
      <c r="A506" s="35" t="s">
        <v>3707</v>
      </c>
      <c r="B506" s="11" t="s">
        <v>3709</v>
      </c>
      <c r="C506" s="11">
        <v>0.5</v>
      </c>
      <c r="D506" s="11" t="s">
        <v>559</v>
      </c>
    </row>
    <row r="507" s="11" customFormat="1" spans="1:4">
      <c r="A507" s="35" t="s">
        <v>3710</v>
      </c>
      <c r="B507" s="11" t="s">
        <v>3711</v>
      </c>
      <c r="C507" s="11">
        <v>0.76</v>
      </c>
      <c r="D507" s="11" t="s">
        <v>3319</v>
      </c>
    </row>
    <row r="508" s="11" customFormat="1" spans="1:4">
      <c r="A508" s="35" t="s">
        <v>3712</v>
      </c>
      <c r="B508" s="11" t="s">
        <v>3711</v>
      </c>
      <c r="C508" s="11">
        <v>0.76</v>
      </c>
      <c r="D508" s="11" t="s">
        <v>3319</v>
      </c>
    </row>
    <row r="509" s="11" customFormat="1" spans="1:4">
      <c r="A509" s="35" t="s">
        <v>3713</v>
      </c>
      <c r="B509" s="11" t="s">
        <v>3711</v>
      </c>
      <c r="C509" s="11">
        <v>0.76</v>
      </c>
      <c r="D509" s="11" t="s">
        <v>3319</v>
      </c>
    </row>
    <row r="510" s="11" customFormat="1" spans="1:4">
      <c r="A510" s="35" t="s">
        <v>3714</v>
      </c>
      <c r="B510" s="11" t="s">
        <v>3711</v>
      </c>
      <c r="C510" s="11">
        <v>0.76</v>
      </c>
      <c r="D510" s="11" t="s">
        <v>3319</v>
      </c>
    </row>
    <row r="511" s="11" customFormat="1" spans="1:4">
      <c r="A511" s="35" t="s">
        <v>3707</v>
      </c>
      <c r="B511" s="11" t="s">
        <v>3711</v>
      </c>
      <c r="C511" s="11">
        <v>0.76</v>
      </c>
      <c r="D511" s="11" t="s">
        <v>3319</v>
      </c>
    </row>
    <row r="512" s="11" customFormat="1" spans="1:4">
      <c r="A512" s="35" t="s">
        <v>3715</v>
      </c>
      <c r="B512" s="11" t="s">
        <v>3711</v>
      </c>
      <c r="C512" s="11">
        <v>0.76</v>
      </c>
      <c r="D512" s="11" t="s">
        <v>3319</v>
      </c>
    </row>
    <row r="513" s="11" customFormat="1" spans="1:4">
      <c r="A513" s="35" t="s">
        <v>3716</v>
      </c>
      <c r="B513" s="11" t="s">
        <v>3645</v>
      </c>
      <c r="C513" s="11">
        <v>1.03</v>
      </c>
      <c r="D513" s="11" t="s">
        <v>559</v>
      </c>
    </row>
    <row r="514" s="11" customFormat="1" spans="1:4">
      <c r="A514" s="35" t="s">
        <v>3717</v>
      </c>
      <c r="B514" s="11" t="s">
        <v>3645</v>
      </c>
      <c r="C514" s="11">
        <v>1.03</v>
      </c>
      <c r="D514" s="11" t="s">
        <v>559</v>
      </c>
    </row>
    <row r="515" s="11" customFormat="1" spans="1:4">
      <c r="A515" s="35" t="s">
        <v>3718</v>
      </c>
      <c r="B515" s="11" t="s">
        <v>3499</v>
      </c>
      <c r="C515" s="11">
        <v>0.88</v>
      </c>
      <c r="D515" s="11" t="s">
        <v>3319</v>
      </c>
    </row>
    <row r="516" s="11" customFormat="1" spans="1:4">
      <c r="A516" s="35" t="s">
        <v>3719</v>
      </c>
      <c r="B516" s="11" t="s">
        <v>3499</v>
      </c>
      <c r="C516" s="11">
        <v>0.88</v>
      </c>
      <c r="D516" s="11" t="s">
        <v>3319</v>
      </c>
    </row>
    <row r="517" s="11" customFormat="1" spans="1:4">
      <c r="A517" s="35" t="s">
        <v>3720</v>
      </c>
      <c r="B517" s="11" t="s">
        <v>3218</v>
      </c>
      <c r="C517" s="11">
        <v>0.7</v>
      </c>
      <c r="D517" s="11" t="s">
        <v>3188</v>
      </c>
    </row>
    <row r="518" s="11" customFormat="1" spans="1:4">
      <c r="A518" s="35" t="s">
        <v>3721</v>
      </c>
      <c r="B518" s="11" t="s">
        <v>3218</v>
      </c>
      <c r="C518" s="11">
        <v>0.7</v>
      </c>
      <c r="D518" s="11" t="s">
        <v>3188</v>
      </c>
    </row>
    <row r="519" s="11" customFormat="1" spans="1:4">
      <c r="A519" s="35" t="s">
        <v>3722</v>
      </c>
      <c r="B519" s="11" t="s">
        <v>3218</v>
      </c>
      <c r="C519" s="11">
        <v>0.7</v>
      </c>
      <c r="D519" s="11" t="s">
        <v>3188</v>
      </c>
    </row>
    <row r="520" s="11" customFormat="1" spans="1:4">
      <c r="A520" s="35" t="s">
        <v>3723</v>
      </c>
      <c r="B520" s="11" t="s">
        <v>3499</v>
      </c>
      <c r="C520" s="11">
        <v>0.88</v>
      </c>
      <c r="D520" s="11" t="s">
        <v>3319</v>
      </c>
    </row>
    <row r="521" s="11" customFormat="1" spans="1:4">
      <c r="A521" s="35" t="s">
        <v>3724</v>
      </c>
      <c r="B521" s="11" t="s">
        <v>3499</v>
      </c>
      <c r="C521" s="11">
        <v>0.88</v>
      </c>
      <c r="D521" s="11" t="s">
        <v>3319</v>
      </c>
    </row>
    <row r="522" s="11" customFormat="1" spans="1:4">
      <c r="A522" s="35" t="s">
        <v>3720</v>
      </c>
      <c r="B522" s="11" t="s">
        <v>3725</v>
      </c>
      <c r="C522" s="11">
        <v>0.47</v>
      </c>
      <c r="D522" s="11" t="s">
        <v>559</v>
      </c>
    </row>
    <row r="523" s="11" customFormat="1" spans="1:4">
      <c r="A523" s="35" t="s">
        <v>3721</v>
      </c>
      <c r="B523" s="11" t="s">
        <v>3725</v>
      </c>
      <c r="C523" s="11">
        <v>0.47</v>
      </c>
      <c r="D523" s="11" t="s">
        <v>559</v>
      </c>
    </row>
    <row r="524" s="11" customFormat="1" spans="1:4">
      <c r="A524" s="35" t="s">
        <v>3722</v>
      </c>
      <c r="B524" s="11" t="s">
        <v>3725</v>
      </c>
      <c r="C524" s="11">
        <v>0.47</v>
      </c>
      <c r="D524" s="11" t="s">
        <v>559</v>
      </c>
    </row>
    <row r="525" s="11" customFormat="1" spans="1:4">
      <c r="A525" s="35" t="s">
        <v>3726</v>
      </c>
      <c r="B525" s="11" t="s">
        <v>3727</v>
      </c>
      <c r="C525" s="11">
        <v>0.84</v>
      </c>
      <c r="D525" s="11" t="s">
        <v>559</v>
      </c>
    </row>
    <row r="526" s="11" customFormat="1" spans="1:4">
      <c r="A526" s="35" t="s">
        <v>3728</v>
      </c>
      <c r="B526" s="11" t="s">
        <v>3374</v>
      </c>
      <c r="C526" s="11">
        <v>2.4</v>
      </c>
      <c r="D526" s="11" t="s">
        <v>3367</v>
      </c>
    </row>
    <row r="527" s="11" customFormat="1" spans="1:4">
      <c r="A527" s="35" t="s">
        <v>3729</v>
      </c>
      <c r="B527" s="11" t="s">
        <v>3730</v>
      </c>
      <c r="C527" s="11">
        <v>0.65</v>
      </c>
      <c r="D527" s="11" t="s">
        <v>559</v>
      </c>
    </row>
    <row r="528" s="11" customFormat="1" spans="1:4">
      <c r="A528" s="35" t="s">
        <v>3731</v>
      </c>
      <c r="B528" s="11" t="s">
        <v>3732</v>
      </c>
      <c r="C528" s="11">
        <v>0.64</v>
      </c>
      <c r="D528" s="11" t="s">
        <v>3304</v>
      </c>
    </row>
    <row r="529" s="11" customFormat="1" spans="1:4">
      <c r="A529" s="35" t="s">
        <v>3733</v>
      </c>
      <c r="B529" s="11" t="s">
        <v>3734</v>
      </c>
      <c r="C529" s="11">
        <v>0.43</v>
      </c>
      <c r="D529" s="11" t="s">
        <v>559</v>
      </c>
    </row>
    <row r="530" s="11" customFormat="1" spans="1:4">
      <c r="A530" s="35" t="s">
        <v>3312</v>
      </c>
      <c r="B530" s="11" t="s">
        <v>3702</v>
      </c>
      <c r="C530" s="11">
        <v>0.86</v>
      </c>
      <c r="D530" s="11" t="s">
        <v>3213</v>
      </c>
    </row>
    <row r="531" s="11" customFormat="1" spans="1:1">
      <c r="A531" s="35"/>
    </row>
    <row r="532" s="11" customFormat="1" spans="1:1">
      <c r="A532" s="35"/>
    </row>
    <row r="533" s="11" customFormat="1" spans="1:1">
      <c r="A533" s="35"/>
    </row>
    <row r="534" s="11" customFormat="1" spans="1:1">
      <c r="A534" s="35"/>
    </row>
    <row r="535" s="11" customFormat="1" spans="1:1">
      <c r="A535" s="35"/>
    </row>
    <row r="536" s="11" customFormat="1" spans="1:1">
      <c r="A536" s="35"/>
    </row>
    <row r="537" s="11" customFormat="1" spans="1:1">
      <c r="A537" s="35"/>
    </row>
    <row r="538" s="11" customFormat="1" spans="1:1">
      <c r="A538" s="35"/>
    </row>
    <row r="539" s="11" customFormat="1" spans="1:1">
      <c r="A539" s="35"/>
    </row>
    <row r="540" s="11" customFormat="1" spans="1:1">
      <c r="A540" s="35"/>
    </row>
    <row r="541" s="11" customFormat="1" spans="1:1">
      <c r="A541" s="35"/>
    </row>
    <row r="542" s="11" customFormat="1" spans="1:1">
      <c r="A542" s="35"/>
    </row>
    <row r="543" s="11" customFormat="1" spans="1:1">
      <c r="A543" s="35"/>
    </row>
    <row r="544" s="11" customFormat="1" spans="1:1">
      <c r="A544" s="35"/>
    </row>
    <row r="545" s="11" customFormat="1" spans="1:1">
      <c r="A545" s="35"/>
    </row>
    <row r="546" s="11" customFormat="1" spans="1:1">
      <c r="A546" s="35"/>
    </row>
    <row r="547" s="11" customFormat="1" spans="1:1">
      <c r="A547" s="35"/>
    </row>
    <row r="548" s="11" customFormat="1" spans="1:1">
      <c r="A548" s="35"/>
    </row>
    <row r="549" s="11" customFormat="1" spans="1:1">
      <c r="A549" s="35"/>
    </row>
    <row r="550" s="11" customFormat="1" spans="1:1">
      <c r="A550" s="35"/>
    </row>
    <row r="551" s="11" customFormat="1" spans="1:1">
      <c r="A551" s="35"/>
    </row>
    <row r="552" s="11" customFormat="1" spans="1:1">
      <c r="A552" s="35"/>
    </row>
    <row r="553" s="11" customFormat="1" spans="1:1">
      <c r="A553" s="35"/>
    </row>
    <row r="554" s="11" customFormat="1" spans="1:1">
      <c r="A554" s="35"/>
    </row>
    <row r="555" s="11" customFormat="1" spans="1:1">
      <c r="A555" s="35"/>
    </row>
    <row r="556" s="11" customFormat="1" spans="1:1">
      <c r="A556" s="35"/>
    </row>
    <row r="557" s="11" customFormat="1" spans="1:1">
      <c r="A557" s="35"/>
    </row>
    <row r="558" s="11" customFormat="1" spans="1:1">
      <c r="A558" s="35"/>
    </row>
    <row r="559" s="11" customFormat="1" spans="1:1">
      <c r="A559" s="35"/>
    </row>
    <row r="560" s="11" customFormat="1" spans="1:1">
      <c r="A560" s="35"/>
    </row>
    <row r="561" s="11" customFormat="1" spans="1:1">
      <c r="A561" s="35"/>
    </row>
    <row r="562" s="11" customFormat="1" spans="1:1">
      <c r="A562" s="35"/>
    </row>
    <row r="563" s="11" customFormat="1" spans="1:1">
      <c r="A563" s="35"/>
    </row>
    <row r="564" s="11" customFormat="1" spans="1:1">
      <c r="A564" s="35"/>
    </row>
    <row r="565" s="11" customFormat="1" spans="1:1">
      <c r="A565" s="35"/>
    </row>
    <row r="566" s="11" customFormat="1" spans="1:1">
      <c r="A566" s="35"/>
    </row>
    <row r="567" s="11" customFormat="1" spans="1:1">
      <c r="A567" s="35"/>
    </row>
    <row r="568" s="11" customFormat="1" spans="1:1">
      <c r="A568" s="35"/>
    </row>
    <row r="569" s="11" customFormat="1" spans="1:1">
      <c r="A569" s="35"/>
    </row>
    <row r="570" s="11" customFormat="1" spans="1:1">
      <c r="A570" s="35"/>
    </row>
    <row r="571" s="11" customFormat="1" spans="1:1">
      <c r="A571" s="35"/>
    </row>
    <row r="572" s="11" customFormat="1" spans="1:1">
      <c r="A572" s="35"/>
    </row>
    <row r="573" s="11" customFormat="1" spans="1:1">
      <c r="A573" s="35"/>
    </row>
    <row r="574" s="11" customFormat="1" spans="1:1">
      <c r="A574" s="35"/>
    </row>
    <row r="575" s="11" customFormat="1" spans="1:1">
      <c r="A575" s="35"/>
    </row>
    <row r="576" s="11" customFormat="1" spans="1:1">
      <c r="A576" s="35"/>
    </row>
    <row r="577" s="11" customFormat="1" spans="1:1">
      <c r="A577" s="35"/>
    </row>
    <row r="578" s="11" customFormat="1" spans="1:1">
      <c r="A578" s="35"/>
    </row>
    <row r="579" s="11" customFormat="1" spans="1:1">
      <c r="A579" s="35"/>
    </row>
    <row r="580" s="11" customFormat="1" spans="1:1">
      <c r="A580" s="35"/>
    </row>
    <row r="581" s="11" customFormat="1" spans="1:1">
      <c r="A581" s="35"/>
    </row>
    <row r="582" s="11" customFormat="1" spans="1:1">
      <c r="A582" s="35"/>
    </row>
    <row r="583" s="11" customFormat="1" spans="1:1">
      <c r="A583" s="35"/>
    </row>
    <row r="584" s="11" customFormat="1" spans="1:1">
      <c r="A584" s="35"/>
    </row>
    <row r="585" s="11" customFormat="1" spans="1:1">
      <c r="A585" s="35"/>
    </row>
    <row r="586" s="11" customFormat="1" spans="1:1">
      <c r="A586" s="35"/>
    </row>
    <row r="587" s="11" customFormat="1" spans="1:1">
      <c r="A587" s="35"/>
    </row>
    <row r="588" s="11" customFormat="1" spans="1:1">
      <c r="A588" s="35"/>
    </row>
    <row r="589" s="11" customFormat="1" spans="1:1">
      <c r="A589" s="35"/>
    </row>
    <row r="590" s="11" customFormat="1" spans="1:1">
      <c r="A590" s="35"/>
    </row>
    <row r="591" s="11" customFormat="1" spans="1:1">
      <c r="A591" s="35"/>
    </row>
    <row r="592" s="11" customFormat="1" spans="1:1">
      <c r="A592" s="35"/>
    </row>
    <row r="593" s="11" customFormat="1" spans="1:1">
      <c r="A593" s="35"/>
    </row>
    <row r="594" s="11" customFormat="1" spans="1:1">
      <c r="A594" s="35"/>
    </row>
    <row r="595" s="11" customFormat="1" spans="1:1">
      <c r="A595" s="35"/>
    </row>
    <row r="596" s="11" customFormat="1" spans="1:1">
      <c r="A596" s="35"/>
    </row>
    <row r="597" s="11" customFormat="1" spans="1:1">
      <c r="A597" s="35"/>
    </row>
    <row r="598" s="11" customFormat="1" spans="1:1">
      <c r="A598" s="35"/>
    </row>
    <row r="599" s="11" customFormat="1" spans="1:1">
      <c r="A599" s="35"/>
    </row>
    <row r="600" s="11" customFormat="1" spans="1:1">
      <c r="A600" s="35"/>
    </row>
    <row r="601" s="11" customFormat="1" spans="1:1">
      <c r="A601" s="35"/>
    </row>
    <row r="602" s="11" customFormat="1" spans="1:1">
      <c r="A602" s="35"/>
    </row>
    <row r="603" s="11" customFormat="1" spans="1:1">
      <c r="A603" s="35"/>
    </row>
    <row r="604" s="11" customFormat="1" spans="1:1">
      <c r="A604" s="35"/>
    </row>
    <row r="605" s="11" customFormat="1" spans="1:1">
      <c r="A605" s="35"/>
    </row>
    <row r="606" s="11" customFormat="1" spans="1:1">
      <c r="A606" s="35"/>
    </row>
    <row r="607" s="11" customFormat="1" spans="1:1">
      <c r="A607" s="35"/>
    </row>
    <row r="608" s="11" customFormat="1" spans="1:1">
      <c r="A608" s="35"/>
    </row>
    <row r="609" s="11" customFormat="1" spans="1:1">
      <c r="A609" s="35"/>
    </row>
    <row r="610" s="11" customFormat="1" spans="1:1">
      <c r="A610" s="35"/>
    </row>
    <row r="611" s="11" customFormat="1" spans="1:1">
      <c r="A611" s="35"/>
    </row>
    <row r="612" s="11" customFormat="1" spans="1:1">
      <c r="A612" s="35"/>
    </row>
    <row r="613" s="11" customFormat="1" spans="1:1">
      <c r="A613" s="35"/>
    </row>
    <row r="614" s="11" customFormat="1" spans="1:1">
      <c r="A614" s="35"/>
    </row>
    <row r="615" s="11" customFormat="1" spans="1:1">
      <c r="A615" s="35"/>
    </row>
    <row r="616" s="11" customFormat="1" spans="1:1">
      <c r="A616" s="35"/>
    </row>
    <row r="617" s="11" customFormat="1" spans="1:1">
      <c r="A617" s="35"/>
    </row>
    <row r="618" s="11" customFormat="1" spans="1:1">
      <c r="A618" s="35"/>
    </row>
    <row r="619" s="11" customFormat="1" spans="1:1">
      <c r="A619" s="35"/>
    </row>
    <row r="620" s="11" customFormat="1" spans="1:1">
      <c r="A620" s="35"/>
    </row>
    <row r="621" s="11" customFormat="1" spans="1:1">
      <c r="A621" s="35"/>
    </row>
    <row r="622" s="11" customFormat="1" spans="1:1">
      <c r="A622" s="35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15:R31"/>
  <sheetViews>
    <sheetView topLeftCell="A28" workbookViewId="0">
      <selection activeCell="B66" sqref="B66"/>
    </sheetView>
  </sheetViews>
  <sheetFormatPr defaultColWidth="9" defaultRowHeight="13.5"/>
  <sheetData>
    <row r="15" spans="18:18">
      <c r="R15">
        <v>1.5</v>
      </c>
    </row>
    <row r="31" ht="59" customHeight="1"/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B66" sqref="B66"/>
    </sheetView>
  </sheetViews>
  <sheetFormatPr defaultColWidth="9" defaultRowHeight="13.5"/>
  <cols>
    <col min="1" max="1" width="7" customWidth="1"/>
    <col min="2" max="2" width="6.5" customWidth="1"/>
    <col min="3" max="3" width="8.88333333333333" customWidth="1"/>
    <col min="5" max="5" width="7.5" customWidth="1"/>
    <col min="6" max="6" width="7.13333333333333" customWidth="1"/>
    <col min="7" max="7" width="7" customWidth="1"/>
    <col min="8" max="8" width="5.75" customWidth="1"/>
    <col min="9" max="9" width="9.5" customWidth="1"/>
    <col min="10" max="10" width="16.8833333333333" customWidth="1"/>
    <col min="11" max="11" width="22.1333333333333" customWidth="1"/>
  </cols>
  <sheetData>
    <row r="1" ht="22" customHeight="1" spans="1:11">
      <c r="A1" s="1" t="s">
        <v>3735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7" customHeight="1" spans="1:11">
      <c r="A2" s="2" t="s">
        <v>3736</v>
      </c>
      <c r="B2" s="3" t="s">
        <v>544</v>
      </c>
      <c r="C2" s="3"/>
      <c r="D2" s="2" t="s">
        <v>3737</v>
      </c>
      <c r="E2" s="2"/>
      <c r="F2" s="2"/>
      <c r="G2" s="2"/>
      <c r="H2" s="2"/>
      <c r="I2" s="2"/>
      <c r="J2" s="2"/>
      <c r="K2" s="2"/>
    </row>
    <row r="3" ht="27" customHeight="1" spans="1:11">
      <c r="A3" s="2"/>
      <c r="B3" s="2" t="s">
        <v>3738</v>
      </c>
      <c r="C3" s="2" t="s">
        <v>3739</v>
      </c>
      <c r="D3" s="2" t="s">
        <v>3099</v>
      </c>
      <c r="E3" s="2" t="s">
        <v>3740</v>
      </c>
      <c r="F3" s="2" t="s">
        <v>3741</v>
      </c>
      <c r="G3" s="2" t="s">
        <v>3742</v>
      </c>
      <c r="H3" s="2" t="s">
        <v>3095</v>
      </c>
      <c r="I3" s="2" t="s">
        <v>3743</v>
      </c>
      <c r="J3" s="2" t="s">
        <v>3744</v>
      </c>
      <c r="K3" s="2" t="s">
        <v>3745</v>
      </c>
    </row>
    <row r="4" ht="27" customHeight="1" spans="1:11">
      <c r="A4" s="4" t="s">
        <v>3746</v>
      </c>
      <c r="B4" s="2">
        <v>14</v>
      </c>
      <c r="C4" s="2">
        <v>13.6</v>
      </c>
      <c r="D4" s="2">
        <v>10</v>
      </c>
      <c r="E4" s="2">
        <v>10</v>
      </c>
      <c r="F4" s="2">
        <v>10</v>
      </c>
      <c r="G4" s="2">
        <v>15</v>
      </c>
      <c r="H4" s="2">
        <v>5</v>
      </c>
      <c r="I4" s="7" t="s">
        <v>3747</v>
      </c>
      <c r="J4" s="2" t="s">
        <v>3748</v>
      </c>
      <c r="K4" s="8" t="s">
        <v>3749</v>
      </c>
    </row>
    <row r="5" ht="27" customHeight="1" spans="1:11">
      <c r="A5" s="4" t="s">
        <v>3750</v>
      </c>
      <c r="B5" s="2">
        <v>14.5</v>
      </c>
      <c r="C5" s="2">
        <v>14</v>
      </c>
      <c r="D5" s="2">
        <v>15</v>
      </c>
      <c r="E5" s="2">
        <v>10</v>
      </c>
      <c r="F5" s="2">
        <v>15</v>
      </c>
      <c r="G5" s="2">
        <v>20</v>
      </c>
      <c r="H5" s="2">
        <v>10</v>
      </c>
      <c r="I5" s="9"/>
      <c r="J5" s="2" t="s">
        <v>3748</v>
      </c>
      <c r="K5" s="3"/>
    </row>
    <row r="6" ht="27" customHeight="1" spans="1:11">
      <c r="A6" s="4" t="s">
        <v>3751</v>
      </c>
      <c r="B6" s="2">
        <v>15</v>
      </c>
      <c r="C6" s="2">
        <v>14.5</v>
      </c>
      <c r="D6" s="2">
        <v>20</v>
      </c>
      <c r="E6" s="2">
        <v>10</v>
      </c>
      <c r="F6" s="2">
        <v>20</v>
      </c>
      <c r="G6" s="2">
        <v>25</v>
      </c>
      <c r="H6" s="2">
        <v>15</v>
      </c>
      <c r="I6" s="9"/>
      <c r="J6" s="2" t="s">
        <v>3748</v>
      </c>
      <c r="K6" s="3"/>
    </row>
    <row r="7" ht="27" customHeight="1" spans="1:11">
      <c r="A7" s="4" t="s">
        <v>3752</v>
      </c>
      <c r="B7" s="2">
        <v>16</v>
      </c>
      <c r="C7" s="2">
        <v>15.5</v>
      </c>
      <c r="D7" s="2">
        <v>25</v>
      </c>
      <c r="E7" s="2">
        <v>10</v>
      </c>
      <c r="F7" s="2">
        <v>25</v>
      </c>
      <c r="G7" s="2">
        <v>30</v>
      </c>
      <c r="H7" s="2">
        <v>20</v>
      </c>
      <c r="I7" s="10"/>
      <c r="J7" s="2" t="s">
        <v>3748</v>
      </c>
      <c r="K7" s="3"/>
    </row>
    <row r="8" ht="24" customHeight="1" spans="1:11">
      <c r="A8" s="5" t="s">
        <v>3753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ht="21" customHeight="1" spans="1:1">
      <c r="A9" s="6"/>
    </row>
    <row r="10" ht="21" customHeight="1" spans="1:1">
      <c r="A10" s="6"/>
    </row>
    <row r="11" ht="21" customHeight="1" spans="1:1">
      <c r="A11" s="6"/>
    </row>
    <row r="12" ht="21" customHeight="1" spans="1:1">
      <c r="A12" s="6"/>
    </row>
    <row r="13" ht="21" customHeight="1" spans="1:1">
      <c r="A13" s="6"/>
    </row>
    <row r="14" ht="21" customHeight="1" spans="1:1">
      <c r="A14" s="6"/>
    </row>
    <row r="15" ht="21" customHeight="1"/>
    <row r="16" ht="21" customHeight="1"/>
    <row r="17" ht="21" customHeight="1"/>
  </sheetData>
  <mergeCells count="5">
    <mergeCell ref="A1:K1"/>
    <mergeCell ref="B2:C2"/>
    <mergeCell ref="A8:K8"/>
    <mergeCell ref="I4:I7"/>
    <mergeCell ref="K4:K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workbookViewId="0">
      <pane ySplit="1" topLeftCell="A2" activePane="bottomLeft" state="frozen"/>
      <selection/>
      <selection pane="bottomLeft" activeCell="M24" sqref="M24"/>
    </sheetView>
  </sheetViews>
  <sheetFormatPr defaultColWidth="9" defaultRowHeight="12"/>
  <cols>
    <col min="1" max="1" width="4.25" style="152" customWidth="1"/>
    <col min="2" max="2" width="10.4416666666667" style="152" customWidth="1"/>
    <col min="3" max="3" width="6" style="152" customWidth="1"/>
    <col min="4" max="4" width="10" style="152" customWidth="1"/>
    <col min="5" max="5" width="7.775" style="152" customWidth="1"/>
    <col min="6" max="6" width="4" style="152" customWidth="1"/>
    <col min="7" max="7" width="6.63333333333333" style="152" customWidth="1"/>
    <col min="8" max="8" width="4.38333333333333" style="152" customWidth="1"/>
    <col min="9" max="9" width="7.88333333333333" style="152" customWidth="1"/>
    <col min="10" max="11" width="7.25" style="152" customWidth="1"/>
    <col min="12" max="12" width="16.375" style="152" customWidth="1"/>
    <col min="13" max="13" width="54.5" style="152" customWidth="1"/>
    <col min="14" max="14" width="7.25" style="152" customWidth="1"/>
    <col min="15" max="15" width="9" style="152"/>
    <col min="16" max="16" width="8.38333333333333" style="152" customWidth="1"/>
    <col min="17" max="16384" width="9" style="152"/>
  </cols>
  <sheetData>
    <row r="1" ht="23" customHeight="1" spans="2:12">
      <c r="B1" s="154" t="s">
        <v>397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ht="33" customHeight="1" spans="1:14">
      <c r="A2" s="120" t="s">
        <v>398</v>
      </c>
      <c r="B2" s="120" t="s">
        <v>3</v>
      </c>
      <c r="C2" s="120" t="s">
        <v>399</v>
      </c>
      <c r="D2" s="157" t="s">
        <v>400</v>
      </c>
      <c r="E2" s="120" t="s">
        <v>401</v>
      </c>
      <c r="F2" s="120" t="s">
        <v>8</v>
      </c>
      <c r="G2" s="120" t="s">
        <v>402</v>
      </c>
      <c r="H2" s="120" t="s">
        <v>403</v>
      </c>
      <c r="I2" s="120" t="s">
        <v>404</v>
      </c>
      <c r="J2" s="120" t="s">
        <v>15</v>
      </c>
      <c r="K2" s="120" t="s">
        <v>405</v>
      </c>
      <c r="L2" s="120" t="s">
        <v>406</v>
      </c>
      <c r="M2" s="120" t="s">
        <v>17</v>
      </c>
      <c r="N2" s="152" t="s">
        <v>407</v>
      </c>
    </row>
    <row r="3" ht="33" customHeight="1" spans="1:14">
      <c r="A3" s="155" t="s">
        <v>23</v>
      </c>
      <c r="B3" s="155"/>
      <c r="C3" s="155"/>
      <c r="D3" s="158"/>
      <c r="E3" s="155"/>
      <c r="F3" s="155">
        <f t="shared" ref="F3:K3" si="0">SUM(F4:F151)</f>
        <v>208</v>
      </c>
      <c r="G3" s="155">
        <f t="shared" si="0"/>
        <v>123539</v>
      </c>
      <c r="H3" s="155">
        <f t="shared" si="0"/>
        <v>693.45</v>
      </c>
      <c r="I3" s="155">
        <f t="shared" si="0"/>
        <v>73120.06</v>
      </c>
      <c r="J3" s="155">
        <f t="shared" si="0"/>
        <v>14344.49</v>
      </c>
      <c r="K3" s="155">
        <f t="shared" si="0"/>
        <v>1214.4876</v>
      </c>
      <c r="L3" s="155"/>
      <c r="M3" s="155"/>
      <c r="N3" s="160"/>
    </row>
    <row r="4" ht="15" customHeight="1" spans="1:14">
      <c r="A4" s="155" t="s">
        <v>408</v>
      </c>
      <c r="B4" s="155" t="s">
        <v>27</v>
      </c>
      <c r="C4" s="155" t="s">
        <v>40</v>
      </c>
      <c r="D4" s="158" t="s">
        <v>409</v>
      </c>
      <c r="E4" s="155" t="s">
        <v>30</v>
      </c>
      <c r="F4" s="155">
        <v>8</v>
      </c>
      <c r="G4" s="155">
        <v>2560</v>
      </c>
      <c r="H4" s="155"/>
      <c r="I4" s="155">
        <v>1920</v>
      </c>
      <c r="J4" s="155">
        <f>G4-H4-I4</f>
        <v>640</v>
      </c>
      <c r="K4" s="155">
        <f t="shared" ref="K4:K11" si="1">J4*0.12</f>
        <v>76.8</v>
      </c>
      <c r="L4" s="155"/>
      <c r="M4" s="155" t="s">
        <v>410</v>
      </c>
      <c r="N4" s="160" t="s">
        <v>41</v>
      </c>
    </row>
    <row r="5" ht="15" customHeight="1" spans="1:14">
      <c r="A5" s="155" t="s">
        <v>411</v>
      </c>
      <c r="B5" s="155" t="s">
        <v>27</v>
      </c>
      <c r="C5" s="155" t="s">
        <v>57</v>
      </c>
      <c r="D5" s="158" t="s">
        <v>412</v>
      </c>
      <c r="E5" s="155" t="s">
        <v>62</v>
      </c>
      <c r="F5" s="155">
        <v>4</v>
      </c>
      <c r="G5" s="155">
        <v>7000</v>
      </c>
      <c r="H5" s="155"/>
      <c r="I5" s="155">
        <v>3865</v>
      </c>
      <c r="J5" s="155">
        <f>G5-H5-I5</f>
        <v>3135</v>
      </c>
      <c r="K5" s="155">
        <f t="shared" si="1"/>
        <v>376.2</v>
      </c>
      <c r="L5" s="155"/>
      <c r="M5" s="155" t="s">
        <v>413</v>
      </c>
      <c r="N5" s="160" t="s">
        <v>41</v>
      </c>
    </row>
    <row r="6" ht="15" customHeight="1" spans="1:14">
      <c r="A6" s="155" t="s">
        <v>414</v>
      </c>
      <c r="B6" s="155" t="s">
        <v>27</v>
      </c>
      <c r="C6" s="155" t="s">
        <v>40</v>
      </c>
      <c r="D6" s="158" t="s">
        <v>409</v>
      </c>
      <c r="E6" s="155" t="s">
        <v>62</v>
      </c>
      <c r="F6" s="155">
        <v>4</v>
      </c>
      <c r="G6" s="155">
        <v>5000</v>
      </c>
      <c r="H6" s="155">
        <v>174.45</v>
      </c>
      <c r="I6" s="155">
        <v>3971</v>
      </c>
      <c r="J6" s="155">
        <f>G6-H6-I6</f>
        <v>854.55</v>
      </c>
      <c r="K6" s="155">
        <f t="shared" si="1"/>
        <v>102.546</v>
      </c>
      <c r="L6" s="155"/>
      <c r="M6" s="155" t="s">
        <v>415</v>
      </c>
      <c r="N6" s="160" t="s">
        <v>41</v>
      </c>
    </row>
    <row r="7" ht="15" customHeight="1" spans="1:14">
      <c r="A7" s="155" t="s">
        <v>416</v>
      </c>
      <c r="B7" s="155" t="s">
        <v>417</v>
      </c>
      <c r="C7" s="155" t="s">
        <v>57</v>
      </c>
      <c r="D7" s="158" t="s">
        <v>409</v>
      </c>
      <c r="E7" s="155" t="s">
        <v>30</v>
      </c>
      <c r="F7" s="155">
        <v>5</v>
      </c>
      <c r="G7" s="155">
        <v>2250</v>
      </c>
      <c r="H7" s="155"/>
      <c r="I7" s="155">
        <v>1865</v>
      </c>
      <c r="J7" s="155">
        <f>G7-H7-I7</f>
        <v>385</v>
      </c>
      <c r="K7" s="155">
        <f t="shared" si="1"/>
        <v>46.2</v>
      </c>
      <c r="L7" s="155"/>
      <c r="M7" s="155"/>
      <c r="N7" s="160" t="s">
        <v>41</v>
      </c>
    </row>
    <row r="8" ht="15" customHeight="1" spans="1:14">
      <c r="A8" s="155" t="s">
        <v>418</v>
      </c>
      <c r="B8" s="155" t="s">
        <v>419</v>
      </c>
      <c r="C8" s="155" t="s">
        <v>45</v>
      </c>
      <c r="D8" s="158" t="s">
        <v>409</v>
      </c>
      <c r="E8" s="155" t="s">
        <v>230</v>
      </c>
      <c r="F8" s="155"/>
      <c r="G8" s="155">
        <v>200</v>
      </c>
      <c r="H8" s="155"/>
      <c r="I8" s="155">
        <v>150</v>
      </c>
      <c r="J8" s="155">
        <v>0</v>
      </c>
      <c r="K8" s="155">
        <f t="shared" si="1"/>
        <v>0</v>
      </c>
      <c r="L8" s="155" t="s">
        <v>420</v>
      </c>
      <c r="M8" s="155" t="s">
        <v>421</v>
      </c>
      <c r="N8" s="152" t="s">
        <v>109</v>
      </c>
    </row>
    <row r="9" ht="15" customHeight="1" spans="1:14">
      <c r="A9" s="155" t="s">
        <v>422</v>
      </c>
      <c r="B9" s="155" t="s">
        <v>423</v>
      </c>
      <c r="C9" s="159" t="s">
        <v>40</v>
      </c>
      <c r="D9" s="158" t="s">
        <v>409</v>
      </c>
      <c r="E9" s="155" t="s">
        <v>30</v>
      </c>
      <c r="F9" s="155">
        <v>48</v>
      </c>
      <c r="G9" s="155">
        <v>12760</v>
      </c>
      <c r="H9" s="155"/>
      <c r="I9" s="155">
        <v>11320</v>
      </c>
      <c r="J9" s="155">
        <f>G9-H9-I9</f>
        <v>1440</v>
      </c>
      <c r="K9" s="155">
        <f t="shared" si="1"/>
        <v>172.8</v>
      </c>
      <c r="L9" s="155" t="s">
        <v>424</v>
      </c>
      <c r="M9" s="155" t="s">
        <v>425</v>
      </c>
      <c r="N9" s="160" t="s">
        <v>109</v>
      </c>
    </row>
    <row r="10" ht="17" customHeight="1" spans="1:14">
      <c r="A10" s="155" t="s">
        <v>426</v>
      </c>
      <c r="B10" s="155" t="s">
        <v>423</v>
      </c>
      <c r="C10" s="155" t="s">
        <v>57</v>
      </c>
      <c r="D10" s="158" t="s">
        <v>409</v>
      </c>
      <c r="E10" s="155" t="s">
        <v>30</v>
      </c>
      <c r="F10" s="155">
        <v>86</v>
      </c>
      <c r="G10" s="155">
        <v>32752</v>
      </c>
      <c r="H10" s="155"/>
      <c r="I10" s="155">
        <f>20687.12+7200+1904</f>
        <v>29791.12</v>
      </c>
      <c r="J10" s="155">
        <f>G10-H10-I10</f>
        <v>2960.88</v>
      </c>
      <c r="K10" s="155">
        <f t="shared" si="1"/>
        <v>355.3056</v>
      </c>
      <c r="L10" s="155" t="s">
        <v>424</v>
      </c>
      <c r="M10" s="155" t="s">
        <v>427</v>
      </c>
      <c r="N10" s="160" t="s">
        <v>109</v>
      </c>
    </row>
    <row r="11" ht="15" customHeight="1" spans="1:14">
      <c r="A11" s="155" t="s">
        <v>428</v>
      </c>
      <c r="B11" s="155" t="s">
        <v>429</v>
      </c>
      <c r="C11" s="155" t="s">
        <v>430</v>
      </c>
      <c r="D11" s="158" t="s">
        <v>409</v>
      </c>
      <c r="E11" s="155" t="s">
        <v>30</v>
      </c>
      <c r="F11" s="155">
        <v>4</v>
      </c>
      <c r="G11" s="155">
        <v>1020</v>
      </c>
      <c r="H11" s="155"/>
      <c r="I11" s="155">
        <v>955.2</v>
      </c>
      <c r="J11" s="155">
        <f t="shared" ref="J11:J16" si="2">G11-I11</f>
        <v>64.8</v>
      </c>
      <c r="K11" s="155">
        <f t="shared" si="1"/>
        <v>7.776</v>
      </c>
      <c r="L11" s="155" t="s">
        <v>420</v>
      </c>
      <c r="M11" s="155" t="s">
        <v>431</v>
      </c>
      <c r="N11" s="160" t="s">
        <v>109</v>
      </c>
    </row>
    <row r="12" ht="15" customHeight="1" spans="1:13">
      <c r="A12" s="155" t="s">
        <v>432</v>
      </c>
      <c r="B12" s="155" t="s">
        <v>106</v>
      </c>
      <c r="C12" s="155" t="s">
        <v>433</v>
      </c>
      <c r="D12" s="158" t="s">
        <v>434</v>
      </c>
      <c r="E12" s="155" t="s">
        <v>30</v>
      </c>
      <c r="F12" s="155"/>
      <c r="G12" s="155">
        <v>9552</v>
      </c>
      <c r="H12" s="155"/>
      <c r="I12" s="155">
        <v>7314.4</v>
      </c>
      <c r="J12" s="155">
        <f t="shared" si="2"/>
        <v>2237.6</v>
      </c>
      <c r="K12" s="155"/>
      <c r="L12" s="155" t="s">
        <v>420</v>
      </c>
      <c r="M12" s="155" t="s">
        <v>435</v>
      </c>
    </row>
    <row r="13" ht="15" customHeight="1" spans="1:14">
      <c r="A13" s="155" t="s">
        <v>436</v>
      </c>
      <c r="B13" s="155" t="s">
        <v>106</v>
      </c>
      <c r="C13" s="155" t="s">
        <v>45</v>
      </c>
      <c r="D13" s="158" t="s">
        <v>437</v>
      </c>
      <c r="E13" s="155" t="s">
        <v>30</v>
      </c>
      <c r="F13" s="155">
        <v>5</v>
      </c>
      <c r="G13" s="155">
        <v>1400</v>
      </c>
      <c r="H13" s="155">
        <v>99</v>
      </c>
      <c r="I13" s="155">
        <v>1260.5</v>
      </c>
      <c r="J13" s="155">
        <f t="shared" si="2"/>
        <v>139.5</v>
      </c>
      <c r="K13" s="155">
        <f t="shared" ref="K13:K16" si="3">J13*0.12</f>
        <v>16.74</v>
      </c>
      <c r="L13" s="155" t="s">
        <v>420</v>
      </c>
      <c r="M13" s="155" t="s">
        <v>438</v>
      </c>
      <c r="N13" s="160" t="s">
        <v>109</v>
      </c>
    </row>
    <row r="14" ht="15" customHeight="1" spans="1:14">
      <c r="A14" s="155" t="s">
        <v>439</v>
      </c>
      <c r="B14" s="155" t="s">
        <v>106</v>
      </c>
      <c r="C14" s="155" t="s">
        <v>45</v>
      </c>
      <c r="D14" s="158" t="s">
        <v>409</v>
      </c>
      <c r="E14" s="155"/>
      <c r="F14" s="155"/>
      <c r="G14" s="155">
        <v>400</v>
      </c>
      <c r="H14" s="155"/>
      <c r="I14" s="155">
        <v>300</v>
      </c>
      <c r="J14" s="155">
        <v>0</v>
      </c>
      <c r="K14" s="155">
        <f t="shared" si="3"/>
        <v>0</v>
      </c>
      <c r="L14" s="155" t="s">
        <v>420</v>
      </c>
      <c r="M14" s="155" t="s">
        <v>440</v>
      </c>
      <c r="N14" s="160" t="s">
        <v>109</v>
      </c>
    </row>
    <row r="15" ht="15" customHeight="1" spans="1:13">
      <c r="A15" s="120" t="s">
        <v>441</v>
      </c>
      <c r="B15" s="120" t="s">
        <v>442</v>
      </c>
      <c r="C15" s="120" t="s">
        <v>45</v>
      </c>
      <c r="D15" s="157" t="s">
        <v>409</v>
      </c>
      <c r="E15" s="120" t="s">
        <v>62</v>
      </c>
      <c r="F15" s="120">
        <v>4</v>
      </c>
      <c r="G15" s="120">
        <v>6000</v>
      </c>
      <c r="H15" s="120"/>
      <c r="I15" s="120"/>
      <c r="J15" s="120"/>
      <c r="K15" s="120">
        <f t="shared" si="3"/>
        <v>0</v>
      </c>
      <c r="L15" s="120" t="s">
        <v>424</v>
      </c>
      <c r="M15" s="120" t="s">
        <v>443</v>
      </c>
    </row>
    <row r="16" ht="15" customHeight="1" spans="1:14">
      <c r="A16" s="155" t="s">
        <v>444</v>
      </c>
      <c r="B16" s="155" t="s">
        <v>442</v>
      </c>
      <c r="C16" s="155" t="s">
        <v>45</v>
      </c>
      <c r="D16" s="158" t="s">
        <v>409</v>
      </c>
      <c r="E16" s="155"/>
      <c r="F16" s="155"/>
      <c r="G16" s="155">
        <v>600</v>
      </c>
      <c r="H16" s="155"/>
      <c r="I16" s="155">
        <v>450</v>
      </c>
      <c r="J16" s="155">
        <f t="shared" si="2"/>
        <v>150</v>
      </c>
      <c r="K16" s="155">
        <f t="shared" si="3"/>
        <v>18</v>
      </c>
      <c r="L16" s="155"/>
      <c r="M16" s="155" t="s">
        <v>445</v>
      </c>
      <c r="N16" s="160" t="s">
        <v>109</v>
      </c>
    </row>
    <row r="17" ht="15" customHeight="1" spans="1:13">
      <c r="A17" s="120" t="s">
        <v>446</v>
      </c>
      <c r="B17" s="120" t="s">
        <v>447</v>
      </c>
      <c r="C17" s="120" t="s">
        <v>26</v>
      </c>
      <c r="D17" s="157" t="s">
        <v>412</v>
      </c>
      <c r="E17" s="120" t="s">
        <v>62</v>
      </c>
      <c r="F17" s="120">
        <v>12</v>
      </c>
      <c r="G17" s="120">
        <v>13000</v>
      </c>
      <c r="H17" s="120"/>
      <c r="I17" s="120"/>
      <c r="J17" s="120"/>
      <c r="K17" s="120"/>
      <c r="L17" s="120"/>
      <c r="M17" s="120"/>
    </row>
    <row r="18" s="153" customFormat="1" ht="15" customHeight="1" spans="1:13">
      <c r="A18" s="122" t="s">
        <v>448</v>
      </c>
      <c r="B18" s="122" t="s">
        <v>171</v>
      </c>
      <c r="C18" s="122" t="s">
        <v>90</v>
      </c>
      <c r="D18" s="28"/>
      <c r="E18" s="122" t="s">
        <v>30</v>
      </c>
      <c r="F18" s="122">
        <v>16</v>
      </c>
      <c r="G18" s="122">
        <v>9204</v>
      </c>
      <c r="H18" s="122">
        <v>300</v>
      </c>
      <c r="I18" s="122">
        <v>6917.84</v>
      </c>
      <c r="J18" s="155">
        <f t="shared" ref="J18:J22" si="4">G18-H18-I18</f>
        <v>1986.16</v>
      </c>
      <c r="K18" s="155"/>
      <c r="L18" s="122"/>
      <c r="M18" s="122"/>
    </row>
    <row r="19" s="153" customFormat="1" ht="15" customHeight="1" spans="1:13">
      <c r="A19" s="122" t="s">
        <v>449</v>
      </c>
      <c r="B19" s="122" t="s">
        <v>216</v>
      </c>
      <c r="C19" s="122" t="s">
        <v>90</v>
      </c>
      <c r="D19" s="28"/>
      <c r="E19" s="120" t="s">
        <v>62</v>
      </c>
      <c r="F19" s="122">
        <v>4</v>
      </c>
      <c r="G19" s="122">
        <v>7268</v>
      </c>
      <c r="H19" s="122"/>
      <c r="I19" s="122"/>
      <c r="J19" s="155"/>
      <c r="K19" s="122"/>
      <c r="L19" s="122"/>
      <c r="M19" s="122" t="s">
        <v>450</v>
      </c>
    </row>
    <row r="20" ht="15" customHeight="1" spans="1:13">
      <c r="A20" s="155" t="s">
        <v>451</v>
      </c>
      <c r="B20" s="155" t="s">
        <v>452</v>
      </c>
      <c r="C20" s="155" t="s">
        <v>57</v>
      </c>
      <c r="D20" s="158"/>
      <c r="E20" s="155" t="s">
        <v>30</v>
      </c>
      <c r="F20" s="155">
        <v>4</v>
      </c>
      <c r="G20" s="155">
        <v>1361</v>
      </c>
      <c r="H20" s="155">
        <v>120</v>
      </c>
      <c r="I20" s="155">
        <v>1240</v>
      </c>
      <c r="J20" s="155">
        <f t="shared" si="4"/>
        <v>1</v>
      </c>
      <c r="K20" s="155">
        <f>J20*0.12</f>
        <v>0.12</v>
      </c>
      <c r="L20" s="155" t="s">
        <v>453</v>
      </c>
      <c r="M20" s="120"/>
    </row>
    <row r="21" ht="15" customHeight="1" spans="1:13">
      <c r="A21" s="120" t="s">
        <v>454</v>
      </c>
      <c r="B21" s="120" t="s">
        <v>241</v>
      </c>
      <c r="C21" s="120" t="s">
        <v>163</v>
      </c>
      <c r="D21" s="157"/>
      <c r="E21" s="155" t="s">
        <v>30</v>
      </c>
      <c r="F21" s="120"/>
      <c r="G21" s="120">
        <v>9062</v>
      </c>
      <c r="H21" s="120"/>
      <c r="I21" s="120"/>
      <c r="J21" s="120"/>
      <c r="K21" s="120"/>
      <c r="L21" s="120" t="s">
        <v>455</v>
      </c>
      <c r="M21" s="120"/>
    </row>
    <row r="22" ht="15" customHeight="1" spans="1:13">
      <c r="A22" s="120" t="s">
        <v>456</v>
      </c>
      <c r="B22" s="120" t="s">
        <v>241</v>
      </c>
      <c r="C22" s="120" t="s">
        <v>233</v>
      </c>
      <c r="D22" s="120"/>
      <c r="E22" s="120" t="s">
        <v>30</v>
      </c>
      <c r="F22" s="120">
        <v>4</v>
      </c>
      <c r="G22" s="120">
        <v>2150</v>
      </c>
      <c r="H22" s="120"/>
      <c r="I22" s="120">
        <v>1800</v>
      </c>
      <c r="J22" s="155">
        <f t="shared" si="4"/>
        <v>350</v>
      </c>
      <c r="K22" s="155">
        <f>J22*0.12</f>
        <v>42</v>
      </c>
      <c r="L22" s="120" t="s">
        <v>457</v>
      </c>
      <c r="M22" s="120"/>
    </row>
    <row r="23" ht="15" customHeight="1" spans="1:13">
      <c r="A23" s="120" t="s">
        <v>458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</row>
    <row r="24" spans="1:13">
      <c r="A24" s="120" t="s">
        <v>459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</row>
    <row r="25" spans="1:13">
      <c r="A25" s="120" t="s">
        <v>460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</row>
    <row r="26" spans="1:13">
      <c r="A26" s="120" t="s">
        <v>461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</row>
    <row r="27" spans="1:13">
      <c r="A27" s="120" t="s">
        <v>462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</row>
    <row r="28" spans="1:14">
      <c r="A28" s="120" t="s">
        <v>463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61"/>
    </row>
    <row r="29" spans="1:14">
      <c r="A29" s="120" t="s">
        <v>464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61"/>
    </row>
    <row r="30" spans="1:14">
      <c r="A30" s="120" t="s">
        <v>465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61"/>
    </row>
    <row r="31" spans="1:13">
      <c r="A31" s="120" t="s">
        <v>466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</row>
    <row r="32" spans="1:14">
      <c r="A32" s="120" t="s">
        <v>467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61"/>
    </row>
    <row r="33" spans="1:13">
      <c r="A33" s="120" t="s">
        <v>468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</row>
    <row r="34" spans="1:13">
      <c r="A34" s="120" t="s">
        <v>469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</row>
    <row r="35" spans="1:13">
      <c r="A35" s="120" t="s">
        <v>470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</row>
    <row r="36" spans="1:13">
      <c r="A36" s="120" t="s">
        <v>471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</row>
    <row r="37" spans="1:13">
      <c r="A37" s="120" t="s">
        <v>472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</row>
    <row r="38" spans="1:13">
      <c r="A38" s="120" t="s">
        <v>473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</row>
    <row r="39" spans="1:13">
      <c r="A39" s="120" t="s">
        <v>474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</row>
    <row r="40" spans="1:13">
      <c r="A40" s="120" t="s">
        <v>475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>
      <c r="A41" s="120" t="s">
        <v>476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</row>
    <row r="42" spans="1:13">
      <c r="A42" s="120" t="s">
        <v>477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</row>
    <row r="43" spans="1:13">
      <c r="A43" s="120" t="s">
        <v>478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</row>
    <row r="44" spans="1:13">
      <c r="A44" s="120" t="s">
        <v>479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</row>
    <row r="45" spans="1:13">
      <c r="A45" s="120" t="s">
        <v>480</v>
      </c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</row>
    <row r="46" spans="1:13">
      <c r="A46" s="120" t="s">
        <v>481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>
      <c r="A47" s="120" t="s">
        <v>482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</row>
    <row r="48" spans="1:13">
      <c r="A48" s="120" t="s">
        <v>483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</row>
    <row r="49" spans="1:13">
      <c r="A49" s="120" t="s">
        <v>484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</row>
    <row r="50" ht="15" customHeight="1"/>
    <row r="51" ht="15" customHeight="1"/>
    <row r="52" ht="15" customHeight="1"/>
  </sheetData>
  <autoFilter xmlns:etc="http://www.wps.cn/officeDocument/2017/etCustomData" ref="A2:N53" etc:filterBottomFollowUsedRange="0">
    <extLst/>
  </autoFilter>
  <mergeCells count="1">
    <mergeCell ref="B1:J1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workbookViewId="0">
      <selection activeCell="F5" sqref="F5"/>
    </sheetView>
  </sheetViews>
  <sheetFormatPr defaultColWidth="9" defaultRowHeight="12"/>
  <cols>
    <col min="1" max="1" width="5.875" style="152" customWidth="1"/>
    <col min="2" max="2" width="10.4416666666667" style="152" customWidth="1"/>
    <col min="3" max="3" width="7.775" style="152" customWidth="1"/>
    <col min="4" max="4" width="4.625" style="152" customWidth="1"/>
    <col min="5" max="5" width="6.125" style="152" customWidth="1"/>
    <col min="6" max="6" width="7.625" style="152" customWidth="1"/>
    <col min="7" max="7" width="5.5" style="152" customWidth="1"/>
    <col min="8" max="8" width="7.88333333333333" style="152" customWidth="1"/>
    <col min="9" max="10" width="7.25" style="152" customWidth="1"/>
    <col min="11" max="11" width="6.66666666666667" style="152" customWidth="1"/>
    <col min="12" max="12" width="54.5" style="152" customWidth="1"/>
    <col min="13" max="13" width="9" style="152"/>
    <col min="14" max="14" width="8.38333333333333" style="152" customWidth="1"/>
    <col min="15" max="16384" width="9" style="152"/>
  </cols>
  <sheetData>
    <row r="1" s="152" customFormat="1" ht="23" customHeight="1" spans="1:12">
      <c r="A1" s="154" t="s">
        <v>485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="152" customFormat="1" ht="33" customHeight="1" spans="1:12">
      <c r="A2" s="120" t="s">
        <v>398</v>
      </c>
      <c r="B2" s="120" t="s">
        <v>3</v>
      </c>
      <c r="C2" s="120" t="s">
        <v>401</v>
      </c>
      <c r="D2" s="120" t="s">
        <v>8</v>
      </c>
      <c r="E2" s="120" t="s">
        <v>486</v>
      </c>
      <c r="F2" s="120" t="s">
        <v>11</v>
      </c>
      <c r="G2" s="120" t="s">
        <v>403</v>
      </c>
      <c r="H2" s="120" t="s">
        <v>404</v>
      </c>
      <c r="I2" s="120" t="s">
        <v>15</v>
      </c>
      <c r="J2" s="120" t="s">
        <v>405</v>
      </c>
      <c r="K2" s="120" t="s">
        <v>406</v>
      </c>
      <c r="L2" s="120" t="s">
        <v>17</v>
      </c>
    </row>
    <row r="3" s="152" customFormat="1" ht="33" customHeight="1" spans="1:12">
      <c r="A3" s="120"/>
      <c r="B3" s="120"/>
      <c r="C3" s="120"/>
      <c r="D3" s="120">
        <f>SUM(D4:D50)</f>
        <v>4276</v>
      </c>
      <c r="E3" s="120">
        <f t="shared" ref="E3:J3" si="0">SUM(E4:E50)</f>
        <v>116800</v>
      </c>
      <c r="F3" s="120">
        <f t="shared" si="0"/>
        <v>63848.4</v>
      </c>
      <c r="G3" s="120">
        <f t="shared" si="0"/>
        <v>0</v>
      </c>
      <c r="H3" s="120">
        <f t="shared" si="0"/>
        <v>0</v>
      </c>
      <c r="I3" s="120">
        <f t="shared" si="0"/>
        <v>0</v>
      </c>
      <c r="J3" s="120">
        <f t="shared" si="0"/>
        <v>0</v>
      </c>
      <c r="K3" s="120"/>
      <c r="L3" s="120"/>
    </row>
    <row r="4" s="152" customFormat="1" ht="33" customHeight="1" spans="1:12">
      <c r="A4" s="155" t="s">
        <v>487</v>
      </c>
      <c r="B4" s="155" t="s">
        <v>208</v>
      </c>
      <c r="C4" s="155" t="s">
        <v>30</v>
      </c>
      <c r="D4" s="155">
        <v>276</v>
      </c>
      <c r="E4" s="155">
        <v>8800</v>
      </c>
      <c r="F4" s="155">
        <v>63848.4</v>
      </c>
      <c r="G4" s="155"/>
      <c r="H4" s="155"/>
      <c r="I4" s="155"/>
      <c r="J4" s="155"/>
      <c r="K4" s="155" t="s">
        <v>488</v>
      </c>
      <c r="L4" s="155" t="s">
        <v>489</v>
      </c>
    </row>
    <row r="5" s="152" customFormat="1" ht="23" customHeight="1" spans="1:12">
      <c r="A5" s="155" t="s">
        <v>490</v>
      </c>
      <c r="B5" s="155" t="s">
        <v>238</v>
      </c>
      <c r="C5" s="155" t="s">
        <v>30</v>
      </c>
      <c r="D5" s="155">
        <v>4000</v>
      </c>
      <c r="E5" s="155">
        <v>108000</v>
      </c>
      <c r="F5" s="155"/>
      <c r="G5" s="155"/>
      <c r="H5" s="155"/>
      <c r="I5" s="155"/>
      <c r="J5" s="155"/>
      <c r="K5" s="155"/>
      <c r="L5" s="155" t="s">
        <v>491</v>
      </c>
    </row>
    <row r="6" s="152" customFormat="1" ht="23" customHeight="1" spans="1:12">
      <c r="A6" s="155" t="s">
        <v>492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</row>
    <row r="7" s="152" customFormat="1" ht="23" customHeight="1" spans="1:12">
      <c r="A7" s="155" t="s">
        <v>493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</row>
    <row r="8" s="152" customFormat="1" ht="23" customHeight="1" spans="1:12">
      <c r="A8" s="155" t="s">
        <v>494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</row>
    <row r="9" s="152" customFormat="1" ht="23" customHeight="1" spans="1:12">
      <c r="A9" s="155" t="s">
        <v>495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</row>
    <row r="10" s="152" customFormat="1" ht="23" customHeight="1" spans="1:12">
      <c r="A10" s="155" t="s">
        <v>496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</row>
    <row r="11" s="152" customFormat="1" ht="23" customHeight="1" spans="1:12">
      <c r="A11" s="155" t="s">
        <v>497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</row>
    <row r="12" s="152" customFormat="1" ht="23" customHeight="1" spans="1:12">
      <c r="A12" s="155" t="s">
        <v>498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</row>
    <row r="13" s="152" customFormat="1" ht="23" customHeight="1" spans="1:12">
      <c r="A13" s="155" t="s">
        <v>499</v>
      </c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</row>
    <row r="14" s="152" customFormat="1" ht="23" customHeight="1" spans="1:12">
      <c r="A14" s="155" t="s">
        <v>500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</row>
    <row r="15" s="152" customFormat="1" ht="23" customHeight="1" spans="1:12">
      <c r="A15" s="155" t="s">
        <v>501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="152" customFormat="1" ht="23" customHeight="1" spans="1:12">
      <c r="A16" s="155" t="s">
        <v>502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</row>
    <row r="17" s="152" customFormat="1" ht="23" customHeight="1" spans="1:12">
      <c r="A17" s="155" t="s">
        <v>503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="152" customFormat="1" ht="23" customHeight="1" spans="1:12">
      <c r="A18" s="155" t="s">
        <v>504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 s="153" customFormat="1" ht="23" customHeight="1" spans="1:12">
      <c r="A19" s="155" t="s">
        <v>505</v>
      </c>
      <c r="B19" s="122"/>
      <c r="C19" s="122"/>
      <c r="D19" s="122"/>
      <c r="E19" s="122"/>
      <c r="F19" s="122"/>
      <c r="G19" s="122"/>
      <c r="H19" s="122"/>
      <c r="I19" s="155"/>
      <c r="J19" s="155"/>
      <c r="K19" s="122"/>
      <c r="L19" s="122"/>
    </row>
    <row r="20" s="153" customFormat="1" ht="23" customHeight="1" spans="1:12">
      <c r="A20" s="155" t="s">
        <v>506</v>
      </c>
      <c r="B20" s="122"/>
      <c r="C20" s="122"/>
      <c r="D20" s="122"/>
      <c r="E20" s="122"/>
      <c r="F20" s="122"/>
      <c r="G20" s="122"/>
      <c r="H20" s="122"/>
      <c r="I20" s="155"/>
      <c r="J20" s="122"/>
      <c r="K20" s="122"/>
      <c r="L20" s="122"/>
    </row>
    <row r="21" s="152" customFormat="1" ht="23" customHeight="1" spans="1:12">
      <c r="A21" s="155" t="s">
        <v>507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20"/>
    </row>
    <row r="22" s="152" customFormat="1" ht="23" customHeight="1" spans="1:12">
      <c r="A22" s="155" t="s">
        <v>508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 s="152" customFormat="1" ht="23" customHeight="1" spans="1:12">
      <c r="A23" s="155" t="s">
        <v>509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="152" customFormat="1" ht="23" customHeight="1" spans="1:12">
      <c r="A24" s="155" t="s">
        <v>510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5" s="152" customFormat="1" ht="23" customHeight="1" spans="1:12">
      <c r="A25" s="155" t="s">
        <v>511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</row>
    <row r="26" s="152" customFormat="1" spans="1:12">
      <c r="A26" s="155" t="s">
        <v>512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="152" customFormat="1" spans="1:12">
      <c r="A27" s="155" t="s">
        <v>513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  <row r="28" s="152" customFormat="1" spans="1:12">
      <c r="A28" s="155" t="s">
        <v>514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</row>
    <row r="29" s="152" customFormat="1" spans="1:12">
      <c r="A29" s="155" t="s">
        <v>515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</row>
    <row r="30" s="152" customFormat="1" spans="1:12">
      <c r="A30" s="155" t="s">
        <v>516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</row>
    <row r="31" s="152" customFormat="1" spans="1:12">
      <c r="A31" s="155" t="s">
        <v>517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</row>
    <row r="32" s="152" customFormat="1" spans="1:12">
      <c r="A32" s="155" t="s">
        <v>518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</row>
    <row r="33" s="152" customFormat="1" spans="1:12">
      <c r="A33" s="155" t="s">
        <v>519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</row>
    <row r="34" s="152" customFormat="1" spans="1:12">
      <c r="A34" s="155" t="s">
        <v>520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</row>
    <row r="35" s="152" customFormat="1" spans="1:12">
      <c r="A35" s="155" t="s">
        <v>521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</row>
    <row r="36" s="152" customFormat="1" spans="1:12">
      <c r="A36" s="155" t="s">
        <v>522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</row>
    <row r="37" s="152" customFormat="1" spans="1:12">
      <c r="A37" s="155" t="s">
        <v>523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</row>
    <row r="38" s="152" customFormat="1" spans="1:12">
      <c r="A38" s="155" t="s">
        <v>524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</row>
    <row r="39" s="152" customFormat="1" spans="1:12">
      <c r="A39" s="155" t="s">
        <v>525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</row>
    <row r="40" s="152" customFormat="1" spans="1:12">
      <c r="A40" s="155" t="s">
        <v>526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</row>
    <row r="41" s="152" customFormat="1" spans="1:12">
      <c r="A41" s="155" t="s">
        <v>527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</row>
    <row r="42" s="152" customFormat="1" spans="1:12">
      <c r="A42" s="155" t="s">
        <v>528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</row>
    <row r="43" s="152" customFormat="1" spans="1:12">
      <c r="A43" s="155" t="s">
        <v>529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</row>
    <row r="44" s="152" customFormat="1" spans="1:12">
      <c r="A44" s="155" t="s">
        <v>530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</row>
    <row r="45" s="152" customFormat="1" spans="1:12">
      <c r="A45" s="155" t="s">
        <v>531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</row>
    <row r="46" s="152" customFormat="1" spans="1:12">
      <c r="A46" s="155" t="s">
        <v>532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</row>
    <row r="47" s="152" customFormat="1" spans="1:12">
      <c r="A47" s="155" t="s">
        <v>533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</row>
    <row r="48" s="152" customFormat="1" spans="1:12">
      <c r="A48" s="155" t="s">
        <v>534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</row>
    <row r="49" s="152" customFormat="1" spans="1:12">
      <c r="A49" s="155" t="s">
        <v>535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</row>
    <row r="50" s="152" customFormat="1" spans="1:12">
      <c r="A50" s="155" t="s">
        <v>536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</row>
    <row r="51" ht="15" customHeight="1"/>
    <row r="52" ht="15" customHeight="1"/>
    <row r="53" ht="15" customHeight="1"/>
  </sheetData>
  <mergeCells count="1">
    <mergeCell ref="A1:L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S17" sqref="S17"/>
    </sheetView>
  </sheetViews>
  <sheetFormatPr defaultColWidth="9" defaultRowHeight="13.5"/>
  <cols>
    <col min="1" max="1" width="5.13333333333333" customWidth="1"/>
    <col min="2" max="2" width="9.10833333333333" customWidth="1"/>
    <col min="3" max="3" width="5.5" customWidth="1"/>
    <col min="4" max="4" width="5.13333333333333" customWidth="1"/>
    <col min="5" max="5" width="6.5" customWidth="1"/>
    <col min="6" max="6" width="8" customWidth="1"/>
    <col min="7" max="7" width="10" customWidth="1"/>
    <col min="8" max="8" width="7.38333333333333" customWidth="1"/>
    <col min="9" max="9" width="9.63333333333333" customWidth="1"/>
    <col min="10" max="10" width="8.13333333333333" customWidth="1"/>
    <col min="11" max="11" width="6.63333333333333" customWidth="1"/>
    <col min="12" max="12" width="9.88333333333333" customWidth="1"/>
    <col min="13" max="13" width="9" customWidth="1"/>
    <col min="14" max="14" width="9.875" customWidth="1"/>
    <col min="15" max="15" width="11.6333333333333" customWidth="1"/>
    <col min="16" max="16" width="8" customWidth="1"/>
    <col min="17" max="17" width="8.25" customWidth="1"/>
    <col min="18" max="18" width="10.6333333333333" customWidth="1"/>
    <col min="19" max="19" width="16.3833333333333" customWidth="1"/>
    <col min="20" max="20" width="5.5" customWidth="1"/>
    <col min="21" max="21" width="9.25" customWidth="1"/>
    <col min="22" max="22" width="11.5" customWidth="1"/>
    <col min="23" max="23" width="6.75" customWidth="1"/>
    <col min="24" max="24" width="5.63333333333333" customWidth="1"/>
    <col min="25" max="25" width="7" customWidth="1"/>
  </cols>
  <sheetData>
    <row r="1" ht="22" customHeight="1"/>
    <row r="2" ht="39" customHeight="1" spans="1:22">
      <c r="A2" s="2" t="s">
        <v>537</v>
      </c>
      <c r="B2" s="138" t="s">
        <v>538</v>
      </c>
      <c r="C2" s="2" t="s">
        <v>539</v>
      </c>
      <c r="D2" s="2" t="s">
        <v>540</v>
      </c>
      <c r="E2" s="2" t="s">
        <v>541</v>
      </c>
      <c r="F2" s="2" t="s">
        <v>542</v>
      </c>
      <c r="G2" s="2" t="s">
        <v>543</v>
      </c>
      <c r="H2" s="2" t="s">
        <v>544</v>
      </c>
      <c r="I2" s="2" t="s">
        <v>545</v>
      </c>
      <c r="J2" s="2" t="s">
        <v>546</v>
      </c>
      <c r="K2" s="2" t="s">
        <v>230</v>
      </c>
      <c r="L2" s="2" t="s">
        <v>23</v>
      </c>
      <c r="M2" s="2" t="s">
        <v>547</v>
      </c>
      <c r="N2" s="146" t="s">
        <v>17</v>
      </c>
      <c r="O2" t="s">
        <v>548</v>
      </c>
      <c r="Q2" s="2" t="s">
        <v>537</v>
      </c>
      <c r="R2" s="2" t="s">
        <v>3</v>
      </c>
      <c r="S2" s="2" t="s">
        <v>549</v>
      </c>
      <c r="T2" s="2" t="s">
        <v>8</v>
      </c>
      <c r="U2" s="2" t="s">
        <v>550</v>
      </c>
      <c r="V2" s="2" t="s">
        <v>551</v>
      </c>
    </row>
    <row r="3" ht="27" customHeight="1" spans="1:22">
      <c r="A3" s="139" t="s">
        <v>552</v>
      </c>
      <c r="B3" s="140" t="s">
        <v>553</v>
      </c>
      <c r="C3" s="141">
        <v>44.6</v>
      </c>
      <c r="D3" s="141">
        <v>2</v>
      </c>
      <c r="E3" s="141">
        <v>15.98</v>
      </c>
      <c r="F3" s="141">
        <v>5</v>
      </c>
      <c r="G3" s="141">
        <f t="shared" ref="G3:G7" si="0">ROUND((C3*26.53-(C3-E3)*19.5)*D3,2)</f>
        <v>1250.3</v>
      </c>
      <c r="H3" s="141">
        <v>350</v>
      </c>
      <c r="I3" s="141">
        <f>E3*6*D3</f>
        <v>191.76</v>
      </c>
      <c r="J3" s="141">
        <v>100</v>
      </c>
      <c r="K3" s="141">
        <v>75</v>
      </c>
      <c r="L3" s="141">
        <f t="shared" ref="L3:L8" si="1">SUM(G3:K3)</f>
        <v>1967.06</v>
      </c>
      <c r="M3" s="147">
        <f>L3+L4</f>
        <v>3971.86</v>
      </c>
      <c r="N3" s="148" t="s">
        <v>554</v>
      </c>
      <c r="O3" s="149" t="s">
        <v>75</v>
      </c>
      <c r="P3" s="149"/>
      <c r="Q3" s="141"/>
      <c r="R3" s="141"/>
      <c r="S3" s="2" t="s">
        <v>555</v>
      </c>
      <c r="T3" s="2">
        <v>8</v>
      </c>
      <c r="U3" s="2">
        <v>44</v>
      </c>
      <c r="V3" s="2">
        <v>23.67</v>
      </c>
    </row>
    <row r="4" ht="27" customHeight="1" spans="1:23">
      <c r="A4" s="142"/>
      <c r="B4" s="140" t="s">
        <v>556</v>
      </c>
      <c r="C4" s="141">
        <v>44.6</v>
      </c>
      <c r="D4" s="141">
        <v>2</v>
      </c>
      <c r="E4" s="141">
        <v>16.72</v>
      </c>
      <c r="F4" s="141">
        <v>5</v>
      </c>
      <c r="G4" s="141">
        <f t="shared" si="0"/>
        <v>1279.16</v>
      </c>
      <c r="H4" s="141">
        <v>350</v>
      </c>
      <c r="I4" s="141">
        <f>E4*6*D4</f>
        <v>200.64</v>
      </c>
      <c r="J4" s="141">
        <v>100</v>
      </c>
      <c r="K4" s="141">
        <v>75</v>
      </c>
      <c r="L4" s="141">
        <f t="shared" si="1"/>
        <v>2004.8</v>
      </c>
      <c r="M4" s="147"/>
      <c r="N4" s="148" t="s">
        <v>554</v>
      </c>
      <c r="O4" s="149" t="s">
        <v>75</v>
      </c>
      <c r="P4" s="149"/>
      <c r="Q4" s="141"/>
      <c r="R4" s="141"/>
      <c r="S4" s="2" t="s">
        <v>557</v>
      </c>
      <c r="T4" s="141">
        <v>2</v>
      </c>
      <c r="U4" s="141">
        <v>44</v>
      </c>
      <c r="V4" s="141">
        <v>23.67</v>
      </c>
      <c r="W4" s="149"/>
    </row>
    <row r="5" ht="27" customHeight="1" spans="1:23">
      <c r="A5" s="143" t="s">
        <v>558</v>
      </c>
      <c r="B5" s="144" t="s">
        <v>553</v>
      </c>
      <c r="C5" s="141">
        <v>44.6</v>
      </c>
      <c r="D5" s="141">
        <v>4</v>
      </c>
      <c r="E5" s="141">
        <v>12.76</v>
      </c>
      <c r="F5" s="141">
        <v>8</v>
      </c>
      <c r="G5" s="141">
        <f t="shared" si="0"/>
        <v>2249.43</v>
      </c>
      <c r="H5" s="141">
        <v>1000</v>
      </c>
      <c r="I5" s="141">
        <f>E5*6*D5</f>
        <v>306.24</v>
      </c>
      <c r="J5" s="141">
        <v>160</v>
      </c>
      <c r="K5" s="141">
        <v>150</v>
      </c>
      <c r="L5" s="141">
        <f t="shared" si="1"/>
        <v>3865.67</v>
      </c>
      <c r="M5" s="140">
        <f>L5</f>
        <v>3865.67</v>
      </c>
      <c r="N5" s="148" t="s">
        <v>559</v>
      </c>
      <c r="O5" s="149" t="s">
        <v>75</v>
      </c>
      <c r="P5" s="149"/>
      <c r="Q5" s="141"/>
      <c r="R5" s="141"/>
      <c r="S5" s="2" t="s">
        <v>560</v>
      </c>
      <c r="T5" s="141">
        <v>2</v>
      </c>
      <c r="U5" s="141">
        <v>33.9</v>
      </c>
      <c r="V5" s="141">
        <v>23.67</v>
      </c>
      <c r="W5" s="149"/>
    </row>
    <row r="6" ht="27" customHeight="1" spans="1:23">
      <c r="A6" s="141" t="s">
        <v>59</v>
      </c>
      <c r="B6" s="140" t="s">
        <v>561</v>
      </c>
      <c r="C6" s="141"/>
      <c r="D6" s="141">
        <v>5</v>
      </c>
      <c r="E6" s="141"/>
      <c r="F6" s="141"/>
      <c r="G6" s="141"/>
      <c r="H6" s="141"/>
      <c r="I6" s="141"/>
      <c r="J6" s="141"/>
      <c r="K6" s="141">
        <v>150</v>
      </c>
      <c r="L6" s="141"/>
      <c r="M6" s="140">
        <v>7400</v>
      </c>
      <c r="N6" s="150" t="s">
        <v>562</v>
      </c>
      <c r="O6" s="149" t="s">
        <v>423</v>
      </c>
      <c r="P6" s="149"/>
      <c r="Q6" s="141"/>
      <c r="R6" s="141"/>
      <c r="S6" s="2" t="s">
        <v>563</v>
      </c>
      <c r="T6" s="141">
        <v>4</v>
      </c>
      <c r="U6" s="141">
        <v>36.5</v>
      </c>
      <c r="V6" s="141">
        <v>23.67</v>
      </c>
      <c r="W6" s="149"/>
    </row>
    <row r="7" ht="27" customHeight="1" spans="1:23">
      <c r="A7" s="139" t="s">
        <v>79</v>
      </c>
      <c r="B7" s="140" t="s">
        <v>564</v>
      </c>
      <c r="C7" s="141">
        <v>35.3</v>
      </c>
      <c r="D7" s="141">
        <v>4</v>
      </c>
      <c r="E7" s="141">
        <v>9.8</v>
      </c>
      <c r="F7" s="141">
        <v>6</v>
      </c>
      <c r="G7" s="141">
        <f>ROUND((C7*25.65-(C7-E7)*19)*D7,2)</f>
        <v>1683.78</v>
      </c>
      <c r="H7" s="141">
        <v>800</v>
      </c>
      <c r="I7" s="141">
        <v>240</v>
      </c>
      <c r="J7" s="141"/>
      <c r="K7" s="141">
        <v>150</v>
      </c>
      <c r="L7" s="141">
        <f t="shared" si="1"/>
        <v>2873.78</v>
      </c>
      <c r="M7" s="140">
        <f>L7</f>
        <v>2873.78</v>
      </c>
      <c r="N7" s="148"/>
      <c r="O7" s="149"/>
      <c r="P7" s="149"/>
      <c r="Q7" s="141"/>
      <c r="R7" s="141"/>
      <c r="S7" s="2" t="s">
        <v>565</v>
      </c>
      <c r="T7" s="141">
        <v>8</v>
      </c>
      <c r="U7" s="141">
        <v>36.5</v>
      </c>
      <c r="V7" s="141">
        <v>23.67</v>
      </c>
      <c r="W7" s="149"/>
    </row>
    <row r="8" ht="27" customHeight="1" spans="1:23">
      <c r="A8" s="145"/>
      <c r="B8" s="144" t="s">
        <v>566</v>
      </c>
      <c r="C8" s="141">
        <v>35.3</v>
      </c>
      <c r="D8" s="141">
        <v>4</v>
      </c>
      <c r="E8" s="141">
        <v>10.3</v>
      </c>
      <c r="F8" s="141">
        <v>6</v>
      </c>
      <c r="G8" s="141">
        <f>ROUND((C8*25.65-(C8-E8)*19)*D8,2)</f>
        <v>1721.78</v>
      </c>
      <c r="H8" s="141">
        <v>800</v>
      </c>
      <c r="I8" s="141">
        <v>247</v>
      </c>
      <c r="J8" s="141"/>
      <c r="K8" s="141">
        <v>150</v>
      </c>
      <c r="L8" s="141">
        <f t="shared" si="1"/>
        <v>2918.78</v>
      </c>
      <c r="M8" s="140">
        <f>L8</f>
        <v>2918.78</v>
      </c>
      <c r="N8" s="148"/>
      <c r="O8" s="149"/>
      <c r="P8" s="149"/>
      <c r="Q8" s="141"/>
      <c r="R8" s="141"/>
      <c r="S8" s="2" t="s">
        <v>567</v>
      </c>
      <c r="T8" s="141">
        <v>4</v>
      </c>
      <c r="U8" s="141">
        <v>36.5</v>
      </c>
      <c r="V8" s="141">
        <v>23.67</v>
      </c>
      <c r="W8" s="149"/>
    </row>
    <row r="9" ht="27" customHeight="1" spans="1:23">
      <c r="A9" s="141" t="s">
        <v>441</v>
      </c>
      <c r="B9" s="144" t="s">
        <v>568</v>
      </c>
      <c r="C9" s="141">
        <v>35.3</v>
      </c>
      <c r="D9" s="141">
        <v>4</v>
      </c>
      <c r="E9" s="141"/>
      <c r="F9" s="141"/>
      <c r="G9" s="141"/>
      <c r="H9" s="141"/>
      <c r="I9" s="141"/>
      <c r="J9" s="141"/>
      <c r="K9" s="141"/>
      <c r="L9" s="141"/>
      <c r="M9" s="140"/>
      <c r="N9" s="148"/>
      <c r="O9" s="149"/>
      <c r="P9" s="149"/>
      <c r="Q9" s="141"/>
      <c r="R9" s="141"/>
      <c r="S9" s="2" t="s">
        <v>569</v>
      </c>
      <c r="T9" s="141">
        <v>4</v>
      </c>
      <c r="U9" s="141">
        <v>51.3</v>
      </c>
      <c r="V9" s="141">
        <v>23.67</v>
      </c>
      <c r="W9" s="149"/>
    </row>
    <row r="10" ht="27" customHeight="1" spans="1:23">
      <c r="A10" s="141" t="s">
        <v>446</v>
      </c>
      <c r="B10" s="144" t="s">
        <v>570</v>
      </c>
      <c r="C10" s="141">
        <v>41.6</v>
      </c>
      <c r="D10" s="141">
        <v>2</v>
      </c>
      <c r="E10" s="141">
        <v>12.68</v>
      </c>
      <c r="F10" s="141"/>
      <c r="G10" s="141"/>
      <c r="H10" s="141"/>
      <c r="I10" s="141"/>
      <c r="J10" s="141"/>
      <c r="K10" s="141"/>
      <c r="L10" s="141"/>
      <c r="M10" s="140"/>
      <c r="N10" s="148"/>
      <c r="O10" s="149"/>
      <c r="P10" s="149"/>
      <c r="Q10" s="141"/>
      <c r="R10" s="141"/>
      <c r="S10" s="2" t="s">
        <v>571</v>
      </c>
      <c r="T10" s="141">
        <v>2</v>
      </c>
      <c r="U10" s="141">
        <v>51.3</v>
      </c>
      <c r="V10" s="141">
        <v>23.67</v>
      </c>
      <c r="W10" s="149"/>
    </row>
    <row r="11" s="137" customFormat="1" ht="27" customHeight="1" spans="1:23">
      <c r="A11" s="141" t="s">
        <v>446</v>
      </c>
      <c r="B11" s="144" t="s">
        <v>572</v>
      </c>
      <c r="C11" s="141">
        <v>44</v>
      </c>
      <c r="D11" s="141">
        <v>2</v>
      </c>
      <c r="E11" s="141">
        <v>13.24</v>
      </c>
      <c r="F11" s="141"/>
      <c r="G11" s="141"/>
      <c r="H11" s="141"/>
      <c r="I11" s="141"/>
      <c r="J11" s="141"/>
      <c r="K11" s="141"/>
      <c r="L11" s="141"/>
      <c r="M11" s="141"/>
      <c r="N11" s="148" t="s">
        <v>573</v>
      </c>
      <c r="O11" s="149"/>
      <c r="P11" s="149"/>
      <c r="Q11" s="151"/>
      <c r="R11" s="151"/>
      <c r="S11" s="151"/>
      <c r="T11" s="151"/>
      <c r="U11" s="151"/>
      <c r="V11" s="151"/>
      <c r="W11" s="149"/>
    </row>
    <row r="12" ht="23" customHeight="1" spans="1:24">
      <c r="A12" s="141" t="s">
        <v>446</v>
      </c>
      <c r="B12" s="144" t="s">
        <v>574</v>
      </c>
      <c r="C12" s="141">
        <v>44</v>
      </c>
      <c r="D12" s="141">
        <v>4</v>
      </c>
      <c r="E12" s="141">
        <v>13.42</v>
      </c>
      <c r="F12" s="141"/>
      <c r="G12" s="141"/>
      <c r="H12" s="141"/>
      <c r="I12" s="141"/>
      <c r="J12" s="141"/>
      <c r="K12" s="141"/>
      <c r="L12" s="141"/>
      <c r="M12" s="141"/>
      <c r="N12" s="148"/>
      <c r="O12" s="149"/>
      <c r="P12" s="149"/>
      <c r="Q12" s="141" t="s">
        <v>552</v>
      </c>
      <c r="R12" s="141" t="s">
        <v>417</v>
      </c>
      <c r="S12" s="141" t="s">
        <v>575</v>
      </c>
      <c r="T12" s="141">
        <v>2</v>
      </c>
      <c r="U12" s="141">
        <v>44.6</v>
      </c>
      <c r="V12" s="141">
        <v>26.53</v>
      </c>
      <c r="W12" s="149">
        <v>24.96</v>
      </c>
      <c r="X12">
        <v>140</v>
      </c>
    </row>
    <row r="13" ht="23" customHeight="1" spans="1:24">
      <c r="A13" s="141" t="s">
        <v>446</v>
      </c>
      <c r="B13" s="144" t="s">
        <v>576</v>
      </c>
      <c r="C13" s="141">
        <v>26.7</v>
      </c>
      <c r="D13" s="141">
        <v>4</v>
      </c>
      <c r="E13" s="141">
        <v>9.45</v>
      </c>
      <c r="F13" s="141"/>
      <c r="G13" s="141"/>
      <c r="H13" s="141"/>
      <c r="I13" s="141"/>
      <c r="J13" s="141"/>
      <c r="K13" s="141"/>
      <c r="L13" s="141"/>
      <c r="M13" s="141"/>
      <c r="N13" s="148"/>
      <c r="O13" s="149"/>
      <c r="P13" s="149"/>
      <c r="Q13" s="139" t="s">
        <v>79</v>
      </c>
      <c r="R13" s="141" t="s">
        <v>84</v>
      </c>
      <c r="S13" s="141" t="s">
        <v>577</v>
      </c>
      <c r="T13" s="141">
        <v>4</v>
      </c>
      <c r="U13" s="141">
        <v>35.3</v>
      </c>
      <c r="V13" s="141">
        <v>25.65</v>
      </c>
      <c r="W13" s="149">
        <v>24.3</v>
      </c>
      <c r="X13">
        <v>190</v>
      </c>
    </row>
    <row r="14" ht="32" customHeight="1" spans="1:24">
      <c r="A14" s="141" t="s">
        <v>104</v>
      </c>
      <c r="B14" s="144" t="s">
        <v>578</v>
      </c>
      <c r="C14" s="141">
        <v>36.5</v>
      </c>
      <c r="D14" s="141">
        <v>4</v>
      </c>
      <c r="E14" s="141">
        <v>10.22</v>
      </c>
      <c r="F14" s="141">
        <v>5</v>
      </c>
      <c r="G14" s="141">
        <f>ROUND((C14*23.67-(C14-E14)*19)*D14,2)</f>
        <v>1458.54</v>
      </c>
      <c r="H14" s="141">
        <v>700</v>
      </c>
      <c r="I14" s="141">
        <v>245</v>
      </c>
      <c r="J14" s="141"/>
      <c r="K14" s="141">
        <v>150</v>
      </c>
      <c r="L14" s="141">
        <f>SUM(G14:K14)</f>
        <v>2553.54</v>
      </c>
      <c r="M14" s="141"/>
      <c r="N14" s="148" t="s">
        <v>573</v>
      </c>
      <c r="O14" s="149" t="s">
        <v>229</v>
      </c>
      <c r="P14" s="149"/>
      <c r="Q14" s="141" t="s">
        <v>441</v>
      </c>
      <c r="R14" s="141" t="s">
        <v>447</v>
      </c>
      <c r="S14" s="141" t="s">
        <v>579</v>
      </c>
      <c r="T14" s="141">
        <v>4</v>
      </c>
      <c r="U14" s="141">
        <v>38.5</v>
      </c>
      <c r="V14" s="141">
        <v>27.25</v>
      </c>
      <c r="W14" s="149">
        <v>24.97</v>
      </c>
      <c r="X14">
        <v>351</v>
      </c>
    </row>
    <row r="15" ht="23" customHeight="1" spans="1:24">
      <c r="A15" s="141"/>
      <c r="B15" s="144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8"/>
      <c r="O15" s="149"/>
      <c r="P15" s="149"/>
      <c r="Q15" s="141" t="s">
        <v>446</v>
      </c>
      <c r="R15" s="141" t="s">
        <v>146</v>
      </c>
      <c r="S15" s="141" t="s">
        <v>580</v>
      </c>
      <c r="T15" s="141">
        <v>4</v>
      </c>
      <c r="U15" s="141">
        <v>26.7</v>
      </c>
      <c r="V15" s="141">
        <v>25.8</v>
      </c>
      <c r="W15" s="149">
        <v>24.55</v>
      </c>
      <c r="X15" s="1">
        <v>460</v>
      </c>
    </row>
    <row r="16" ht="23" customHeight="1" spans="1:24">
      <c r="A16" s="141"/>
      <c r="B16" s="144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8"/>
      <c r="O16" s="149"/>
      <c r="P16" s="149"/>
      <c r="Q16" s="141" t="s">
        <v>446</v>
      </c>
      <c r="R16" s="141" t="s">
        <v>146</v>
      </c>
      <c r="S16" s="141" t="s">
        <v>581</v>
      </c>
      <c r="T16" s="141">
        <v>2</v>
      </c>
      <c r="U16" s="141">
        <v>41.6</v>
      </c>
      <c r="V16" s="141">
        <v>25.8</v>
      </c>
      <c r="W16" s="149">
        <v>24.55</v>
      </c>
      <c r="X16" s="1"/>
    </row>
    <row r="17" ht="23" customHeight="1" spans="1:24">
      <c r="A17" s="141"/>
      <c r="B17" s="144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8"/>
      <c r="O17" s="149"/>
      <c r="P17" s="149"/>
      <c r="Q17" s="141" t="s">
        <v>446</v>
      </c>
      <c r="R17" s="141" t="s">
        <v>146</v>
      </c>
      <c r="S17" s="141" t="s">
        <v>582</v>
      </c>
      <c r="T17" s="141">
        <v>4</v>
      </c>
      <c r="U17" s="141">
        <v>44</v>
      </c>
      <c r="V17" s="141">
        <v>25.8</v>
      </c>
      <c r="W17" s="149">
        <v>24.55</v>
      </c>
      <c r="X17" s="1"/>
    </row>
    <row r="18" ht="23" customHeight="1" spans="1:24">
      <c r="A18" s="141"/>
      <c r="B18" s="144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8"/>
      <c r="O18" s="149"/>
      <c r="P18" s="149"/>
      <c r="Q18" s="141" t="s">
        <v>156</v>
      </c>
      <c r="R18" s="141" t="s">
        <v>583</v>
      </c>
      <c r="S18" s="141" t="s">
        <v>584</v>
      </c>
      <c r="T18" s="141">
        <v>4</v>
      </c>
      <c r="U18" s="141">
        <v>36.5</v>
      </c>
      <c r="V18" s="141"/>
      <c r="W18" s="149">
        <v>20.38</v>
      </c>
      <c r="X18">
        <v>180</v>
      </c>
    </row>
    <row r="19" ht="23" customHeight="1" spans="1:24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39"/>
      <c r="N19" s="148"/>
      <c r="O19" s="149"/>
      <c r="P19" s="149"/>
      <c r="Q19" s="141" t="s">
        <v>165</v>
      </c>
      <c r="R19" s="141" t="s">
        <v>452</v>
      </c>
      <c r="S19" s="141" t="s">
        <v>585</v>
      </c>
      <c r="T19" s="141">
        <v>4</v>
      </c>
      <c r="U19" s="141">
        <v>44</v>
      </c>
      <c r="V19" s="141">
        <v>30.2</v>
      </c>
      <c r="W19" s="149">
        <v>24.96</v>
      </c>
      <c r="X19">
        <v>230</v>
      </c>
    </row>
    <row r="20" ht="23" customHeight="1" spans="1:24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5"/>
      <c r="N20" s="148"/>
      <c r="O20" s="149"/>
      <c r="P20" s="149"/>
      <c r="Q20" s="141" t="s">
        <v>189</v>
      </c>
      <c r="R20" s="141" t="s">
        <v>193</v>
      </c>
      <c r="S20" s="141" t="s">
        <v>585</v>
      </c>
      <c r="T20" s="141">
        <v>1</v>
      </c>
      <c r="U20" s="141">
        <v>44</v>
      </c>
      <c r="V20" s="141">
        <v>23.88</v>
      </c>
      <c r="W20" s="149">
        <v>25.08</v>
      </c>
      <c r="X20">
        <v>80</v>
      </c>
    </row>
    <row r="21" ht="23" customHeight="1" spans="1:23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8"/>
      <c r="O21" s="149"/>
      <c r="P21" s="149"/>
      <c r="Q21" s="141"/>
      <c r="R21" s="141"/>
      <c r="S21" s="141"/>
      <c r="T21" s="141"/>
      <c r="U21" s="141"/>
      <c r="V21" s="141"/>
      <c r="W21" s="149"/>
    </row>
    <row r="22" ht="23" customHeight="1" spans="1:23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8"/>
      <c r="O22" s="149"/>
      <c r="P22" s="149"/>
      <c r="Q22" s="141"/>
      <c r="R22" s="141"/>
      <c r="S22" s="141"/>
      <c r="T22" s="141"/>
      <c r="U22" s="141"/>
      <c r="V22" s="141"/>
      <c r="W22" s="149"/>
    </row>
    <row r="23" ht="23" customHeight="1" spans="1:23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8"/>
      <c r="O23" s="149"/>
      <c r="P23" s="149"/>
      <c r="Q23" s="141"/>
      <c r="R23" s="141"/>
      <c r="S23" s="141"/>
      <c r="T23" s="141"/>
      <c r="U23" s="141"/>
      <c r="V23" s="141"/>
      <c r="W23" s="149"/>
    </row>
    <row r="24" ht="18" customHeight="1" spans="1:23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8"/>
      <c r="O24" s="149"/>
      <c r="P24" s="149"/>
      <c r="Q24" s="141"/>
      <c r="R24" s="141"/>
      <c r="S24" s="141"/>
      <c r="T24" s="141"/>
      <c r="U24" s="141"/>
      <c r="V24" s="141"/>
      <c r="W24" s="149"/>
    </row>
    <row r="25" ht="18" customHeight="1" spans="1:23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8"/>
      <c r="O25" s="149"/>
      <c r="P25" s="149"/>
      <c r="Q25" s="141"/>
      <c r="R25" s="141"/>
      <c r="S25" s="141"/>
      <c r="T25" s="141"/>
      <c r="U25" s="141"/>
      <c r="V25" s="141"/>
      <c r="W25" s="149"/>
    </row>
    <row r="26" ht="18" customHeight="1" spans="1:23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9"/>
      <c r="P26" s="149"/>
      <c r="Q26" s="141"/>
      <c r="R26" s="141"/>
      <c r="S26" s="141"/>
      <c r="T26" s="141"/>
      <c r="U26" s="141"/>
      <c r="V26" s="141"/>
      <c r="W26" s="149"/>
    </row>
    <row r="27" ht="18" customHeight="1" spans="1:23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9"/>
      <c r="P27" s="149"/>
      <c r="Q27" s="141"/>
      <c r="R27" s="141"/>
      <c r="S27" s="141"/>
      <c r="T27" s="141"/>
      <c r="U27" s="141"/>
      <c r="V27" s="141"/>
      <c r="W27" s="149"/>
    </row>
    <row r="28" ht="18" customHeight="1" spans="1:23">
      <c r="A28" s="141"/>
      <c r="B28" s="141"/>
      <c r="C28" s="141"/>
      <c r="D28" s="141"/>
      <c r="E28" s="141"/>
      <c r="F28" s="141"/>
      <c r="G28" s="141"/>
      <c r="H28" s="141"/>
      <c r="I28" s="149"/>
      <c r="J28" s="141"/>
      <c r="K28" s="141"/>
      <c r="L28" s="141"/>
      <c r="M28" s="139"/>
      <c r="N28" s="141"/>
      <c r="O28" s="149"/>
      <c r="P28" s="149"/>
      <c r="Q28" s="149"/>
      <c r="R28" s="149"/>
      <c r="S28" s="149"/>
      <c r="T28" s="149"/>
      <c r="U28" s="149"/>
      <c r="V28" s="149"/>
      <c r="W28" s="149"/>
    </row>
    <row r="29" ht="18" customHeight="1" spans="1:23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5"/>
      <c r="N29" s="141"/>
      <c r="O29" s="149"/>
      <c r="P29" s="149"/>
      <c r="Q29" s="149"/>
      <c r="R29" s="149"/>
      <c r="S29" s="149"/>
      <c r="T29" s="149"/>
      <c r="U29" s="149"/>
      <c r="V29" s="149"/>
      <c r="W29" s="149"/>
    </row>
    <row r="30" ht="18" customHeight="1" spans="1:23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39"/>
      <c r="N30" s="141"/>
      <c r="O30" s="149"/>
      <c r="P30" s="149"/>
      <c r="Q30" s="149"/>
      <c r="R30" s="149"/>
      <c r="S30" s="149"/>
      <c r="T30" s="149"/>
      <c r="U30" s="149"/>
      <c r="V30" s="149"/>
      <c r="W30" s="149"/>
    </row>
    <row r="31" ht="18" customHeight="1" spans="1:23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5"/>
      <c r="N31" s="141"/>
      <c r="O31" s="149"/>
      <c r="P31" s="149"/>
      <c r="Q31" s="149"/>
      <c r="R31" s="149"/>
      <c r="S31" s="149"/>
      <c r="T31" s="149"/>
      <c r="U31" s="149"/>
      <c r="V31" s="149"/>
      <c r="W31" s="149"/>
    </row>
    <row r="32" ht="18" customHeight="1" spans="1:23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9"/>
      <c r="P32" s="149"/>
      <c r="Q32" s="149"/>
      <c r="R32" s="149"/>
      <c r="S32" s="149"/>
      <c r="T32" s="149"/>
      <c r="U32" s="149"/>
      <c r="V32" s="149"/>
      <c r="W32" s="149"/>
    </row>
    <row r="33" ht="18" customHeight="1" spans="1:23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9"/>
      <c r="P33" s="149"/>
      <c r="Q33" s="149"/>
      <c r="R33" s="149"/>
      <c r="S33" s="149"/>
      <c r="T33" s="149"/>
      <c r="U33" s="149"/>
      <c r="V33" s="149"/>
      <c r="W33" s="149"/>
    </row>
    <row r="34" ht="18" customHeight="1" spans="1:23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9"/>
      <c r="P34" s="149"/>
      <c r="Q34" s="149"/>
      <c r="R34" s="149"/>
      <c r="S34" s="149"/>
      <c r="T34" s="149"/>
      <c r="U34" s="149"/>
      <c r="V34" s="149"/>
      <c r="W34" s="149"/>
    </row>
    <row r="35" ht="18" customHeight="1" spans="1:23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9"/>
      <c r="P35" s="149"/>
      <c r="Q35" s="149"/>
      <c r="R35" s="149"/>
      <c r="S35" s="149"/>
      <c r="T35" s="149"/>
      <c r="U35" s="149"/>
      <c r="V35" s="149"/>
      <c r="W35" s="149"/>
    </row>
    <row r="36" ht="18" customHeight="1" spans="1:23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9"/>
      <c r="P36" s="149"/>
      <c r="Q36" s="149"/>
      <c r="R36" s="149"/>
      <c r="S36" s="149"/>
      <c r="T36" s="149"/>
      <c r="U36" s="149"/>
      <c r="V36" s="149"/>
      <c r="W36" s="149"/>
    </row>
    <row r="37" ht="18" customHeight="1" spans="1:23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9"/>
      <c r="P37" s="149"/>
      <c r="Q37" s="149"/>
      <c r="R37" s="149"/>
      <c r="S37" s="149"/>
      <c r="T37" s="149"/>
      <c r="U37" s="149"/>
      <c r="V37" s="149"/>
      <c r="W37" s="149"/>
    </row>
    <row r="38" ht="18" customHeight="1" spans="1:23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9"/>
      <c r="P38" s="149"/>
      <c r="Q38" s="149"/>
      <c r="R38" s="149"/>
      <c r="S38" s="149"/>
      <c r="T38" s="149"/>
      <c r="U38" s="149"/>
      <c r="V38" s="149"/>
      <c r="W38" s="149"/>
    </row>
    <row r="39" ht="18" customHeight="1" spans="1:23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9"/>
      <c r="P39" s="149"/>
      <c r="Q39" s="149"/>
      <c r="R39" s="149"/>
      <c r="S39" s="149"/>
      <c r="T39" s="149"/>
      <c r="U39" s="149"/>
      <c r="V39" s="149"/>
      <c r="W39" s="149"/>
    </row>
    <row r="40" ht="18" customHeight="1" spans="1:23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9"/>
      <c r="P40" s="149"/>
      <c r="Q40" s="149"/>
      <c r="R40" s="149"/>
      <c r="S40" s="149"/>
      <c r="T40" s="149"/>
      <c r="U40" s="149"/>
      <c r="V40" s="149"/>
      <c r="W40" s="149"/>
    </row>
    <row r="41" ht="18" customHeight="1" spans="1:23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9"/>
      <c r="P41" s="149"/>
      <c r="Q41" s="149"/>
      <c r="R41" s="149"/>
      <c r="S41" s="149"/>
      <c r="T41" s="149"/>
      <c r="U41" s="149"/>
      <c r="V41" s="149"/>
      <c r="W41" s="149"/>
    </row>
    <row r="42" spans="1: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</sheetData>
  <mergeCells count="7">
    <mergeCell ref="A3:A4"/>
    <mergeCell ref="A7:A8"/>
    <mergeCell ref="M3:M4"/>
    <mergeCell ref="M19:M20"/>
    <mergeCell ref="M28:M29"/>
    <mergeCell ref="M30:M31"/>
    <mergeCell ref="X15:X17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51" workbookViewId="0">
      <selection activeCell="H78" sqref="H78"/>
    </sheetView>
  </sheetViews>
  <sheetFormatPr defaultColWidth="9" defaultRowHeight="13.5" outlineLevelCol="7"/>
  <cols>
    <col min="1" max="1" width="9.375" customWidth="1"/>
    <col min="2" max="2" width="8.375" customWidth="1"/>
    <col min="3" max="3" width="6.125" customWidth="1"/>
    <col min="4" max="4" width="21.5" customWidth="1"/>
    <col min="5" max="5" width="10.75" customWidth="1"/>
    <col min="6" max="6" width="6" customWidth="1"/>
    <col min="7" max="7" width="8.88333333333333" customWidth="1"/>
    <col min="8" max="8" width="36.875" customWidth="1"/>
    <col min="9" max="9" width="5.5" customWidth="1"/>
    <col min="10" max="11" width="12.625"/>
    <col min="12" max="13" width="12.6333333333333"/>
    <col min="14" max="14" width="12.8916666666667"/>
  </cols>
  <sheetData>
    <row r="1" ht="25" customHeight="1" spans="1:8">
      <c r="A1" s="2" t="s">
        <v>586</v>
      </c>
      <c r="B1" s="2" t="s">
        <v>587</v>
      </c>
      <c r="C1" s="2"/>
      <c r="D1" s="2" t="s">
        <v>1</v>
      </c>
      <c r="E1" s="2" t="s">
        <v>588</v>
      </c>
      <c r="F1" s="2" t="s">
        <v>589</v>
      </c>
      <c r="G1" s="2" t="s">
        <v>590</v>
      </c>
      <c r="H1" s="2" t="s">
        <v>17</v>
      </c>
    </row>
    <row r="2" s="117" customFormat="1" ht="19" customHeight="1" spans="1:8">
      <c r="A2" s="118" t="s">
        <v>591</v>
      </c>
      <c r="B2" s="118">
        <v>640</v>
      </c>
      <c r="C2" s="118"/>
      <c r="D2" s="119" t="s">
        <v>592</v>
      </c>
      <c r="E2" s="118"/>
      <c r="F2" s="118"/>
      <c r="G2" s="118"/>
      <c r="H2" s="118" t="s">
        <v>593</v>
      </c>
    </row>
    <row r="3" s="117" customFormat="1" ht="19" customHeight="1" spans="1:8">
      <c r="A3" s="118" t="s">
        <v>594</v>
      </c>
      <c r="B3" s="118">
        <v>835</v>
      </c>
      <c r="C3" s="118"/>
      <c r="D3" s="222" t="s">
        <v>595</v>
      </c>
      <c r="E3" s="118"/>
      <c r="F3" s="118"/>
      <c r="G3" s="118"/>
      <c r="H3" s="118" t="s">
        <v>593</v>
      </c>
    </row>
    <row r="4" ht="19" customHeight="1" spans="1:8">
      <c r="A4" s="120" t="s">
        <v>596</v>
      </c>
      <c r="B4" s="120">
        <v>9378.36</v>
      </c>
      <c r="C4" s="120"/>
      <c r="D4" s="121" t="s">
        <v>597</v>
      </c>
      <c r="E4" s="120" t="s">
        <v>598</v>
      </c>
      <c r="F4" s="120">
        <v>187.6</v>
      </c>
      <c r="G4" s="120">
        <f>32689.35+34102</f>
        <v>66791.35</v>
      </c>
      <c r="H4" s="120" t="s">
        <v>599</v>
      </c>
    </row>
    <row r="5" ht="19" customHeight="1" spans="1:8">
      <c r="A5" s="120" t="s">
        <v>27</v>
      </c>
      <c r="B5" s="120">
        <v>6365</v>
      </c>
      <c r="C5" s="120"/>
      <c r="D5" s="121" t="s">
        <v>600</v>
      </c>
      <c r="E5" s="120" t="s">
        <v>601</v>
      </c>
      <c r="F5" s="120">
        <v>127.3</v>
      </c>
      <c r="G5" s="120">
        <v>35623</v>
      </c>
      <c r="H5" s="120" t="s">
        <v>602</v>
      </c>
    </row>
    <row r="6" ht="19" customHeight="1" spans="1:8">
      <c r="A6" s="120" t="s">
        <v>27</v>
      </c>
      <c r="B6" s="120">
        <v>190</v>
      </c>
      <c r="C6" s="120"/>
      <c r="D6" s="121" t="s">
        <v>39</v>
      </c>
      <c r="E6" s="120" t="s">
        <v>601</v>
      </c>
      <c r="F6" s="120">
        <v>3.8</v>
      </c>
      <c r="G6" s="120">
        <v>1353.67</v>
      </c>
      <c r="H6" s="120"/>
    </row>
    <row r="7" ht="19" customHeight="1" spans="1:8">
      <c r="A7" s="120" t="s">
        <v>46</v>
      </c>
      <c r="B7" s="120">
        <v>660</v>
      </c>
      <c r="C7" s="120"/>
      <c r="D7" s="121" t="s">
        <v>44</v>
      </c>
      <c r="E7" s="120" t="s">
        <v>601</v>
      </c>
      <c r="F7" s="120">
        <v>13.2</v>
      </c>
      <c r="G7" s="120">
        <v>4702.2</v>
      </c>
      <c r="H7" s="120"/>
    </row>
    <row r="8" ht="19" customHeight="1" spans="1:8">
      <c r="A8" s="122" t="s">
        <v>46</v>
      </c>
      <c r="B8" s="122">
        <v>58</v>
      </c>
      <c r="C8" s="122"/>
      <c r="D8" s="121" t="s">
        <v>50</v>
      </c>
      <c r="E8" s="120" t="s">
        <v>70</v>
      </c>
      <c r="F8" s="120">
        <v>1.16</v>
      </c>
      <c r="G8" s="120">
        <v>414</v>
      </c>
      <c r="H8" s="120"/>
    </row>
    <row r="9" ht="19" customHeight="1" spans="1:8">
      <c r="A9" s="122" t="s">
        <v>54</v>
      </c>
      <c r="B9" s="122">
        <v>822</v>
      </c>
      <c r="C9" s="122"/>
      <c r="D9" s="214" t="s">
        <v>53</v>
      </c>
      <c r="E9" s="120" t="s">
        <v>601</v>
      </c>
      <c r="F9" s="120">
        <v>16.44</v>
      </c>
      <c r="G9" s="120">
        <v>5856.42</v>
      </c>
      <c r="H9" s="120"/>
    </row>
    <row r="10" ht="19" customHeight="1" spans="1:8">
      <c r="A10" s="122" t="s">
        <v>58</v>
      </c>
      <c r="B10" s="122">
        <v>505</v>
      </c>
      <c r="C10" s="122"/>
      <c r="D10" s="214" t="s">
        <v>56</v>
      </c>
      <c r="E10" s="120" t="s">
        <v>601</v>
      </c>
      <c r="F10" s="120">
        <v>10.1</v>
      </c>
      <c r="G10" s="120">
        <v>3597.92</v>
      </c>
      <c r="H10" s="120"/>
    </row>
    <row r="11" ht="19" customHeight="1" spans="1:8">
      <c r="A11" s="120" t="s">
        <v>603</v>
      </c>
      <c r="B11" s="120">
        <v>1300</v>
      </c>
      <c r="C11" s="120"/>
      <c r="D11" s="214" t="s">
        <v>60</v>
      </c>
      <c r="E11" s="120" t="s">
        <v>70</v>
      </c>
      <c r="F11" s="120">
        <v>26</v>
      </c>
      <c r="G11" s="120">
        <v>9274</v>
      </c>
      <c r="H11" s="120"/>
    </row>
    <row r="12" ht="19" customHeight="1" spans="1:8">
      <c r="A12" s="120" t="s">
        <v>66</v>
      </c>
      <c r="B12" s="120">
        <v>1640</v>
      </c>
      <c r="C12" s="120"/>
      <c r="D12" s="121" t="s">
        <v>65</v>
      </c>
      <c r="E12" s="120" t="s">
        <v>70</v>
      </c>
      <c r="F12" s="120">
        <v>32.8</v>
      </c>
      <c r="G12" s="120">
        <v>11700</v>
      </c>
      <c r="H12" s="120"/>
    </row>
    <row r="13" ht="19" customHeight="1" spans="1:8">
      <c r="A13" s="120" t="s">
        <v>70</v>
      </c>
      <c r="B13" s="120">
        <v>580</v>
      </c>
      <c r="C13" s="120"/>
      <c r="D13" s="121" t="s">
        <v>69</v>
      </c>
      <c r="E13" s="120" t="s">
        <v>88</v>
      </c>
      <c r="F13" s="120">
        <v>1.16</v>
      </c>
      <c r="G13" s="120">
        <v>4137</v>
      </c>
      <c r="H13" s="120"/>
    </row>
    <row r="14" ht="19" customHeight="1" spans="1:8">
      <c r="A14" s="120" t="s">
        <v>75</v>
      </c>
      <c r="B14" s="120">
        <v>12232</v>
      </c>
      <c r="C14" s="120"/>
      <c r="D14" s="120"/>
      <c r="E14" s="120" t="s">
        <v>75</v>
      </c>
      <c r="F14" s="120">
        <v>25.64</v>
      </c>
      <c r="G14" s="120">
        <v>91120.89</v>
      </c>
      <c r="H14" s="120" t="s">
        <v>604</v>
      </c>
    </row>
    <row r="15" ht="19" customHeight="1" spans="1:8">
      <c r="A15" s="120" t="s">
        <v>78</v>
      </c>
      <c r="B15" s="120">
        <v>1080</v>
      </c>
      <c r="C15" s="120"/>
      <c r="D15" s="121" t="s">
        <v>77</v>
      </c>
      <c r="E15" s="120" t="s">
        <v>88</v>
      </c>
      <c r="F15" s="120">
        <v>21.6</v>
      </c>
      <c r="G15" s="120">
        <v>7705</v>
      </c>
      <c r="H15" s="120"/>
    </row>
    <row r="16" ht="19" customHeight="1" spans="1:8">
      <c r="A16" s="120" t="s">
        <v>78</v>
      </c>
      <c r="B16" s="120">
        <v>900</v>
      </c>
      <c r="C16" s="120"/>
      <c r="D16" s="121" t="s">
        <v>77</v>
      </c>
      <c r="E16" s="120" t="s">
        <v>605</v>
      </c>
      <c r="F16" s="120">
        <v>0</v>
      </c>
      <c r="G16" s="120">
        <v>6579</v>
      </c>
      <c r="H16" s="120" t="s">
        <v>606</v>
      </c>
    </row>
    <row r="17" ht="19" customHeight="1" spans="1:8">
      <c r="A17" s="120" t="s">
        <v>84</v>
      </c>
      <c r="B17" s="120">
        <v>1360</v>
      </c>
      <c r="C17" s="120"/>
      <c r="D17" s="123" t="s">
        <v>83</v>
      </c>
      <c r="E17" s="120" t="s">
        <v>154</v>
      </c>
      <c r="F17" s="120">
        <v>0</v>
      </c>
      <c r="G17" s="120">
        <v>9914.4</v>
      </c>
      <c r="H17" s="120"/>
    </row>
    <row r="18" ht="19" customHeight="1" spans="1:8">
      <c r="A18" s="120" t="s">
        <v>88</v>
      </c>
      <c r="B18" s="120">
        <v>7460</v>
      </c>
      <c r="C18" s="120"/>
      <c r="D18" s="214" t="s">
        <v>87</v>
      </c>
      <c r="E18" s="120" t="s">
        <v>154</v>
      </c>
      <c r="F18" s="120">
        <v>149.2</v>
      </c>
      <c r="G18" s="120">
        <v>53295.73</v>
      </c>
      <c r="H18" s="120"/>
    </row>
    <row r="19" ht="19" customHeight="1" spans="1:8">
      <c r="A19" s="120" t="s">
        <v>88</v>
      </c>
      <c r="B19" s="120">
        <v>7800</v>
      </c>
      <c r="C19" s="120"/>
      <c r="D19" s="120" t="s">
        <v>74</v>
      </c>
      <c r="E19" s="120"/>
      <c r="F19" s="120"/>
      <c r="G19" s="120">
        <v>56820.66</v>
      </c>
      <c r="H19" s="120" t="s">
        <v>604</v>
      </c>
    </row>
    <row r="20" ht="19" customHeight="1" spans="1:8">
      <c r="A20" s="120" t="s">
        <v>94</v>
      </c>
      <c r="B20" s="120">
        <v>723.05</v>
      </c>
      <c r="C20" s="120"/>
      <c r="D20" s="214" t="s">
        <v>25</v>
      </c>
      <c r="E20" s="120" t="s">
        <v>605</v>
      </c>
      <c r="F20" s="120">
        <v>0</v>
      </c>
      <c r="G20" s="120">
        <v>5285</v>
      </c>
      <c r="H20" s="120" t="s">
        <v>606</v>
      </c>
    </row>
    <row r="21" ht="19" customHeight="1" spans="1:8">
      <c r="A21" s="120" t="s">
        <v>94</v>
      </c>
      <c r="B21" s="120">
        <v>1024</v>
      </c>
      <c r="C21" s="120"/>
      <c r="D21" s="124" t="s">
        <v>93</v>
      </c>
      <c r="E21" s="120" t="s">
        <v>112</v>
      </c>
      <c r="F21" s="120">
        <v>0</v>
      </c>
      <c r="G21" s="120">
        <v>7485</v>
      </c>
      <c r="H21" s="120" t="s">
        <v>606</v>
      </c>
    </row>
    <row r="22" ht="19" customHeight="1" spans="1:8">
      <c r="A22" s="120" t="s">
        <v>98</v>
      </c>
      <c r="B22" s="120">
        <v>1600</v>
      </c>
      <c r="C22" s="120"/>
      <c r="D22" s="121" t="s">
        <v>97</v>
      </c>
      <c r="E22" s="120" t="s">
        <v>154</v>
      </c>
      <c r="F22" s="120">
        <v>0</v>
      </c>
      <c r="G22" s="120">
        <v>11664</v>
      </c>
      <c r="H22" s="120" t="s">
        <v>606</v>
      </c>
    </row>
    <row r="23" ht="19" customHeight="1" spans="1:8">
      <c r="A23" s="120" t="s">
        <v>103</v>
      </c>
      <c r="B23" s="120">
        <v>320</v>
      </c>
      <c r="C23" s="120"/>
      <c r="D23" s="223" t="s">
        <v>102</v>
      </c>
      <c r="E23" s="120" t="s">
        <v>112</v>
      </c>
      <c r="F23" s="120">
        <v>0</v>
      </c>
      <c r="G23" s="120">
        <v>2275</v>
      </c>
      <c r="H23" s="120" t="s">
        <v>606</v>
      </c>
    </row>
    <row r="24" ht="19" customHeight="1" spans="1:8">
      <c r="A24" s="120" t="s">
        <v>103</v>
      </c>
      <c r="B24" s="120">
        <v>1020</v>
      </c>
      <c r="C24" s="120"/>
      <c r="D24" s="121" t="s">
        <v>105</v>
      </c>
      <c r="E24" s="120" t="s">
        <v>154</v>
      </c>
      <c r="F24" s="120">
        <v>0</v>
      </c>
      <c r="G24" s="120">
        <v>7435.8</v>
      </c>
      <c r="H24" s="120" t="s">
        <v>606</v>
      </c>
    </row>
    <row r="25" ht="19" customHeight="1" spans="1:8">
      <c r="A25" s="120" t="s">
        <v>106</v>
      </c>
      <c r="B25" s="120">
        <v>460</v>
      </c>
      <c r="C25" s="120"/>
      <c r="D25" s="121" t="s">
        <v>108</v>
      </c>
      <c r="E25" s="120" t="s">
        <v>154</v>
      </c>
      <c r="F25" s="120">
        <v>0</v>
      </c>
      <c r="G25" s="120">
        <v>3353.4</v>
      </c>
      <c r="H25" s="120" t="s">
        <v>606</v>
      </c>
    </row>
    <row r="26" ht="19" customHeight="1" spans="1:8">
      <c r="A26" s="120" t="s">
        <v>112</v>
      </c>
      <c r="B26" s="120">
        <v>660</v>
      </c>
      <c r="C26" s="120"/>
      <c r="D26" s="123" t="s">
        <v>83</v>
      </c>
      <c r="E26" s="120" t="s">
        <v>154</v>
      </c>
      <c r="F26" s="120">
        <v>0</v>
      </c>
      <c r="G26" s="120">
        <v>4811.4</v>
      </c>
      <c r="H26" s="120" t="s">
        <v>606</v>
      </c>
    </row>
    <row r="27" spans="1:8">
      <c r="A27" s="2" t="s">
        <v>112</v>
      </c>
      <c r="B27" s="2">
        <v>100</v>
      </c>
      <c r="C27" s="2"/>
      <c r="D27" s="126" t="s">
        <v>607</v>
      </c>
      <c r="E27" s="120" t="s">
        <v>154</v>
      </c>
      <c r="F27" s="120">
        <v>0</v>
      </c>
      <c r="G27" s="2">
        <v>729</v>
      </c>
      <c r="H27" s="120" t="s">
        <v>606</v>
      </c>
    </row>
    <row r="28" spans="1:8">
      <c r="A28" s="2" t="s">
        <v>116</v>
      </c>
      <c r="B28" s="2">
        <v>240</v>
      </c>
      <c r="C28" s="2"/>
      <c r="D28" s="224" t="s">
        <v>115</v>
      </c>
      <c r="E28" s="120" t="s">
        <v>154</v>
      </c>
      <c r="F28" s="120">
        <v>0</v>
      </c>
      <c r="G28" s="2">
        <v>1749.6</v>
      </c>
      <c r="H28" s="120" t="s">
        <v>606</v>
      </c>
    </row>
    <row r="29" spans="1:8">
      <c r="A29" s="2" t="s">
        <v>119</v>
      </c>
      <c r="B29" s="2">
        <v>1880</v>
      </c>
      <c r="C29" s="2"/>
      <c r="D29" s="126" t="s">
        <v>608</v>
      </c>
      <c r="E29" s="120" t="s">
        <v>154</v>
      </c>
      <c r="F29" s="120">
        <v>27.43</v>
      </c>
      <c r="G29" s="2">
        <v>13727.89</v>
      </c>
      <c r="H29" s="120" t="s">
        <v>606</v>
      </c>
    </row>
    <row r="30" spans="1:8">
      <c r="A30" s="2" t="s">
        <v>119</v>
      </c>
      <c r="B30" s="2">
        <v>100</v>
      </c>
      <c r="C30" s="2"/>
      <c r="D30" s="126" t="s">
        <v>609</v>
      </c>
      <c r="E30" s="120" t="s">
        <v>154</v>
      </c>
      <c r="F30" s="2">
        <v>2</v>
      </c>
      <c r="G30" s="2">
        <v>714.42</v>
      </c>
      <c r="H30" s="2"/>
    </row>
    <row r="31" spans="1:8">
      <c r="A31" s="2" t="s">
        <v>126</v>
      </c>
      <c r="B31" s="2">
        <v>8062.5</v>
      </c>
      <c r="C31" s="2"/>
      <c r="D31" s="224" t="s">
        <v>125</v>
      </c>
      <c r="E31" s="120" t="s">
        <v>154</v>
      </c>
      <c r="F31" s="2">
        <v>161.25</v>
      </c>
      <c r="G31" s="2">
        <v>57600.11</v>
      </c>
      <c r="H31" s="2"/>
    </row>
    <row r="32" spans="1:8">
      <c r="A32" s="2" t="s">
        <v>129</v>
      </c>
      <c r="B32" s="2">
        <v>1000</v>
      </c>
      <c r="C32" s="2"/>
      <c r="D32" s="224" t="s">
        <v>128</v>
      </c>
      <c r="E32" s="120" t="s">
        <v>154</v>
      </c>
      <c r="F32" s="2">
        <v>20</v>
      </c>
      <c r="G32" s="2">
        <v>7144.2</v>
      </c>
      <c r="H32" s="2"/>
    </row>
    <row r="33" spans="1:8">
      <c r="A33" s="2" t="s">
        <v>135</v>
      </c>
      <c r="B33" s="2">
        <v>596.66</v>
      </c>
      <c r="C33" s="2"/>
      <c r="D33" s="121" t="s">
        <v>132</v>
      </c>
      <c r="E33" s="120" t="s">
        <v>154</v>
      </c>
      <c r="F33" s="2">
        <v>11.93</v>
      </c>
      <c r="G33" s="2">
        <v>4262.66</v>
      </c>
      <c r="H33" s="2"/>
    </row>
    <row r="34" spans="1:8">
      <c r="A34" s="2" t="s">
        <v>135</v>
      </c>
      <c r="B34" s="122">
        <v>1100</v>
      </c>
      <c r="C34" s="122"/>
      <c r="D34" s="121" t="s">
        <v>134</v>
      </c>
      <c r="E34" s="120" t="s">
        <v>154</v>
      </c>
      <c r="F34" s="2">
        <v>22</v>
      </c>
      <c r="G34" s="2">
        <v>7858.62</v>
      </c>
      <c r="H34" s="2"/>
    </row>
    <row r="35" spans="1:8">
      <c r="A35" s="2" t="s">
        <v>442</v>
      </c>
      <c r="B35" s="122"/>
      <c r="C35" s="122" t="s">
        <v>441</v>
      </c>
      <c r="D35" s="121"/>
      <c r="E35" s="120"/>
      <c r="F35" s="2"/>
      <c r="G35" s="2">
        <v>3000</v>
      </c>
      <c r="H35" s="2"/>
    </row>
    <row r="36" spans="1:8">
      <c r="A36" s="2" t="s">
        <v>139</v>
      </c>
      <c r="B36" s="122">
        <v>330</v>
      </c>
      <c r="C36" s="122"/>
      <c r="D36" s="214" t="s">
        <v>138</v>
      </c>
      <c r="E36" s="120" t="s">
        <v>154</v>
      </c>
      <c r="F36" s="2">
        <v>6.6</v>
      </c>
      <c r="G36" s="2">
        <v>2357.59</v>
      </c>
      <c r="H36" s="2"/>
    </row>
    <row r="37" spans="1:8">
      <c r="A37" s="2" t="s">
        <v>139</v>
      </c>
      <c r="B37" s="122">
        <v>1120</v>
      </c>
      <c r="C37" s="122"/>
      <c r="D37" s="121" t="s">
        <v>141</v>
      </c>
      <c r="E37" s="120" t="s">
        <v>154</v>
      </c>
      <c r="F37" s="2">
        <v>22.4</v>
      </c>
      <c r="G37" s="2">
        <v>8001.5</v>
      </c>
      <c r="H37" s="2"/>
    </row>
    <row r="38" spans="1:8">
      <c r="A38" s="2" t="s">
        <v>447</v>
      </c>
      <c r="B38" s="122"/>
      <c r="C38" s="122" t="s">
        <v>446</v>
      </c>
      <c r="D38" s="121"/>
      <c r="E38" s="120"/>
      <c r="F38" s="2"/>
      <c r="G38" s="2">
        <v>3900</v>
      </c>
      <c r="H38" s="2"/>
    </row>
    <row r="39" spans="1:8">
      <c r="A39" s="2" t="s">
        <v>146</v>
      </c>
      <c r="B39" s="122">
        <v>1000</v>
      </c>
      <c r="C39" s="2" t="s">
        <v>144</v>
      </c>
      <c r="D39" s="214" t="s">
        <v>145</v>
      </c>
      <c r="E39" s="120" t="s">
        <v>154</v>
      </c>
      <c r="F39" s="2">
        <v>20</v>
      </c>
      <c r="G39" s="2">
        <v>7144.2</v>
      </c>
      <c r="H39" s="2"/>
    </row>
    <row r="40" spans="1:8">
      <c r="A40" s="2" t="s">
        <v>146</v>
      </c>
      <c r="B40" s="122">
        <v>520</v>
      </c>
      <c r="C40" s="2" t="s">
        <v>147</v>
      </c>
      <c r="D40" s="225" t="s">
        <v>148</v>
      </c>
      <c r="E40" s="120" t="s">
        <v>154</v>
      </c>
      <c r="F40" s="2">
        <v>10.4</v>
      </c>
      <c r="G40" s="2">
        <v>3714.98</v>
      </c>
      <c r="H40" s="2"/>
    </row>
    <row r="41" spans="1:8">
      <c r="A41" s="2" t="s">
        <v>146</v>
      </c>
      <c r="B41" s="122">
        <v>555</v>
      </c>
      <c r="C41" s="2" t="s">
        <v>150</v>
      </c>
      <c r="D41" s="126" t="s">
        <v>151</v>
      </c>
      <c r="E41" s="2" t="s">
        <v>212</v>
      </c>
      <c r="F41" s="2">
        <v>11.1</v>
      </c>
      <c r="G41" s="2">
        <v>3927</v>
      </c>
      <c r="H41" s="2"/>
    </row>
    <row r="42" spans="1:8">
      <c r="A42" s="2" t="s">
        <v>154</v>
      </c>
      <c r="B42" s="2">
        <v>100</v>
      </c>
      <c r="C42" s="2" t="s">
        <v>152</v>
      </c>
      <c r="D42" s="126" t="s">
        <v>153</v>
      </c>
      <c r="E42" s="2" t="s">
        <v>212</v>
      </c>
      <c r="F42" s="2">
        <v>2</v>
      </c>
      <c r="G42" s="2">
        <v>707.56</v>
      </c>
      <c r="H42" s="2"/>
    </row>
    <row r="43" ht="14.25" spans="1:8">
      <c r="A43" s="2" t="s">
        <v>154</v>
      </c>
      <c r="B43" s="2">
        <v>800</v>
      </c>
      <c r="C43" s="2" t="s">
        <v>156</v>
      </c>
      <c r="D43" s="226" t="s">
        <v>157</v>
      </c>
      <c r="E43" s="2" t="s">
        <v>212</v>
      </c>
      <c r="F43" s="2">
        <v>16</v>
      </c>
      <c r="G43" s="2">
        <v>5660.48</v>
      </c>
      <c r="H43" s="2"/>
    </row>
    <row r="44" spans="1:8">
      <c r="A44" s="2" t="s">
        <v>160</v>
      </c>
      <c r="B44" s="2">
        <v>11020.8</v>
      </c>
      <c r="C44" s="122" t="s">
        <v>159</v>
      </c>
      <c r="D44" s="129" t="s">
        <v>74</v>
      </c>
      <c r="E44" s="2" t="s">
        <v>160</v>
      </c>
      <c r="F44" s="2"/>
      <c r="G44" s="2">
        <v>80234.73</v>
      </c>
      <c r="H44" s="2"/>
    </row>
    <row r="45" spans="1:8">
      <c r="A45" s="2" t="s">
        <v>160</v>
      </c>
      <c r="B45" s="122">
        <v>60</v>
      </c>
      <c r="C45" s="122" t="s">
        <v>161</v>
      </c>
      <c r="D45" s="126" t="s">
        <v>162</v>
      </c>
      <c r="E45" s="2" t="s">
        <v>212</v>
      </c>
      <c r="F45" s="2">
        <v>1.2</v>
      </c>
      <c r="G45" s="2">
        <v>424.54</v>
      </c>
      <c r="H45" s="2"/>
    </row>
    <row r="46" spans="1:8">
      <c r="A46" s="2" t="s">
        <v>160</v>
      </c>
      <c r="B46" s="2">
        <v>980</v>
      </c>
      <c r="C46" s="122" t="s">
        <v>165</v>
      </c>
      <c r="D46" s="126" t="s">
        <v>166</v>
      </c>
      <c r="E46" s="2" t="s">
        <v>212</v>
      </c>
      <c r="F46" s="2">
        <v>19.6</v>
      </c>
      <c r="G46" s="2">
        <v>6934</v>
      </c>
      <c r="H46" s="2"/>
    </row>
    <row r="47" spans="1:8">
      <c r="A47" s="2" t="s">
        <v>171</v>
      </c>
      <c r="B47" s="2">
        <v>820</v>
      </c>
      <c r="C47" s="122" t="s">
        <v>169</v>
      </c>
      <c r="D47" s="126" t="s">
        <v>170</v>
      </c>
      <c r="E47" s="2" t="s">
        <v>212</v>
      </c>
      <c r="F47" s="2">
        <v>16.4</v>
      </c>
      <c r="G47" s="2">
        <v>5801</v>
      </c>
      <c r="H47" s="2"/>
    </row>
    <row r="48" spans="1:8">
      <c r="A48" s="2" t="s">
        <v>171</v>
      </c>
      <c r="B48" s="2">
        <v>80</v>
      </c>
      <c r="C48" s="2" t="s">
        <v>165</v>
      </c>
      <c r="D48" s="126" t="s">
        <v>166</v>
      </c>
      <c r="E48" s="2" t="s">
        <v>212</v>
      </c>
      <c r="F48" s="2">
        <v>1.6</v>
      </c>
      <c r="G48" s="2">
        <v>566</v>
      </c>
      <c r="H48" s="2"/>
    </row>
    <row r="49" spans="1:8">
      <c r="A49" s="2" t="s">
        <v>171</v>
      </c>
      <c r="B49" s="2">
        <v>188</v>
      </c>
      <c r="C49" s="2" t="s">
        <v>173</v>
      </c>
      <c r="D49" s="126" t="s">
        <v>174</v>
      </c>
      <c r="E49" s="2" t="s">
        <v>212</v>
      </c>
      <c r="F49" s="2">
        <v>3.76</v>
      </c>
      <c r="G49" s="2">
        <v>1330</v>
      </c>
      <c r="H49" s="2"/>
    </row>
    <row r="50" spans="1:8">
      <c r="A50" s="122" t="s">
        <v>178</v>
      </c>
      <c r="B50" s="122">
        <v>1560</v>
      </c>
      <c r="C50" s="122" t="s">
        <v>176</v>
      </c>
      <c r="D50" s="224" t="s">
        <v>177</v>
      </c>
      <c r="E50" s="2" t="s">
        <v>212</v>
      </c>
      <c r="F50" s="2">
        <v>31.2</v>
      </c>
      <c r="G50" s="2">
        <v>11038</v>
      </c>
      <c r="H50" s="2"/>
    </row>
    <row r="51" spans="1:8">
      <c r="A51" s="130" t="s">
        <v>178</v>
      </c>
      <c r="B51" s="130">
        <v>520</v>
      </c>
      <c r="C51" s="131" t="s">
        <v>180</v>
      </c>
      <c r="D51" s="126" t="s">
        <v>181</v>
      </c>
      <c r="E51" s="132" t="s">
        <v>212</v>
      </c>
      <c r="F51" s="132">
        <v>10.4</v>
      </c>
      <c r="G51" s="132">
        <v>3679</v>
      </c>
      <c r="H51" s="132"/>
    </row>
    <row r="52" spans="1:8">
      <c r="A52" s="122" t="s">
        <v>178</v>
      </c>
      <c r="B52" s="122">
        <v>160</v>
      </c>
      <c r="C52" s="133" t="s">
        <v>183</v>
      </c>
      <c r="D52" s="126" t="s">
        <v>184</v>
      </c>
      <c r="E52" s="2" t="s">
        <v>212</v>
      </c>
      <c r="F52" s="2">
        <v>3.2</v>
      </c>
      <c r="G52" s="2">
        <v>1132</v>
      </c>
      <c r="H52" s="2"/>
    </row>
    <row r="53" spans="1:8">
      <c r="A53" s="122" t="s">
        <v>188</v>
      </c>
      <c r="B53" s="122">
        <v>340</v>
      </c>
      <c r="C53" s="133" t="s">
        <v>186</v>
      </c>
      <c r="D53" s="126" t="s">
        <v>187</v>
      </c>
      <c r="E53" s="2" t="s">
        <v>212</v>
      </c>
      <c r="F53" s="2">
        <v>6.8</v>
      </c>
      <c r="G53" s="2">
        <v>2406</v>
      </c>
      <c r="H53" s="2"/>
    </row>
    <row r="54" spans="1:8">
      <c r="A54" s="122" t="s">
        <v>188</v>
      </c>
      <c r="B54" s="122">
        <v>265</v>
      </c>
      <c r="C54" s="133" t="s">
        <v>189</v>
      </c>
      <c r="D54" s="224" t="s">
        <v>190</v>
      </c>
      <c r="E54" s="2" t="s">
        <v>212</v>
      </c>
      <c r="F54" s="2">
        <v>5.3</v>
      </c>
      <c r="G54" s="2">
        <v>1875</v>
      </c>
      <c r="H54" s="2"/>
    </row>
    <row r="55" spans="1:8">
      <c r="A55" s="122" t="s">
        <v>193</v>
      </c>
      <c r="B55" s="122">
        <v>1300</v>
      </c>
      <c r="C55" s="133" t="s">
        <v>191</v>
      </c>
      <c r="D55" s="126" t="s">
        <v>192</v>
      </c>
      <c r="E55" s="2" t="s">
        <v>212</v>
      </c>
      <c r="F55" s="2">
        <v>26</v>
      </c>
      <c r="G55" s="2">
        <v>9198.28</v>
      </c>
      <c r="H55" s="2"/>
    </row>
    <row r="56" spans="1:8">
      <c r="A56" s="122" t="s">
        <v>198</v>
      </c>
      <c r="B56" s="122">
        <v>500</v>
      </c>
      <c r="C56" s="133" t="s">
        <v>196</v>
      </c>
      <c r="D56" s="126" t="s">
        <v>197</v>
      </c>
      <c r="E56" s="2" t="s">
        <v>212</v>
      </c>
      <c r="F56" s="2">
        <v>10</v>
      </c>
      <c r="G56" s="2">
        <v>3537.8</v>
      </c>
      <c r="H56" s="2"/>
    </row>
    <row r="57" spans="1:8">
      <c r="A57" s="122" t="s">
        <v>202</v>
      </c>
      <c r="B57" s="122">
        <v>780</v>
      </c>
      <c r="C57" s="133" t="s">
        <v>200</v>
      </c>
      <c r="D57" s="126" t="s">
        <v>201</v>
      </c>
      <c r="E57" s="2" t="s">
        <v>610</v>
      </c>
      <c r="F57" s="2">
        <f>B57*0.02</f>
        <v>15.6</v>
      </c>
      <c r="G57" s="2">
        <v>5427.24</v>
      </c>
      <c r="H57" s="2"/>
    </row>
    <row r="58" spans="1:8">
      <c r="A58" s="122" t="s">
        <v>202</v>
      </c>
      <c r="B58" s="122">
        <v>535.67</v>
      </c>
      <c r="C58" s="133" t="s">
        <v>204</v>
      </c>
      <c r="D58" s="126" t="s">
        <v>205</v>
      </c>
      <c r="E58" s="2" t="s">
        <v>610</v>
      </c>
      <c r="F58" s="2">
        <f t="shared" ref="F58:F63" si="0">B58*0.02</f>
        <v>10.7134</v>
      </c>
      <c r="G58" s="2">
        <v>3727.19186</v>
      </c>
      <c r="H58" s="2"/>
    </row>
    <row r="59" spans="1:8">
      <c r="A59" s="122" t="s">
        <v>208</v>
      </c>
      <c r="B59" s="122">
        <v>336</v>
      </c>
      <c r="C59" s="133" t="s">
        <v>206</v>
      </c>
      <c r="D59" s="224" t="s">
        <v>207</v>
      </c>
      <c r="E59" s="2" t="s">
        <v>610</v>
      </c>
      <c r="F59" s="2">
        <f t="shared" si="0"/>
        <v>6.72</v>
      </c>
      <c r="G59" s="2">
        <v>2337.888</v>
      </c>
      <c r="H59" s="2"/>
    </row>
    <row r="60" spans="1:8">
      <c r="A60" s="2" t="s">
        <v>212</v>
      </c>
      <c r="B60" s="2">
        <v>740</v>
      </c>
      <c r="C60" s="133" t="s">
        <v>210</v>
      </c>
      <c r="D60" s="129" t="s">
        <v>211</v>
      </c>
      <c r="E60" s="2" t="s">
        <v>610</v>
      </c>
      <c r="F60" s="2">
        <f t="shared" si="0"/>
        <v>14.8</v>
      </c>
      <c r="G60" s="2">
        <v>5148.92</v>
      </c>
      <c r="H60" s="2"/>
    </row>
    <row r="61" spans="1:8">
      <c r="A61" s="2" t="s">
        <v>216</v>
      </c>
      <c r="B61" s="2">
        <v>1650</v>
      </c>
      <c r="C61" s="133" t="s">
        <v>214</v>
      </c>
      <c r="D61" s="126" t="s">
        <v>215</v>
      </c>
      <c r="E61" s="2" t="s">
        <v>241</v>
      </c>
      <c r="F61" s="2">
        <v>33</v>
      </c>
      <c r="G61" s="2">
        <v>11690</v>
      </c>
      <c r="H61" s="2"/>
    </row>
    <row r="62" spans="1:8">
      <c r="A62" s="2" t="s">
        <v>219</v>
      </c>
      <c r="B62" s="2">
        <v>700</v>
      </c>
      <c r="C62" s="134" t="s">
        <v>217</v>
      </c>
      <c r="D62" s="224" t="s">
        <v>218</v>
      </c>
      <c r="E62" s="2" t="s">
        <v>610</v>
      </c>
      <c r="F62" s="2">
        <f t="shared" si="0"/>
        <v>14</v>
      </c>
      <c r="G62" s="2">
        <v>4870.6</v>
      </c>
      <c r="H62" s="2"/>
    </row>
    <row r="63" spans="1:8">
      <c r="A63" s="2" t="s">
        <v>223</v>
      </c>
      <c r="B63" s="2">
        <v>220</v>
      </c>
      <c r="C63" s="122" t="s">
        <v>221</v>
      </c>
      <c r="D63" s="126" t="s">
        <v>222</v>
      </c>
      <c r="E63" s="2" t="s">
        <v>610</v>
      </c>
      <c r="F63" s="2">
        <f t="shared" si="0"/>
        <v>4.4</v>
      </c>
      <c r="G63" s="2">
        <v>1530.76</v>
      </c>
      <c r="H63" s="2"/>
    </row>
    <row r="64" spans="1:8">
      <c r="A64" s="2" t="str">
        <f>阿里美金销售!D58</f>
        <v>2025.3.3</v>
      </c>
      <c r="B64" s="2">
        <v>9115</v>
      </c>
      <c r="C64" s="2" t="str">
        <f>阿里美金销售!A58</f>
        <v>外56</v>
      </c>
      <c r="D64" s="227" t="str">
        <f>阿里美金销售!B58</f>
        <v>240743514001026715</v>
      </c>
      <c r="E64" s="2" t="s">
        <v>241</v>
      </c>
      <c r="F64" s="2">
        <v>182.3</v>
      </c>
      <c r="G64" s="2">
        <v>64583.42</v>
      </c>
      <c r="H64" s="2"/>
    </row>
    <row r="65" spans="1:8">
      <c r="A65" s="2" t="str">
        <f>阿里美金销售!D59</f>
        <v>2025.3.5</v>
      </c>
      <c r="B65" s="2">
        <v>50</v>
      </c>
      <c r="C65" s="2" t="str">
        <f>阿里美金销售!A59</f>
        <v>外57</v>
      </c>
      <c r="D65" s="227" t="str">
        <f>阿里美金销售!B59</f>
        <v>243611034501029861</v>
      </c>
      <c r="E65" s="2" t="s">
        <v>241</v>
      </c>
      <c r="F65" s="2">
        <v>1</v>
      </c>
      <c r="G65" s="2">
        <v>354</v>
      </c>
      <c r="H65" s="2"/>
    </row>
    <row r="66" spans="1:8">
      <c r="A66" s="2" t="str">
        <f>阿里美金销售!D60</f>
        <v>2025.3.5</v>
      </c>
      <c r="B66" s="2">
        <v>650</v>
      </c>
      <c r="C66" s="2" t="str">
        <f>阿里美金销售!A60</f>
        <v>外58</v>
      </c>
      <c r="D66" s="2" t="str">
        <f>阿里美金销售!B60</f>
        <v>243446775501025561  </v>
      </c>
      <c r="E66" s="2" t="s">
        <v>241</v>
      </c>
      <c r="F66" s="2">
        <v>13</v>
      </c>
      <c r="G66" s="2">
        <v>4605.5</v>
      </c>
      <c r="H66" s="2"/>
    </row>
    <row r="67" spans="1:8">
      <c r="A67" s="2" t="str">
        <f>阿里美金销售!D61</f>
        <v>2025.3.5</v>
      </c>
      <c r="B67" s="2">
        <v>1180</v>
      </c>
      <c r="C67" s="2" t="str">
        <f>阿里美金销售!A61</f>
        <v>外59</v>
      </c>
      <c r="D67" s="2" t="str">
        <f>阿里美金销售!B61</f>
        <v> 243590523001024212</v>
      </c>
      <c r="E67" s="2"/>
      <c r="F67" s="2"/>
      <c r="G67" s="2"/>
      <c r="H67" s="2"/>
    </row>
    <row r="68" spans="1:8">
      <c r="A68" s="2" t="str">
        <f>阿里美金销售!D62</f>
        <v>2025.3.6</v>
      </c>
      <c r="B68" s="2">
        <v>1400</v>
      </c>
      <c r="C68" s="2" t="str">
        <f>阿里美金销售!A62</f>
        <v>外60</v>
      </c>
      <c r="D68" s="2" t="str">
        <f>阿里美金销售!B62</f>
        <v>19623693001038539  </v>
      </c>
      <c r="E68" s="2"/>
      <c r="F68" s="2"/>
      <c r="G68" s="2"/>
      <c r="H68" s="2"/>
    </row>
    <row r="69" spans="1:8">
      <c r="A69" s="2" t="s">
        <v>238</v>
      </c>
      <c r="B69" s="2"/>
      <c r="C69" s="2" t="s">
        <v>446</v>
      </c>
      <c r="D69" s="2"/>
      <c r="E69" s="2"/>
      <c r="F69" s="2"/>
      <c r="G69" s="2">
        <v>7000</v>
      </c>
      <c r="H69" s="2"/>
    </row>
    <row r="70" spans="1:8">
      <c r="A70" s="2" t="s">
        <v>238</v>
      </c>
      <c r="B70" s="2">
        <v>5695.2</v>
      </c>
      <c r="C70" s="2" t="str">
        <f>阿里美金销售!A63</f>
        <v>外61</v>
      </c>
      <c r="D70" s="2">
        <f>阿里美金销售!B63</f>
        <v>0</v>
      </c>
      <c r="E70" s="2" t="s">
        <v>241</v>
      </c>
      <c r="F70" s="2">
        <v>113.9</v>
      </c>
      <c r="G70" s="2">
        <v>40352.77</v>
      </c>
      <c r="H70" s="2"/>
    </row>
    <row r="71" spans="1:8">
      <c r="A71" s="2" t="s">
        <v>238</v>
      </c>
      <c r="B71" s="2"/>
      <c r="C71" s="2" t="s">
        <v>456</v>
      </c>
      <c r="D71" s="2"/>
      <c r="E71" s="135"/>
      <c r="F71" s="135"/>
      <c r="G71" s="135">
        <v>2150</v>
      </c>
      <c r="H71" s="135"/>
    </row>
    <row r="72" spans="1:8">
      <c r="A72" s="2" t="s">
        <v>238</v>
      </c>
      <c r="B72" s="2"/>
      <c r="C72" s="2" t="s">
        <v>454</v>
      </c>
      <c r="D72" s="2"/>
      <c r="E72" s="135"/>
      <c r="F72" s="135"/>
      <c r="G72" s="135">
        <v>9062</v>
      </c>
      <c r="H72" s="135"/>
    </row>
    <row r="73" spans="1:8">
      <c r="A73" s="2" t="s">
        <v>241</v>
      </c>
      <c r="B73" s="2">
        <v>32400</v>
      </c>
      <c r="C73" s="2" t="s">
        <v>490</v>
      </c>
      <c r="D73" s="2"/>
      <c r="E73" s="135"/>
      <c r="F73" s="135"/>
      <c r="G73" s="135">
        <v>234456.12</v>
      </c>
      <c r="H73" s="135"/>
    </row>
    <row r="74" spans="1:8">
      <c r="A74" s="2" t="s">
        <v>241</v>
      </c>
      <c r="B74" s="2"/>
      <c r="C74" s="2" t="str">
        <f>阿里美金销售!A64</f>
        <v>外62</v>
      </c>
      <c r="D74" s="2">
        <f>阿里美金销售!B64</f>
        <v>0</v>
      </c>
      <c r="E74" s="135"/>
      <c r="F74" s="135"/>
      <c r="G74" s="135"/>
      <c r="H74" s="135"/>
    </row>
    <row r="75" spans="1:8">
      <c r="A75" s="2">
        <f>阿里美金销售!D65</f>
        <v>0</v>
      </c>
      <c r="B75" s="2"/>
      <c r="C75" s="2" t="str">
        <f>阿里美金销售!A65</f>
        <v>外63</v>
      </c>
      <c r="D75" s="2">
        <f>阿里美金销售!B65</f>
        <v>0</v>
      </c>
      <c r="E75" s="135"/>
      <c r="F75" s="135"/>
      <c r="G75" s="135"/>
      <c r="H75" s="135"/>
    </row>
    <row r="76" spans="1:8">
      <c r="A76" s="2">
        <f>阿里美金销售!D66</f>
        <v>0</v>
      </c>
      <c r="B76" s="2"/>
      <c r="C76" s="2" t="str">
        <f>阿里美金销售!A66</f>
        <v>外64</v>
      </c>
      <c r="D76" s="2">
        <f>阿里美金销售!B66</f>
        <v>0</v>
      </c>
      <c r="E76" s="135"/>
      <c r="F76" s="135"/>
      <c r="G76" s="135"/>
      <c r="H76" s="135"/>
    </row>
    <row r="77" spans="1:8">
      <c r="A77" s="2">
        <f>阿里美金销售!D67</f>
        <v>0</v>
      </c>
      <c r="B77" s="2"/>
      <c r="C77" s="2" t="str">
        <f>阿里美金销售!A67</f>
        <v>外65</v>
      </c>
      <c r="D77" s="2">
        <f>阿里美金销售!B67</f>
        <v>0</v>
      </c>
      <c r="E77" s="135"/>
      <c r="F77" s="135"/>
      <c r="G77" s="135"/>
      <c r="H77" s="135"/>
    </row>
    <row r="78" spans="1:8">
      <c r="A78" s="2">
        <f>阿里美金销售!D68</f>
        <v>0</v>
      </c>
      <c r="B78" s="2">
        <f>阿里美金销售!K68</f>
        <v>0</v>
      </c>
      <c r="C78" s="2" t="str">
        <f>阿里美金销售!A68</f>
        <v>外66</v>
      </c>
      <c r="D78" s="2">
        <f>阿里美金销售!B68</f>
        <v>0</v>
      </c>
      <c r="E78" s="135"/>
      <c r="F78" s="135"/>
      <c r="G78" s="135"/>
      <c r="H78" s="135"/>
    </row>
    <row r="79" spans="1:8">
      <c r="A79" s="2">
        <f>阿里美金销售!D69</f>
        <v>0</v>
      </c>
      <c r="B79" s="2">
        <f>阿里美金销售!K69</f>
        <v>0</v>
      </c>
      <c r="C79" s="2" t="str">
        <f>阿里美金销售!A69</f>
        <v>外67</v>
      </c>
      <c r="D79" s="2">
        <f>阿里美金销售!B69</f>
        <v>0</v>
      </c>
      <c r="E79" s="135"/>
      <c r="F79" s="135"/>
      <c r="G79" s="135"/>
      <c r="H79" s="135"/>
    </row>
    <row r="80" spans="1:8">
      <c r="A80" s="2">
        <f>阿里美金销售!D70</f>
        <v>0</v>
      </c>
      <c r="B80" s="2">
        <f>阿里美金销售!K70</f>
        <v>0</v>
      </c>
      <c r="C80" s="2" t="str">
        <f>阿里美金销售!A70</f>
        <v>外68</v>
      </c>
      <c r="D80" s="2">
        <f>阿里美金销售!B70</f>
        <v>0</v>
      </c>
      <c r="E80" s="135"/>
      <c r="F80" s="135"/>
      <c r="G80" s="135"/>
      <c r="H80" s="135"/>
    </row>
    <row r="81" spans="1:8">
      <c r="A81" s="2">
        <f>阿里美金销售!D71</f>
        <v>0</v>
      </c>
      <c r="B81" s="2">
        <f>阿里美金销售!K71</f>
        <v>0</v>
      </c>
      <c r="C81" s="2" t="str">
        <f>阿里美金销售!A71</f>
        <v>外69</v>
      </c>
      <c r="D81" s="2">
        <f>阿里美金销售!B71</f>
        <v>0</v>
      </c>
      <c r="E81" s="135"/>
      <c r="F81" s="135"/>
      <c r="G81" s="135"/>
      <c r="H81" s="135"/>
    </row>
    <row r="82" spans="1:8">
      <c r="A82" s="2">
        <f>阿里美金销售!D72</f>
        <v>0</v>
      </c>
      <c r="B82" s="2">
        <f>阿里美金销售!K72</f>
        <v>0</v>
      </c>
      <c r="C82" s="2" t="str">
        <f>阿里美金销售!A72</f>
        <v>外70</v>
      </c>
      <c r="D82" s="2">
        <f>阿里美金销售!B72</f>
        <v>0</v>
      </c>
      <c r="E82" s="135"/>
      <c r="F82" s="135"/>
      <c r="G82" s="135"/>
      <c r="H82" s="135"/>
    </row>
    <row r="83" spans="1:8">
      <c r="A83" s="2">
        <f>阿里美金销售!D73</f>
        <v>0</v>
      </c>
      <c r="B83" s="2">
        <f>阿里美金销售!K73</f>
        <v>0</v>
      </c>
      <c r="C83" s="2" t="str">
        <f>阿里美金销售!A73</f>
        <v>外71</v>
      </c>
      <c r="D83" s="2">
        <f>阿里美金销售!B73</f>
        <v>0</v>
      </c>
      <c r="E83" s="135"/>
      <c r="F83" s="135"/>
      <c r="G83" s="135"/>
      <c r="H83" s="135"/>
    </row>
    <row r="84" spans="1:8">
      <c r="A84" s="2">
        <f>阿里美金销售!D74</f>
        <v>0</v>
      </c>
      <c r="B84" s="2">
        <f>阿里美金销售!K74</f>
        <v>0</v>
      </c>
      <c r="C84" s="2" t="str">
        <f>阿里美金销售!A74</f>
        <v>外72</v>
      </c>
      <c r="D84" s="2">
        <f>阿里美金销售!B74</f>
        <v>0</v>
      </c>
      <c r="E84" s="135"/>
      <c r="F84" s="135"/>
      <c r="G84" s="135"/>
      <c r="H84" s="135"/>
    </row>
    <row r="85" spans="1:8">
      <c r="A85" s="2">
        <f>阿里美金销售!D75</f>
        <v>0</v>
      </c>
      <c r="B85" s="2">
        <f>阿里美金销售!K75</f>
        <v>0</v>
      </c>
      <c r="C85" s="2" t="str">
        <f>阿里美金销售!A75</f>
        <v>外73</v>
      </c>
      <c r="D85" s="2">
        <f>阿里美金销售!B75</f>
        <v>0</v>
      </c>
      <c r="E85" s="135"/>
      <c r="F85" s="135"/>
      <c r="G85" s="135"/>
      <c r="H85" s="135"/>
    </row>
    <row r="86" spans="1:8">
      <c r="A86" s="2">
        <f>阿里美金销售!D76</f>
        <v>0</v>
      </c>
      <c r="B86" s="2">
        <f>阿里美金销售!K76</f>
        <v>0</v>
      </c>
      <c r="C86" s="2" t="str">
        <f>阿里美金销售!A76</f>
        <v>外74</v>
      </c>
      <c r="D86" s="2">
        <f>阿里美金销售!B76</f>
        <v>0</v>
      </c>
      <c r="E86" s="135"/>
      <c r="F86" s="135"/>
      <c r="G86" s="135"/>
      <c r="H86" s="135"/>
    </row>
    <row r="87" spans="1:8">
      <c r="A87" s="2">
        <f>阿里美金销售!D77</f>
        <v>0</v>
      </c>
      <c r="B87" s="2">
        <f>阿里美金销售!K77</f>
        <v>0</v>
      </c>
      <c r="C87" s="2" t="str">
        <f>阿里美金销售!A77</f>
        <v>外75</v>
      </c>
      <c r="D87" s="2">
        <f>阿里美金销售!B77</f>
        <v>0</v>
      </c>
      <c r="E87" s="135"/>
      <c r="F87" s="135"/>
      <c r="G87" s="135"/>
      <c r="H87" s="135"/>
    </row>
    <row r="88" spans="1:8">
      <c r="A88" s="2">
        <f>阿里美金销售!D78</f>
        <v>0</v>
      </c>
      <c r="B88" s="2">
        <f>阿里美金销售!K78</f>
        <v>0</v>
      </c>
      <c r="C88" s="2" t="str">
        <f>阿里美金销售!A78</f>
        <v>外76</v>
      </c>
      <c r="D88" s="2">
        <f>阿里美金销售!B78</f>
        <v>0</v>
      </c>
      <c r="E88" s="135"/>
      <c r="F88" s="135"/>
      <c r="G88" s="135"/>
      <c r="H88" s="135"/>
    </row>
    <row r="89" spans="1:8">
      <c r="A89" s="2">
        <f>阿里美金销售!D79</f>
        <v>0</v>
      </c>
      <c r="B89" s="2">
        <f>阿里美金销售!K79</f>
        <v>0</v>
      </c>
      <c r="C89" s="2" t="str">
        <f>阿里美金销售!A79</f>
        <v>外77</v>
      </c>
      <c r="D89" s="2">
        <f>阿里美金销售!B79</f>
        <v>0</v>
      </c>
      <c r="E89" s="135"/>
      <c r="F89" s="135"/>
      <c r="G89" s="135"/>
      <c r="H89" s="135"/>
    </row>
    <row r="90" spans="1:8">
      <c r="A90" s="2">
        <f>阿里美金销售!D80</f>
        <v>0</v>
      </c>
      <c r="B90" s="2">
        <f>阿里美金销售!K80</f>
        <v>0</v>
      </c>
      <c r="C90" s="2" t="str">
        <f>阿里美金销售!A80</f>
        <v>外78</v>
      </c>
      <c r="D90" s="2">
        <f>阿里美金销售!B80</f>
        <v>0</v>
      </c>
      <c r="E90" s="135"/>
      <c r="F90" s="135"/>
      <c r="G90" s="135"/>
      <c r="H90" s="135"/>
    </row>
    <row r="91" spans="1:8">
      <c r="A91" s="2">
        <f>阿里美金销售!D81</f>
        <v>0</v>
      </c>
      <c r="B91" s="2">
        <f>阿里美金销售!K81</f>
        <v>0</v>
      </c>
      <c r="C91" s="2" t="str">
        <f>阿里美金销售!A81</f>
        <v>外79</v>
      </c>
      <c r="D91" s="2">
        <f>阿里美金销售!B81</f>
        <v>0</v>
      </c>
      <c r="E91" s="135"/>
      <c r="F91" s="135"/>
      <c r="G91" s="135"/>
      <c r="H91" s="135"/>
    </row>
    <row r="92" spans="1:8">
      <c r="A92" s="2">
        <f>阿里美金销售!D82</f>
        <v>0</v>
      </c>
      <c r="B92" s="2">
        <f>阿里美金销售!K82</f>
        <v>0</v>
      </c>
      <c r="C92" s="2" t="str">
        <f>阿里美金销售!A82</f>
        <v>外80</v>
      </c>
      <c r="D92" s="2">
        <f>阿里美金销售!B82</f>
        <v>0</v>
      </c>
      <c r="E92" s="135"/>
      <c r="F92" s="135"/>
      <c r="G92" s="135"/>
      <c r="H92" s="135"/>
    </row>
    <row r="93" spans="1:8">
      <c r="A93" s="2">
        <f>阿里美金销售!D83</f>
        <v>0</v>
      </c>
      <c r="B93" s="2">
        <f>阿里美金销售!K83</f>
        <v>0</v>
      </c>
      <c r="C93" s="2" t="str">
        <f>阿里美金销售!A83</f>
        <v>外81</v>
      </c>
      <c r="D93" s="2">
        <f>阿里美金销售!B83</f>
        <v>0</v>
      </c>
      <c r="E93" s="135"/>
      <c r="F93" s="135"/>
      <c r="G93" s="135"/>
      <c r="H93" s="135"/>
    </row>
    <row r="94" spans="1:8">
      <c r="A94" s="2">
        <f>阿里美金销售!D84</f>
        <v>0</v>
      </c>
      <c r="B94" s="2">
        <f>阿里美金销售!K84</f>
        <v>0</v>
      </c>
      <c r="C94" s="2" t="str">
        <f>阿里美金销售!A84</f>
        <v>外82</v>
      </c>
      <c r="D94" s="2">
        <f>阿里美金销售!B84</f>
        <v>0</v>
      </c>
      <c r="E94" s="135"/>
      <c r="F94" s="135"/>
      <c r="G94" s="135"/>
      <c r="H94" s="135"/>
    </row>
    <row r="95" spans="1:8">
      <c r="A95" s="2">
        <f>阿里美金销售!D85</f>
        <v>0</v>
      </c>
      <c r="B95" s="2">
        <f>阿里美金销售!K85</f>
        <v>0</v>
      </c>
      <c r="C95" s="2" t="str">
        <f>阿里美金销售!A85</f>
        <v>外83</v>
      </c>
      <c r="D95" s="2">
        <f>阿里美金销售!B85</f>
        <v>0</v>
      </c>
      <c r="E95" s="135"/>
      <c r="F95" s="135"/>
      <c r="G95" s="135"/>
      <c r="H95" s="135"/>
    </row>
    <row r="96" spans="1:8">
      <c r="A96" s="2">
        <f>阿里美金销售!D86</f>
        <v>0</v>
      </c>
      <c r="B96" s="2">
        <f>阿里美金销售!K86</f>
        <v>0</v>
      </c>
      <c r="C96" s="2" t="str">
        <f>阿里美金销售!A86</f>
        <v>外84</v>
      </c>
      <c r="D96" s="2">
        <f>阿里美金销售!B86</f>
        <v>0</v>
      </c>
      <c r="E96" s="135"/>
      <c r="F96" s="135"/>
      <c r="G96" s="135"/>
      <c r="H96" s="135"/>
    </row>
    <row r="97" spans="1:4">
      <c r="A97" s="136">
        <f>阿里美金销售!D87</f>
        <v>0</v>
      </c>
      <c r="B97" s="136">
        <f>阿里美金销售!K87</f>
        <v>0</v>
      </c>
      <c r="C97" s="136" t="str">
        <f>阿里美金销售!A87</f>
        <v>外85</v>
      </c>
      <c r="D97" s="136">
        <f>阿里美金销售!B87</f>
        <v>0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opLeftCell="A11" workbookViewId="0">
      <selection activeCell="C54" sqref="C54"/>
    </sheetView>
  </sheetViews>
  <sheetFormatPr defaultColWidth="9" defaultRowHeight="11.25"/>
  <cols>
    <col min="1" max="1" width="7.875" style="114" customWidth="1"/>
    <col min="2" max="2" width="4.125" style="114" customWidth="1"/>
    <col min="3" max="3" width="25.375" style="114" customWidth="1"/>
    <col min="4" max="4" width="5.75" style="114" customWidth="1"/>
    <col min="5" max="5" width="3.375" style="114" customWidth="1"/>
    <col min="6" max="6" width="6.25" style="114" customWidth="1"/>
    <col min="7" max="7" width="17" style="114" customWidth="1"/>
    <col min="8" max="8" width="15.6333333333333" style="114" customWidth="1"/>
    <col min="9" max="9" width="7.13333333333333" style="114" customWidth="1"/>
    <col min="10" max="10" width="4.5" style="114" customWidth="1"/>
    <col min="11" max="16384" width="9" style="114"/>
  </cols>
  <sheetData>
    <row r="1" ht="28" customHeight="1" spans="1:9">
      <c r="A1" s="115" t="s">
        <v>611</v>
      </c>
      <c r="B1" s="115" t="s">
        <v>612</v>
      </c>
      <c r="C1" s="115" t="s">
        <v>613</v>
      </c>
      <c r="D1" s="115" t="s">
        <v>614</v>
      </c>
      <c r="E1" s="115" t="s">
        <v>8</v>
      </c>
      <c r="F1" s="115" t="s">
        <v>402</v>
      </c>
      <c r="G1" s="115" t="s">
        <v>615</v>
      </c>
      <c r="H1" s="115" t="s">
        <v>17</v>
      </c>
      <c r="I1" s="114" t="s">
        <v>616</v>
      </c>
    </row>
    <row r="2" ht="15" customHeight="1" spans="1:8">
      <c r="A2" s="115" t="s">
        <v>598</v>
      </c>
      <c r="B2" s="115"/>
      <c r="C2" s="115"/>
      <c r="D2" s="115"/>
      <c r="E2" s="115">
        <v>4</v>
      </c>
      <c r="F2" s="115">
        <v>280</v>
      </c>
      <c r="G2" s="115"/>
      <c r="H2" s="115"/>
    </row>
    <row r="3" ht="19" customHeight="1" spans="1:8">
      <c r="A3" s="115" t="s">
        <v>94</v>
      </c>
      <c r="B3" s="115" t="s">
        <v>68</v>
      </c>
      <c r="C3" s="115" t="s">
        <v>617</v>
      </c>
      <c r="D3" s="115" t="s">
        <v>71</v>
      </c>
      <c r="E3" s="115">
        <v>4</v>
      </c>
      <c r="F3" s="115">
        <v>2324</v>
      </c>
      <c r="G3" s="115" t="s">
        <v>457</v>
      </c>
      <c r="H3" s="115" t="s">
        <v>618</v>
      </c>
    </row>
    <row r="4" ht="19" customHeight="1" spans="1:8">
      <c r="A4" s="115" t="s">
        <v>605</v>
      </c>
      <c r="B4" s="115" t="s">
        <v>89</v>
      </c>
      <c r="C4" s="115" t="s">
        <v>619</v>
      </c>
      <c r="D4" s="115" t="s">
        <v>30</v>
      </c>
      <c r="E4" s="115">
        <v>204</v>
      </c>
      <c r="F4" s="115">
        <v>20634</v>
      </c>
      <c r="G4" s="115" t="s">
        <v>457</v>
      </c>
      <c r="H4" s="115" t="s">
        <v>620</v>
      </c>
    </row>
    <row r="5" ht="19" customHeight="1" spans="1:8">
      <c r="A5" s="115" t="s">
        <v>621</v>
      </c>
      <c r="B5" s="115" t="s">
        <v>89</v>
      </c>
      <c r="C5" s="115" t="s">
        <v>622</v>
      </c>
      <c r="D5" s="115" t="s">
        <v>30</v>
      </c>
      <c r="E5" s="115">
        <v>120</v>
      </c>
      <c r="F5" s="115">
        <v>11324</v>
      </c>
      <c r="G5" s="115" t="s">
        <v>457</v>
      </c>
      <c r="H5" s="115" t="s">
        <v>623</v>
      </c>
    </row>
    <row r="6" ht="19" customHeight="1" spans="1:8">
      <c r="A6" s="115" t="s">
        <v>621</v>
      </c>
      <c r="B6" s="115" t="s">
        <v>92</v>
      </c>
      <c r="C6" s="115" t="s">
        <v>95</v>
      </c>
      <c r="D6" s="115" t="s">
        <v>30</v>
      </c>
      <c r="E6" s="115">
        <v>32</v>
      </c>
      <c r="F6" s="115">
        <v>6384</v>
      </c>
      <c r="G6" s="115" t="s">
        <v>457</v>
      </c>
      <c r="H6" s="115" t="s">
        <v>624</v>
      </c>
    </row>
    <row r="7" ht="19" customHeight="1" spans="1:8">
      <c r="A7" s="115" t="s">
        <v>625</v>
      </c>
      <c r="B7" s="115" t="s">
        <v>59</v>
      </c>
      <c r="C7" s="115" t="s">
        <v>626</v>
      </c>
      <c r="D7" s="115" t="s">
        <v>62</v>
      </c>
      <c r="E7" s="115">
        <v>4</v>
      </c>
      <c r="F7" s="115">
        <v>5250</v>
      </c>
      <c r="G7" s="115" t="s">
        <v>457</v>
      </c>
      <c r="H7" s="115" t="s">
        <v>627</v>
      </c>
    </row>
    <row r="8" ht="19" customHeight="1" spans="1:8">
      <c r="A8" s="115" t="s">
        <v>103</v>
      </c>
      <c r="B8" s="115" t="s">
        <v>101</v>
      </c>
      <c r="C8" s="115" t="s">
        <v>95</v>
      </c>
      <c r="D8" s="115" t="s">
        <v>30</v>
      </c>
      <c r="E8" s="115">
        <v>8</v>
      </c>
      <c r="F8" s="115">
        <v>1708</v>
      </c>
      <c r="G8" s="115" t="s">
        <v>457</v>
      </c>
      <c r="H8" s="115" t="s">
        <v>628</v>
      </c>
    </row>
    <row r="9" ht="19" customHeight="1" spans="1:8">
      <c r="A9" s="115" t="s">
        <v>112</v>
      </c>
      <c r="B9" s="115" t="s">
        <v>107</v>
      </c>
      <c r="C9" s="115" t="s">
        <v>629</v>
      </c>
      <c r="D9" s="115" t="s">
        <v>30</v>
      </c>
      <c r="E9" s="115">
        <v>4</v>
      </c>
      <c r="F9" s="115">
        <v>2280</v>
      </c>
      <c r="G9" s="115" t="s">
        <v>630</v>
      </c>
      <c r="H9" s="115" t="s">
        <v>631</v>
      </c>
    </row>
    <row r="10" ht="19" customHeight="1" spans="1:8">
      <c r="A10" s="115" t="s">
        <v>112</v>
      </c>
      <c r="B10" s="115" t="s">
        <v>96</v>
      </c>
      <c r="C10" s="115" t="s">
        <v>632</v>
      </c>
      <c r="D10" s="115" t="s">
        <v>62</v>
      </c>
      <c r="E10" s="115">
        <v>4</v>
      </c>
      <c r="F10" s="115">
        <v>3000</v>
      </c>
      <c r="G10" s="115" t="s">
        <v>457</v>
      </c>
      <c r="H10" s="115" t="s">
        <v>633</v>
      </c>
    </row>
    <row r="11" ht="19" customHeight="1" spans="1:8">
      <c r="A11" s="115" t="s">
        <v>112</v>
      </c>
      <c r="B11" s="115" t="s">
        <v>432</v>
      </c>
      <c r="C11" s="115" t="s">
        <v>629</v>
      </c>
      <c r="D11" s="115" t="s">
        <v>30</v>
      </c>
      <c r="E11" s="115">
        <v>4</v>
      </c>
      <c r="F11" s="115">
        <v>1790</v>
      </c>
      <c r="G11" s="115" t="s">
        <v>630</v>
      </c>
      <c r="H11" s="115" t="s">
        <v>634</v>
      </c>
    </row>
    <row r="12" ht="19" customHeight="1" spans="1:8">
      <c r="A12" s="115" t="s">
        <v>112</v>
      </c>
      <c r="B12" s="115" t="s">
        <v>432</v>
      </c>
      <c r="C12" s="115" t="s">
        <v>635</v>
      </c>
      <c r="D12" s="115" t="s">
        <v>30</v>
      </c>
      <c r="E12" s="115">
        <v>4</v>
      </c>
      <c r="F12" s="115">
        <v>1658</v>
      </c>
      <c r="G12" s="115" t="s">
        <v>630</v>
      </c>
      <c r="H12" s="115" t="s">
        <v>634</v>
      </c>
    </row>
    <row r="13" ht="19" customHeight="1" spans="1:8">
      <c r="A13" s="115" t="s">
        <v>636</v>
      </c>
      <c r="B13" s="115" t="s">
        <v>432</v>
      </c>
      <c r="C13" s="115" t="s">
        <v>637</v>
      </c>
      <c r="D13" s="115" t="s">
        <v>30</v>
      </c>
      <c r="E13" s="115">
        <v>4</v>
      </c>
      <c r="F13" s="115">
        <v>2000</v>
      </c>
      <c r="G13" s="115" t="s">
        <v>457</v>
      </c>
      <c r="H13" s="115" t="s">
        <v>638</v>
      </c>
    </row>
    <row r="14" ht="19" customHeight="1" spans="1:8">
      <c r="A14" s="115" t="s">
        <v>636</v>
      </c>
      <c r="B14" s="115" t="s">
        <v>432</v>
      </c>
      <c r="C14" s="115" t="s">
        <v>95</v>
      </c>
      <c r="D14" s="115" t="s">
        <v>30</v>
      </c>
      <c r="E14" s="115">
        <v>4</v>
      </c>
      <c r="F14" s="115">
        <v>1648</v>
      </c>
      <c r="G14" s="115" t="s">
        <v>457</v>
      </c>
      <c r="H14" s="115" t="s">
        <v>639</v>
      </c>
    </row>
    <row r="15" spans="1:8">
      <c r="A15" s="115" t="s">
        <v>112</v>
      </c>
      <c r="B15" s="115" t="s">
        <v>110</v>
      </c>
      <c r="C15" s="115" t="s">
        <v>640</v>
      </c>
      <c r="D15" s="115"/>
      <c r="E15" s="115"/>
      <c r="F15" s="115">
        <v>150</v>
      </c>
      <c r="G15" s="115" t="s">
        <v>630</v>
      </c>
      <c r="H15" s="115" t="s">
        <v>641</v>
      </c>
    </row>
    <row r="16" spans="1:8">
      <c r="A16" s="115" t="s">
        <v>642</v>
      </c>
      <c r="B16" s="115" t="s">
        <v>117</v>
      </c>
      <c r="C16" s="115" t="s">
        <v>643</v>
      </c>
      <c r="D16" s="115" t="s">
        <v>62</v>
      </c>
      <c r="E16" s="115">
        <v>4</v>
      </c>
      <c r="F16" s="115">
        <v>3500</v>
      </c>
      <c r="G16" s="115" t="s">
        <v>457</v>
      </c>
      <c r="H16" s="115" t="s">
        <v>644</v>
      </c>
    </row>
    <row r="17" spans="1:8">
      <c r="A17" s="115" t="s">
        <v>139</v>
      </c>
      <c r="B17" s="115" t="s">
        <v>133</v>
      </c>
      <c r="C17" s="115" t="s">
        <v>645</v>
      </c>
      <c r="D17" s="115" t="s">
        <v>30</v>
      </c>
      <c r="E17" s="115">
        <v>8</v>
      </c>
      <c r="F17" s="115">
        <v>3740</v>
      </c>
      <c r="G17" s="115" t="s">
        <v>646</v>
      </c>
      <c r="H17" s="115" t="s">
        <v>647</v>
      </c>
    </row>
    <row r="18" spans="1:8">
      <c r="A18" s="115" t="s">
        <v>648</v>
      </c>
      <c r="B18" s="115" t="s">
        <v>137</v>
      </c>
      <c r="C18" s="115" t="s">
        <v>645</v>
      </c>
      <c r="D18" s="115" t="s">
        <v>30</v>
      </c>
      <c r="E18" s="115">
        <v>2</v>
      </c>
      <c r="F18" s="115">
        <v>940</v>
      </c>
      <c r="G18" s="115" t="s">
        <v>646</v>
      </c>
      <c r="H18" s="115" t="s">
        <v>647</v>
      </c>
    </row>
    <row r="19" spans="1:8">
      <c r="A19" s="115" t="s">
        <v>447</v>
      </c>
      <c r="B19" s="115" t="s">
        <v>76</v>
      </c>
      <c r="C19" s="115" t="s">
        <v>649</v>
      </c>
      <c r="D19" s="115" t="s">
        <v>650</v>
      </c>
      <c r="E19" s="115">
        <v>4</v>
      </c>
      <c r="F19" s="115">
        <v>3852</v>
      </c>
      <c r="G19" s="115" t="s">
        <v>457</v>
      </c>
      <c r="H19" s="115" t="s">
        <v>651</v>
      </c>
    </row>
    <row r="20" spans="1:8">
      <c r="A20" s="115" t="s">
        <v>146</v>
      </c>
      <c r="B20" s="115" t="s">
        <v>446</v>
      </c>
      <c r="C20" s="115" t="s">
        <v>652</v>
      </c>
      <c r="D20" s="115" t="s">
        <v>650</v>
      </c>
      <c r="E20" s="115">
        <v>10</v>
      </c>
      <c r="F20" s="115">
        <v>8966</v>
      </c>
      <c r="G20" s="115" t="s">
        <v>457</v>
      </c>
      <c r="H20" s="115"/>
    </row>
    <row r="21" spans="1:8">
      <c r="A21" s="115" t="s">
        <v>146</v>
      </c>
      <c r="B21" s="115" t="s">
        <v>127</v>
      </c>
      <c r="C21" s="115" t="s">
        <v>653</v>
      </c>
      <c r="D21" s="115" t="s">
        <v>62</v>
      </c>
      <c r="E21" s="115">
        <v>4</v>
      </c>
      <c r="F21" s="115">
        <v>1860</v>
      </c>
      <c r="G21" s="115" t="s">
        <v>457</v>
      </c>
      <c r="H21" s="115" t="s">
        <v>654</v>
      </c>
    </row>
    <row r="22" spans="1:8">
      <c r="A22" s="115" t="s">
        <v>154</v>
      </c>
      <c r="B22" s="115" t="s">
        <v>144</v>
      </c>
      <c r="C22" s="115" t="s">
        <v>649</v>
      </c>
      <c r="D22" s="115" t="s">
        <v>650</v>
      </c>
      <c r="E22" s="115">
        <v>4</v>
      </c>
      <c r="F22" s="115">
        <v>4216</v>
      </c>
      <c r="G22" s="115" t="s">
        <v>457</v>
      </c>
      <c r="H22" s="115" t="s">
        <v>651</v>
      </c>
    </row>
    <row r="23" spans="1:8">
      <c r="A23" s="115" t="s">
        <v>154</v>
      </c>
      <c r="B23" s="115" t="s">
        <v>147</v>
      </c>
      <c r="C23" s="115" t="s">
        <v>149</v>
      </c>
      <c r="D23" s="115" t="s">
        <v>30</v>
      </c>
      <c r="E23" s="115">
        <v>4</v>
      </c>
      <c r="F23" s="115">
        <v>2428.2</v>
      </c>
      <c r="G23" s="115" t="s">
        <v>655</v>
      </c>
      <c r="H23" s="115" t="s">
        <v>656</v>
      </c>
    </row>
    <row r="24" spans="1:8">
      <c r="A24" s="115" t="s">
        <v>657</v>
      </c>
      <c r="B24" s="115" t="s">
        <v>82</v>
      </c>
      <c r="C24" s="115" t="s">
        <v>658</v>
      </c>
      <c r="D24" s="115" t="s">
        <v>62</v>
      </c>
      <c r="E24" s="115">
        <v>4</v>
      </c>
      <c r="F24" s="115">
        <v>4824</v>
      </c>
      <c r="G24" s="115" t="s">
        <v>457</v>
      </c>
      <c r="H24" s="115" t="s">
        <v>659</v>
      </c>
    </row>
    <row r="25" spans="1:8">
      <c r="A25" s="115" t="s">
        <v>583</v>
      </c>
      <c r="B25" s="115" t="s">
        <v>169</v>
      </c>
      <c r="C25" s="115" t="s">
        <v>660</v>
      </c>
      <c r="D25" s="115" t="s">
        <v>71</v>
      </c>
      <c r="E25" s="115">
        <v>4</v>
      </c>
      <c r="F25" s="115">
        <v>1440</v>
      </c>
      <c r="G25" s="115" t="s">
        <v>457</v>
      </c>
      <c r="H25" s="115" t="s">
        <v>661</v>
      </c>
    </row>
    <row r="26" spans="1:8">
      <c r="A26" s="115" t="s">
        <v>583</v>
      </c>
      <c r="B26" s="115" t="s">
        <v>156</v>
      </c>
      <c r="C26" s="115" t="s">
        <v>662</v>
      </c>
      <c r="D26" s="115" t="s">
        <v>650</v>
      </c>
      <c r="E26" s="115">
        <v>4</v>
      </c>
      <c r="F26" s="115">
        <v>3632</v>
      </c>
      <c r="G26" s="115" t="s">
        <v>457</v>
      </c>
      <c r="H26" s="115"/>
    </row>
    <row r="27" spans="1:8">
      <c r="A27" s="115" t="s">
        <v>583</v>
      </c>
      <c r="B27" s="115" t="s">
        <v>448</v>
      </c>
      <c r="C27" s="115" t="s">
        <v>663</v>
      </c>
      <c r="D27" s="115" t="s">
        <v>30</v>
      </c>
      <c r="E27" s="115">
        <v>4</v>
      </c>
      <c r="F27" s="115">
        <v>1790</v>
      </c>
      <c r="G27" s="115" t="s">
        <v>664</v>
      </c>
      <c r="H27" s="115"/>
    </row>
    <row r="28" spans="1:8">
      <c r="A28" s="116" t="s">
        <v>452</v>
      </c>
      <c r="B28" s="116" t="s">
        <v>448</v>
      </c>
      <c r="C28" s="116" t="s">
        <v>665</v>
      </c>
      <c r="D28" s="116" t="s">
        <v>30</v>
      </c>
      <c r="E28" s="116">
        <v>8</v>
      </c>
      <c r="F28" s="116">
        <v>5127.84</v>
      </c>
      <c r="G28" s="116" t="s">
        <v>457</v>
      </c>
      <c r="H28" s="115"/>
    </row>
    <row r="29" spans="1:8">
      <c r="A29" s="115" t="s">
        <v>583</v>
      </c>
      <c r="B29" s="115" t="s">
        <v>159</v>
      </c>
      <c r="C29" s="115" t="s">
        <v>666</v>
      </c>
      <c r="D29" s="115"/>
      <c r="E29" s="115"/>
      <c r="F29" s="115">
        <v>1641</v>
      </c>
      <c r="G29" s="115" t="s">
        <v>457</v>
      </c>
      <c r="H29" s="115"/>
    </row>
    <row r="30" spans="1:8">
      <c r="A30" s="115" t="s">
        <v>452</v>
      </c>
      <c r="B30" s="115" t="s">
        <v>165</v>
      </c>
      <c r="C30" s="115" t="s">
        <v>662</v>
      </c>
      <c r="D30" s="115" t="s">
        <v>650</v>
      </c>
      <c r="E30" s="115">
        <v>4</v>
      </c>
      <c r="F30" s="115">
        <v>4486</v>
      </c>
      <c r="G30" s="115" t="s">
        <v>457</v>
      </c>
      <c r="H30" s="115"/>
    </row>
    <row r="31" spans="1:8">
      <c r="A31" s="116" t="s">
        <v>146</v>
      </c>
      <c r="B31" s="116" t="s">
        <v>186</v>
      </c>
      <c r="C31" s="116" t="s">
        <v>667</v>
      </c>
      <c r="D31" s="116" t="s">
        <v>30</v>
      </c>
      <c r="E31" s="116">
        <v>4</v>
      </c>
      <c r="F31" s="116">
        <v>2040</v>
      </c>
      <c r="G31" s="116" t="s">
        <v>457</v>
      </c>
      <c r="H31" s="116" t="s">
        <v>668</v>
      </c>
    </row>
    <row r="32" spans="1:8">
      <c r="A32" s="116" t="s">
        <v>188</v>
      </c>
      <c r="B32" s="116" t="s">
        <v>176</v>
      </c>
      <c r="C32" s="116" t="s">
        <v>669</v>
      </c>
      <c r="D32" s="115" t="s">
        <v>62</v>
      </c>
      <c r="E32" s="116">
        <v>6</v>
      </c>
      <c r="F32" s="116">
        <v>2100</v>
      </c>
      <c r="G32" s="116" t="s">
        <v>457</v>
      </c>
      <c r="H32" s="116" t="s">
        <v>670</v>
      </c>
    </row>
    <row r="33" spans="1:8">
      <c r="A33" s="116" t="s">
        <v>193</v>
      </c>
      <c r="B33" s="116" t="s">
        <v>189</v>
      </c>
      <c r="C33" s="116" t="s">
        <v>671</v>
      </c>
      <c r="D33" s="115" t="s">
        <v>650</v>
      </c>
      <c r="E33" s="116">
        <v>1</v>
      </c>
      <c r="F33" s="116">
        <v>1104</v>
      </c>
      <c r="G33" s="116" t="s">
        <v>457</v>
      </c>
      <c r="H33" s="116"/>
    </row>
    <row r="34" spans="1:8">
      <c r="A34" s="115" t="s">
        <v>212</v>
      </c>
      <c r="B34" s="115" t="s">
        <v>200</v>
      </c>
      <c r="C34" s="115" t="s">
        <v>672</v>
      </c>
      <c r="D34" s="115" t="s">
        <v>30</v>
      </c>
      <c r="E34" s="115">
        <v>8</v>
      </c>
      <c r="F34" s="115">
        <v>3400</v>
      </c>
      <c r="G34" s="115" t="s">
        <v>630</v>
      </c>
      <c r="H34" s="115"/>
    </row>
    <row r="35" spans="1:8">
      <c r="A35" s="116" t="s">
        <v>216</v>
      </c>
      <c r="B35" s="116" t="s">
        <v>89</v>
      </c>
      <c r="C35" s="116" t="s">
        <v>673</v>
      </c>
      <c r="D35" s="116" t="s">
        <v>62</v>
      </c>
      <c r="E35" s="116">
        <v>4</v>
      </c>
      <c r="F35" s="116">
        <v>4200</v>
      </c>
      <c r="G35" s="116" t="s">
        <v>457</v>
      </c>
      <c r="H35" s="116" t="s">
        <v>674</v>
      </c>
    </row>
    <row r="36" spans="1:8">
      <c r="A36" s="116" t="s">
        <v>216</v>
      </c>
      <c r="B36" s="116" t="s">
        <v>449</v>
      </c>
      <c r="C36" s="116" t="s">
        <v>643</v>
      </c>
      <c r="D36" s="116" t="s">
        <v>62</v>
      </c>
      <c r="E36" s="116">
        <v>4</v>
      </c>
      <c r="F36" s="116">
        <v>1809</v>
      </c>
      <c r="G36" s="116" t="s">
        <v>457</v>
      </c>
      <c r="H36" s="116" t="s">
        <v>675</v>
      </c>
    </row>
    <row r="37" spans="1:8">
      <c r="A37" s="116" t="s">
        <v>216</v>
      </c>
      <c r="B37" s="116" t="s">
        <v>204</v>
      </c>
      <c r="C37" s="116" t="s">
        <v>676</v>
      </c>
      <c r="D37" s="116" t="s">
        <v>62</v>
      </c>
      <c r="E37" s="116">
        <v>4</v>
      </c>
      <c r="F37" s="116">
        <v>1649.1</v>
      </c>
      <c r="G37" s="116" t="s">
        <v>664</v>
      </c>
      <c r="H37" s="116"/>
    </row>
    <row r="38" spans="1:8">
      <c r="A38" s="115" t="s">
        <v>219</v>
      </c>
      <c r="B38" s="115" t="s">
        <v>217</v>
      </c>
      <c r="C38" s="115" t="s">
        <v>677</v>
      </c>
      <c r="D38" s="115" t="s">
        <v>62</v>
      </c>
      <c r="E38" s="115">
        <v>4</v>
      </c>
      <c r="F38" s="115">
        <v>2400</v>
      </c>
      <c r="G38" s="115" t="s">
        <v>630</v>
      </c>
      <c r="H38" s="115"/>
    </row>
    <row r="39" spans="1:8">
      <c r="A39" s="115" t="s">
        <v>223</v>
      </c>
      <c r="B39" s="115" t="s">
        <v>96</v>
      </c>
      <c r="C39" s="115" t="s">
        <v>678</v>
      </c>
      <c r="D39" s="115"/>
      <c r="E39" s="115"/>
      <c r="F39" s="115">
        <v>155</v>
      </c>
      <c r="G39" s="115" t="s">
        <v>679</v>
      </c>
      <c r="H39" s="115"/>
    </row>
    <row r="40" spans="1:8">
      <c r="A40" s="115" t="s">
        <v>223</v>
      </c>
      <c r="B40" s="115" t="s">
        <v>140</v>
      </c>
      <c r="C40" s="115" t="s">
        <v>680</v>
      </c>
      <c r="D40" s="115" t="s">
        <v>62</v>
      </c>
      <c r="E40" s="115">
        <v>4</v>
      </c>
      <c r="F40" s="115">
        <v>4800</v>
      </c>
      <c r="G40" s="115" t="s">
        <v>457</v>
      </c>
      <c r="H40" s="115"/>
    </row>
    <row r="41" spans="1:8">
      <c r="A41" s="115" t="s">
        <v>223</v>
      </c>
      <c r="B41" s="115" t="s">
        <v>210</v>
      </c>
      <c r="C41" s="115" t="s">
        <v>681</v>
      </c>
      <c r="D41" s="115"/>
      <c r="E41" s="115"/>
      <c r="F41" s="115">
        <v>1632</v>
      </c>
      <c r="G41" s="115" t="s">
        <v>682</v>
      </c>
      <c r="H41" s="115"/>
    </row>
    <row r="42" spans="1:8">
      <c r="A42" s="115" t="s">
        <v>610</v>
      </c>
      <c r="B42" s="115" t="s">
        <v>169</v>
      </c>
      <c r="C42" s="115" t="s">
        <v>683</v>
      </c>
      <c r="D42" s="115"/>
      <c r="E42" s="115"/>
      <c r="F42" s="115">
        <v>3560</v>
      </c>
      <c r="G42" s="115" t="s">
        <v>457</v>
      </c>
      <c r="H42" s="115" t="s">
        <v>684</v>
      </c>
    </row>
    <row r="43" spans="1:8">
      <c r="A43" s="115" t="s">
        <v>229</v>
      </c>
      <c r="B43" s="115" t="s">
        <v>191</v>
      </c>
      <c r="C43" s="115" t="s">
        <v>685</v>
      </c>
      <c r="D43" s="115" t="s">
        <v>62</v>
      </c>
      <c r="E43" s="115">
        <v>4</v>
      </c>
      <c r="F43" s="115">
        <v>1650</v>
      </c>
      <c r="G43" s="115" t="s">
        <v>457</v>
      </c>
      <c r="H43" s="115" t="s">
        <v>686</v>
      </c>
    </row>
    <row r="44" spans="1:8">
      <c r="A44" s="115" t="s">
        <v>238</v>
      </c>
      <c r="B44" s="115" t="s">
        <v>441</v>
      </c>
      <c r="C44" s="115" t="s">
        <v>687</v>
      </c>
      <c r="D44" s="115"/>
      <c r="E44" s="115">
        <v>4</v>
      </c>
      <c r="F44" s="115">
        <v>1344</v>
      </c>
      <c r="G44" s="115" t="s">
        <v>457</v>
      </c>
      <c r="H44" s="115"/>
    </row>
    <row r="45" spans="1:8">
      <c r="A45" s="115" t="s">
        <v>238</v>
      </c>
      <c r="B45" s="115" t="s">
        <v>231</v>
      </c>
      <c r="C45" s="115" t="s">
        <v>688</v>
      </c>
      <c r="D45" s="115"/>
      <c r="E45" s="115">
        <v>4</v>
      </c>
      <c r="F45" s="115">
        <v>110</v>
      </c>
      <c r="G45" s="115"/>
      <c r="H45" s="115"/>
    </row>
    <row r="46" spans="1:8">
      <c r="A46" s="115" t="s">
        <v>241</v>
      </c>
      <c r="B46" s="115" t="s">
        <v>456</v>
      </c>
      <c r="C46" s="115" t="s">
        <v>689</v>
      </c>
      <c r="D46" s="116" t="s">
        <v>30</v>
      </c>
      <c r="E46" s="115">
        <v>4</v>
      </c>
      <c r="F46" s="115">
        <v>1800</v>
      </c>
      <c r="G46" s="115"/>
      <c r="H46" s="115"/>
    </row>
    <row r="47" spans="1:8">
      <c r="A47" s="115"/>
      <c r="B47" s="115"/>
      <c r="C47" s="115"/>
      <c r="D47" s="115"/>
      <c r="E47" s="115"/>
      <c r="F47" s="115"/>
      <c r="G47" s="115"/>
      <c r="H47" s="115"/>
    </row>
    <row r="48" spans="1:8">
      <c r="A48" s="115"/>
      <c r="B48" s="115"/>
      <c r="C48" s="115"/>
      <c r="D48" s="115"/>
      <c r="E48" s="115"/>
      <c r="F48" s="115"/>
      <c r="G48" s="115"/>
      <c r="H48" s="115"/>
    </row>
    <row r="49" spans="1:8">
      <c r="A49" s="115"/>
      <c r="B49" s="115"/>
      <c r="C49" s="115"/>
      <c r="D49" s="115"/>
      <c r="E49" s="115"/>
      <c r="F49" s="115"/>
      <c r="G49" s="115"/>
      <c r="H49" s="115"/>
    </row>
    <row r="50" spans="1:8">
      <c r="A50" s="115"/>
      <c r="B50" s="115"/>
      <c r="C50" s="115"/>
      <c r="D50" s="115"/>
      <c r="E50" s="115"/>
      <c r="F50" s="115"/>
      <c r="G50" s="115"/>
      <c r="H50" s="115"/>
    </row>
    <row r="51" spans="1:8">
      <c r="A51" s="115"/>
      <c r="B51" s="115"/>
      <c r="C51" s="115"/>
      <c r="D51" s="115"/>
      <c r="E51" s="115"/>
      <c r="F51" s="115"/>
      <c r="G51" s="115"/>
      <c r="H51" s="115"/>
    </row>
    <row r="52" spans="1:8">
      <c r="A52" s="115"/>
      <c r="B52" s="115"/>
      <c r="C52" s="115"/>
      <c r="D52" s="115"/>
      <c r="E52" s="115"/>
      <c r="F52" s="115"/>
      <c r="G52" s="115"/>
      <c r="H52" s="115"/>
    </row>
    <row r="53" spans="1:8">
      <c r="A53" s="115"/>
      <c r="B53" s="115"/>
      <c r="C53" s="115"/>
      <c r="D53" s="115"/>
      <c r="E53" s="115"/>
      <c r="F53" s="115"/>
      <c r="G53" s="115"/>
      <c r="H53" s="115"/>
    </row>
    <row r="54" spans="1:8">
      <c r="A54" s="115"/>
      <c r="B54" s="115"/>
      <c r="C54" s="115"/>
      <c r="D54" s="115"/>
      <c r="E54" s="115"/>
      <c r="F54" s="115"/>
      <c r="G54" s="115"/>
      <c r="H54" s="115"/>
    </row>
    <row r="55" spans="1:8">
      <c r="A55" s="115"/>
      <c r="B55" s="115"/>
      <c r="C55" s="115"/>
      <c r="D55" s="115"/>
      <c r="E55" s="115"/>
      <c r="F55" s="115"/>
      <c r="G55" s="115"/>
      <c r="H55" s="115"/>
    </row>
    <row r="56" spans="1:8">
      <c r="A56" s="115"/>
      <c r="B56" s="115"/>
      <c r="C56" s="115"/>
      <c r="D56" s="115"/>
      <c r="E56" s="115"/>
      <c r="F56" s="115"/>
      <c r="G56" s="115"/>
      <c r="H56" s="115"/>
    </row>
    <row r="57" spans="1:8">
      <c r="A57" s="115"/>
      <c r="B57" s="115"/>
      <c r="C57" s="115"/>
      <c r="D57" s="115"/>
      <c r="E57" s="115"/>
      <c r="F57" s="115"/>
      <c r="G57" s="115"/>
      <c r="H57" s="115"/>
    </row>
    <row r="58" spans="1:8">
      <c r="A58" s="115"/>
      <c r="B58" s="115"/>
      <c r="C58" s="115"/>
      <c r="D58" s="115"/>
      <c r="E58" s="115"/>
      <c r="F58" s="115"/>
      <c r="G58" s="115"/>
      <c r="H58" s="115"/>
    </row>
    <row r="59" spans="1:8">
      <c r="A59" s="115"/>
      <c r="B59" s="115"/>
      <c r="C59" s="115"/>
      <c r="D59" s="115"/>
      <c r="E59" s="115"/>
      <c r="F59" s="115"/>
      <c r="G59" s="115"/>
      <c r="H59" s="115"/>
    </row>
    <row r="60" spans="1:8">
      <c r="A60" s="115"/>
      <c r="B60" s="115"/>
      <c r="C60" s="115"/>
      <c r="D60" s="115"/>
      <c r="E60" s="115"/>
      <c r="F60" s="115"/>
      <c r="G60" s="115"/>
      <c r="H60" s="115"/>
    </row>
    <row r="61" spans="1:8">
      <c r="A61" s="115"/>
      <c r="B61" s="115"/>
      <c r="C61" s="115"/>
      <c r="D61" s="115"/>
      <c r="E61" s="115"/>
      <c r="F61" s="115"/>
      <c r="G61" s="115"/>
      <c r="H61" s="115"/>
    </row>
  </sheetData>
  <autoFilter xmlns:etc="http://www.wps.cn/officeDocument/2017/etCustomData" ref="A1:H45" etc:filterBottomFollowUsedRange="0">
    <extLst/>
  </autoFilter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02"/>
  <sheetViews>
    <sheetView tabSelected="1" topLeftCell="A562" workbookViewId="0">
      <selection activeCell="O584" sqref="O584"/>
    </sheetView>
  </sheetViews>
  <sheetFormatPr defaultColWidth="9" defaultRowHeight="13.5" outlineLevelCol="4"/>
  <sheetData>
    <row r="1" ht="22.5" spans="1:5">
      <c r="A1" s="43" t="s">
        <v>690</v>
      </c>
      <c r="B1" s="44" t="s">
        <v>691</v>
      </c>
      <c r="C1" s="45" t="s">
        <v>692</v>
      </c>
      <c r="D1" s="46" t="s">
        <v>693</v>
      </c>
      <c r="E1" s="46" t="s">
        <v>541</v>
      </c>
    </row>
    <row r="2" spans="1:5">
      <c r="A2" s="47" t="s">
        <v>694</v>
      </c>
      <c r="B2" s="48" t="s">
        <v>695</v>
      </c>
      <c r="C2" s="49" t="s">
        <v>696</v>
      </c>
      <c r="D2" s="48" t="s">
        <v>697</v>
      </c>
      <c r="E2" s="48" t="s">
        <v>698</v>
      </c>
    </row>
    <row r="3" spans="1:5">
      <c r="A3" s="50" t="s">
        <v>699</v>
      </c>
      <c r="B3" s="51" t="str">
        <f t="shared" ref="B3:B60" si="0">IF(LEN(A3)=12,"D"&amp;MID(A3,6,2),MID(A3,5,2))</f>
        <v>18</v>
      </c>
      <c r="C3" s="51">
        <v>26.748</v>
      </c>
      <c r="D3" s="52">
        <v>20.652</v>
      </c>
      <c r="E3" s="52">
        <v>11.386</v>
      </c>
    </row>
    <row r="4" spans="1:5">
      <c r="A4" s="53" t="s">
        <v>700</v>
      </c>
      <c r="B4" s="51" t="str">
        <f t="shared" si="0"/>
        <v>20</v>
      </c>
      <c r="C4" s="54">
        <v>33.74</v>
      </c>
      <c r="D4" s="55">
        <v>26.347</v>
      </c>
      <c r="E4" s="55">
        <v>14.9</v>
      </c>
    </row>
    <row r="5" spans="1:5">
      <c r="A5" s="53" t="s">
        <v>701</v>
      </c>
      <c r="B5" s="51" t="str">
        <f t="shared" si="0"/>
        <v>15</v>
      </c>
      <c r="C5" s="54">
        <v>15.752</v>
      </c>
      <c r="D5" s="55">
        <v>12.481</v>
      </c>
      <c r="E5" s="55">
        <v>6</v>
      </c>
    </row>
    <row r="6" spans="1:5">
      <c r="A6" s="50" t="s">
        <v>702</v>
      </c>
      <c r="B6" s="51" t="str">
        <f t="shared" si="0"/>
        <v>17</v>
      </c>
      <c r="C6" s="54">
        <v>27.768</v>
      </c>
      <c r="D6" s="55">
        <v>20.63</v>
      </c>
      <c r="E6" s="55">
        <v>11</v>
      </c>
    </row>
    <row r="7" spans="1:5">
      <c r="A7" s="53" t="s">
        <v>703</v>
      </c>
      <c r="B7" s="51" t="str">
        <f t="shared" si="0"/>
        <v>18</v>
      </c>
      <c r="C7" s="54">
        <v>26.5</v>
      </c>
      <c r="D7" s="55">
        <v>20.64</v>
      </c>
      <c r="E7" s="56">
        <v>10.5</v>
      </c>
    </row>
    <row r="8" spans="1:5">
      <c r="A8" s="53" t="s">
        <v>704</v>
      </c>
      <c r="B8" s="51" t="str">
        <f t="shared" si="0"/>
        <v>20</v>
      </c>
      <c r="C8" s="57">
        <v>37.533</v>
      </c>
      <c r="D8" s="55">
        <v>27.2</v>
      </c>
      <c r="E8" s="55">
        <v>15.6</v>
      </c>
    </row>
    <row r="9" spans="1:5">
      <c r="A9" s="53" t="s">
        <v>705</v>
      </c>
      <c r="B9" s="51" t="str">
        <f t="shared" si="0"/>
        <v>20</v>
      </c>
      <c r="C9" s="54">
        <v>35.32</v>
      </c>
      <c r="D9" s="55">
        <v>26.356</v>
      </c>
      <c r="E9" s="56">
        <v>15.5</v>
      </c>
    </row>
    <row r="10" spans="1:5">
      <c r="A10" s="53" t="s">
        <v>706</v>
      </c>
      <c r="B10" s="51" t="str">
        <f t="shared" si="0"/>
        <v>16</v>
      </c>
      <c r="C10" s="54">
        <v>21.48</v>
      </c>
      <c r="D10" s="55">
        <v>15.23</v>
      </c>
      <c r="E10" s="55">
        <v>8</v>
      </c>
    </row>
    <row r="11" spans="1:5">
      <c r="A11" s="53" t="s">
        <v>707</v>
      </c>
      <c r="B11" s="51" t="str">
        <f t="shared" si="0"/>
        <v>17</v>
      </c>
      <c r="C11" s="54">
        <v>22.3</v>
      </c>
      <c r="D11" s="55">
        <v>16.473</v>
      </c>
      <c r="E11" s="55">
        <v>8.55</v>
      </c>
    </row>
    <row r="12" spans="1:5">
      <c r="A12" s="53" t="s">
        <v>708</v>
      </c>
      <c r="B12" s="51" t="str">
        <f t="shared" si="0"/>
        <v>18</v>
      </c>
      <c r="C12" s="54">
        <v>25.1</v>
      </c>
      <c r="D12" s="55">
        <v>18.405</v>
      </c>
      <c r="E12" s="55">
        <v>9.6</v>
      </c>
    </row>
    <row r="13" spans="1:5">
      <c r="A13" s="53" t="s">
        <v>709</v>
      </c>
      <c r="B13" s="51" t="str">
        <f t="shared" si="0"/>
        <v>14</v>
      </c>
      <c r="C13" s="54">
        <v>14.219</v>
      </c>
      <c r="D13" s="55">
        <v>10.207</v>
      </c>
      <c r="E13" s="55">
        <v>6.344</v>
      </c>
    </row>
    <row r="14" spans="1:5">
      <c r="A14" s="53" t="s">
        <v>710</v>
      </c>
      <c r="B14" s="51" t="str">
        <f t="shared" si="0"/>
        <v>14</v>
      </c>
      <c r="C14" s="54">
        <v>15.847</v>
      </c>
      <c r="D14" s="55">
        <v>11.38</v>
      </c>
      <c r="E14" s="55">
        <v>6.232</v>
      </c>
    </row>
    <row r="15" spans="1:5">
      <c r="A15" s="53" t="s">
        <v>711</v>
      </c>
      <c r="B15" s="51" t="str">
        <f t="shared" si="0"/>
        <v>17</v>
      </c>
      <c r="C15" s="54">
        <v>24.892</v>
      </c>
      <c r="D15" s="55">
        <v>18.693</v>
      </c>
      <c r="E15" s="55">
        <v>9.7</v>
      </c>
    </row>
    <row r="16" spans="1:5">
      <c r="A16" s="58" t="s">
        <v>712</v>
      </c>
      <c r="B16" s="51" t="str">
        <f t="shared" si="0"/>
        <v>18</v>
      </c>
      <c r="C16" s="54">
        <v>27.992</v>
      </c>
      <c r="D16" s="55">
        <v>21.26</v>
      </c>
      <c r="E16" s="55">
        <v>11.5</v>
      </c>
    </row>
    <row r="17" spans="1:5">
      <c r="A17" s="53" t="s">
        <v>713</v>
      </c>
      <c r="B17" s="51" t="str">
        <f t="shared" si="0"/>
        <v>18</v>
      </c>
      <c r="C17" s="54">
        <v>27.992</v>
      </c>
      <c r="D17" s="55">
        <v>21.26</v>
      </c>
      <c r="E17" s="55">
        <v>11.5</v>
      </c>
    </row>
    <row r="18" spans="1:5">
      <c r="A18" s="53" t="s">
        <v>714</v>
      </c>
      <c r="B18" s="51" t="str">
        <f t="shared" si="0"/>
        <v>18</v>
      </c>
      <c r="C18" s="54">
        <v>28.304</v>
      </c>
      <c r="D18" s="55">
        <v>22.8</v>
      </c>
      <c r="E18" s="55">
        <v>12.3</v>
      </c>
    </row>
    <row r="19" spans="1:5">
      <c r="A19" s="53" t="s">
        <v>715</v>
      </c>
      <c r="B19" s="51" t="str">
        <f t="shared" si="0"/>
        <v>16</v>
      </c>
      <c r="C19" s="54">
        <v>19.052</v>
      </c>
      <c r="D19" s="55">
        <v>14.027</v>
      </c>
      <c r="E19" s="55">
        <v>8.06</v>
      </c>
    </row>
    <row r="20" spans="1:5">
      <c r="A20" s="53" t="s">
        <v>716</v>
      </c>
      <c r="B20" s="51" t="str">
        <f t="shared" si="0"/>
        <v>13</v>
      </c>
      <c r="C20" s="54">
        <v>12.637</v>
      </c>
      <c r="D20" s="55">
        <v>8.723</v>
      </c>
      <c r="E20" s="55">
        <v>4.9</v>
      </c>
    </row>
    <row r="21" spans="1:5">
      <c r="A21" s="53" t="s">
        <v>717</v>
      </c>
      <c r="B21" s="51" t="str">
        <f t="shared" si="0"/>
        <v>14</v>
      </c>
      <c r="C21" s="54">
        <v>14.537</v>
      </c>
      <c r="D21" s="55">
        <v>9.24</v>
      </c>
      <c r="E21" s="55">
        <v>5</v>
      </c>
    </row>
    <row r="22" spans="1:5">
      <c r="A22" s="53" t="s">
        <v>718</v>
      </c>
      <c r="B22" s="51" t="str">
        <f t="shared" si="0"/>
        <v>15</v>
      </c>
      <c r="C22" s="54">
        <v>16.473</v>
      </c>
      <c r="D22" s="55">
        <v>11.393</v>
      </c>
      <c r="E22" s="55">
        <v>6.1</v>
      </c>
    </row>
    <row r="23" spans="1:5">
      <c r="A23" s="59" t="s">
        <v>719</v>
      </c>
      <c r="B23" s="51" t="str">
        <f t="shared" si="0"/>
        <v>14</v>
      </c>
      <c r="C23" s="54">
        <v>17.734</v>
      </c>
      <c r="D23" s="55">
        <v>11.5</v>
      </c>
      <c r="E23" s="55">
        <v>6.3</v>
      </c>
    </row>
    <row r="24" spans="1:5">
      <c r="A24" s="53" t="s">
        <v>720</v>
      </c>
      <c r="B24" s="51" t="str">
        <f t="shared" si="0"/>
        <v>14</v>
      </c>
      <c r="C24" s="54">
        <v>13.358</v>
      </c>
      <c r="D24" s="55">
        <v>10.05</v>
      </c>
      <c r="E24" s="55">
        <v>4.734</v>
      </c>
    </row>
    <row r="25" spans="1:5">
      <c r="A25" s="53" t="s">
        <v>721</v>
      </c>
      <c r="B25" s="51" t="str">
        <f t="shared" si="0"/>
        <v>14</v>
      </c>
      <c r="C25" s="54">
        <v>13.358</v>
      </c>
      <c r="D25" s="55">
        <v>10.05</v>
      </c>
      <c r="E25" s="55">
        <v>4.8</v>
      </c>
    </row>
    <row r="26" spans="1:5">
      <c r="A26" s="53" t="s">
        <v>722</v>
      </c>
      <c r="B26" s="51" t="str">
        <f t="shared" si="0"/>
        <v>14</v>
      </c>
      <c r="C26" s="54">
        <v>13.358</v>
      </c>
      <c r="D26" s="55">
        <v>10.05</v>
      </c>
      <c r="E26" s="55">
        <v>4.814</v>
      </c>
    </row>
    <row r="27" spans="1:5">
      <c r="A27" s="53" t="s">
        <v>723</v>
      </c>
      <c r="B27" s="51" t="str">
        <f t="shared" si="0"/>
        <v>14</v>
      </c>
      <c r="C27" s="54">
        <v>13.358</v>
      </c>
      <c r="D27" s="55">
        <v>10.05</v>
      </c>
      <c r="E27" s="55">
        <v>4.8</v>
      </c>
    </row>
    <row r="28" spans="1:5">
      <c r="A28" s="53" t="s">
        <v>724</v>
      </c>
      <c r="B28" s="51" t="str">
        <f t="shared" si="0"/>
        <v>14</v>
      </c>
      <c r="C28" s="54">
        <v>13.358</v>
      </c>
      <c r="D28" s="55">
        <v>10.05</v>
      </c>
      <c r="E28" s="55">
        <v>4.814</v>
      </c>
    </row>
    <row r="29" spans="1:5">
      <c r="A29" s="53" t="s">
        <v>725</v>
      </c>
      <c r="B29" s="51" t="str">
        <f t="shared" si="0"/>
        <v>14</v>
      </c>
      <c r="C29" s="54">
        <v>13.358</v>
      </c>
      <c r="D29" s="55">
        <v>10.05</v>
      </c>
      <c r="E29" s="55">
        <v>4.814</v>
      </c>
    </row>
    <row r="30" spans="1:5">
      <c r="A30" s="53" t="s">
        <v>726</v>
      </c>
      <c r="B30" s="51" t="str">
        <f t="shared" si="0"/>
        <v>14</v>
      </c>
      <c r="C30" s="54">
        <v>13.358</v>
      </c>
      <c r="D30" s="55">
        <v>10.05</v>
      </c>
      <c r="E30" s="55">
        <v>4.814</v>
      </c>
    </row>
    <row r="31" spans="1:5">
      <c r="A31" s="53" t="s">
        <v>727</v>
      </c>
      <c r="B31" s="51" t="str">
        <f t="shared" si="0"/>
        <v>15</v>
      </c>
      <c r="C31" s="54">
        <v>16.651</v>
      </c>
      <c r="D31" s="55">
        <v>12.171</v>
      </c>
      <c r="E31" s="55">
        <v>6.074</v>
      </c>
    </row>
    <row r="32" spans="1:5">
      <c r="A32" s="53" t="s">
        <v>728</v>
      </c>
      <c r="B32" s="51" t="str">
        <f t="shared" si="0"/>
        <v>15</v>
      </c>
      <c r="C32" s="54">
        <v>16.651</v>
      </c>
      <c r="D32" s="55">
        <v>12.171</v>
      </c>
      <c r="E32" s="55">
        <v>5.98</v>
      </c>
    </row>
    <row r="33" spans="1:5">
      <c r="A33" s="53" t="s">
        <v>729</v>
      </c>
      <c r="B33" s="51" t="str">
        <f t="shared" si="0"/>
        <v>15</v>
      </c>
      <c r="C33" s="54">
        <v>16.651</v>
      </c>
      <c r="D33" s="55">
        <v>12.171</v>
      </c>
      <c r="E33" s="55">
        <v>6.1</v>
      </c>
    </row>
    <row r="34" spans="1:5">
      <c r="A34" s="53" t="s">
        <v>730</v>
      </c>
      <c r="B34" s="51" t="str">
        <f t="shared" si="0"/>
        <v>16</v>
      </c>
      <c r="C34" s="54">
        <v>18.75</v>
      </c>
      <c r="D34" s="55">
        <v>12.45</v>
      </c>
      <c r="E34" s="55">
        <v>6.8</v>
      </c>
    </row>
    <row r="35" spans="1:5">
      <c r="A35" s="53" t="s">
        <v>731</v>
      </c>
      <c r="B35" s="51" t="str">
        <f t="shared" si="0"/>
        <v>16</v>
      </c>
      <c r="C35" s="54">
        <v>18.75</v>
      </c>
      <c r="D35" s="55">
        <v>12.45</v>
      </c>
      <c r="E35" s="55">
        <v>6.8</v>
      </c>
    </row>
    <row r="36" spans="1:5">
      <c r="A36" s="53" t="s">
        <v>732</v>
      </c>
      <c r="B36" s="51" t="str">
        <f t="shared" si="0"/>
        <v>16</v>
      </c>
      <c r="C36" s="54">
        <v>18.75</v>
      </c>
      <c r="D36" s="55">
        <v>12.45</v>
      </c>
      <c r="E36" s="55">
        <v>6.8</v>
      </c>
    </row>
    <row r="37" spans="1:5">
      <c r="A37" s="53" t="s">
        <v>733</v>
      </c>
      <c r="B37" s="51" t="str">
        <f t="shared" si="0"/>
        <v>17</v>
      </c>
      <c r="C37" s="54">
        <v>21.796</v>
      </c>
      <c r="D37" s="55">
        <v>15.369</v>
      </c>
      <c r="E37" s="55">
        <v>7.657</v>
      </c>
    </row>
    <row r="38" spans="1:5">
      <c r="A38" s="53" t="s">
        <v>734</v>
      </c>
      <c r="B38" s="51" t="str">
        <f t="shared" si="0"/>
        <v>17</v>
      </c>
      <c r="C38" s="54">
        <v>21.796</v>
      </c>
      <c r="D38" s="55">
        <v>15.369</v>
      </c>
      <c r="E38" s="55">
        <v>7.6</v>
      </c>
    </row>
    <row r="39" spans="1:5">
      <c r="A39" s="53" t="s">
        <v>735</v>
      </c>
      <c r="B39" s="51" t="str">
        <f t="shared" si="0"/>
        <v>16</v>
      </c>
      <c r="C39" s="54">
        <v>19.472</v>
      </c>
      <c r="D39" s="55">
        <v>15.665</v>
      </c>
      <c r="E39" s="55">
        <v>8.25</v>
      </c>
    </row>
    <row r="40" spans="1:5">
      <c r="A40" s="53" t="s">
        <v>736</v>
      </c>
      <c r="B40" s="51" t="str">
        <f t="shared" si="0"/>
        <v>16</v>
      </c>
      <c r="C40" s="54">
        <v>17.24</v>
      </c>
      <c r="D40" s="55">
        <v>13.14</v>
      </c>
      <c r="E40" s="55">
        <v>7.846</v>
      </c>
    </row>
    <row r="41" spans="1:5">
      <c r="A41" s="53" t="s">
        <v>737</v>
      </c>
      <c r="B41" s="51" t="str">
        <f t="shared" si="0"/>
        <v>14</v>
      </c>
      <c r="C41" s="54">
        <v>15.548</v>
      </c>
      <c r="D41" s="55">
        <v>11.276</v>
      </c>
      <c r="E41" s="55">
        <v>5.8</v>
      </c>
    </row>
    <row r="42" spans="1:5">
      <c r="A42" s="53" t="s">
        <v>738</v>
      </c>
      <c r="B42" s="51" t="str">
        <f t="shared" si="0"/>
        <v>18</v>
      </c>
      <c r="C42" s="54">
        <v>26.47</v>
      </c>
      <c r="D42" s="55">
        <v>20.333</v>
      </c>
      <c r="E42" s="55">
        <v>11.598</v>
      </c>
    </row>
    <row r="43" spans="1:5">
      <c r="A43" s="53" t="s">
        <v>739</v>
      </c>
      <c r="B43" s="51" t="str">
        <f t="shared" si="0"/>
        <v>15</v>
      </c>
      <c r="C43" s="54">
        <v>16.527</v>
      </c>
      <c r="D43" s="55">
        <v>12.3</v>
      </c>
      <c r="E43" s="55">
        <v>6.8</v>
      </c>
    </row>
    <row r="44" spans="1:5">
      <c r="A44" s="53" t="s">
        <v>740</v>
      </c>
      <c r="B44" s="51" t="str">
        <f t="shared" si="0"/>
        <v>14</v>
      </c>
      <c r="C44" s="54">
        <v>15.169</v>
      </c>
      <c r="D44" s="55">
        <v>10.833</v>
      </c>
      <c r="E44" s="55">
        <v>6</v>
      </c>
    </row>
    <row r="45" spans="1:5">
      <c r="A45" s="53" t="s">
        <v>741</v>
      </c>
      <c r="B45" s="51" t="str">
        <f t="shared" si="0"/>
        <v>18</v>
      </c>
      <c r="C45" s="54">
        <v>30.433</v>
      </c>
      <c r="D45" s="55">
        <v>24.433</v>
      </c>
      <c r="E45" s="55">
        <v>14.598</v>
      </c>
    </row>
    <row r="46" spans="1:5">
      <c r="A46" s="53" t="s">
        <v>742</v>
      </c>
      <c r="B46" s="51" t="str">
        <f t="shared" si="0"/>
        <v>15</v>
      </c>
      <c r="C46" s="54">
        <v>17.88</v>
      </c>
      <c r="D46" s="55">
        <v>12.693</v>
      </c>
      <c r="E46" s="55">
        <v>6.746</v>
      </c>
    </row>
    <row r="47" spans="1:5">
      <c r="A47" s="53" t="s">
        <v>743</v>
      </c>
      <c r="B47" s="51" t="str">
        <f t="shared" si="0"/>
        <v>15</v>
      </c>
      <c r="C47" s="54">
        <v>17.88</v>
      </c>
      <c r="D47" s="55">
        <v>12.693</v>
      </c>
      <c r="E47" s="55">
        <v>6.884</v>
      </c>
    </row>
    <row r="48" spans="1:5">
      <c r="A48" s="53" t="s">
        <v>744</v>
      </c>
      <c r="B48" s="51" t="str">
        <f t="shared" si="0"/>
        <v>20</v>
      </c>
      <c r="C48" s="54">
        <v>31.147</v>
      </c>
      <c r="D48" s="55">
        <v>24.152</v>
      </c>
      <c r="E48" s="55">
        <v>14.13</v>
      </c>
    </row>
    <row r="49" spans="1:5">
      <c r="A49" s="53" t="s">
        <v>745</v>
      </c>
      <c r="B49" s="51" t="str">
        <f t="shared" si="0"/>
        <v>20</v>
      </c>
      <c r="C49" s="54">
        <v>31.147</v>
      </c>
      <c r="D49" s="55">
        <v>24.152</v>
      </c>
      <c r="E49" s="55">
        <v>14.1</v>
      </c>
    </row>
    <row r="50" spans="1:5">
      <c r="A50" s="53" t="s">
        <v>746</v>
      </c>
      <c r="B50" s="51" t="str">
        <f t="shared" si="0"/>
        <v>20</v>
      </c>
      <c r="C50" s="54">
        <v>34.307</v>
      </c>
      <c r="D50" s="55">
        <v>26.06</v>
      </c>
      <c r="E50" s="55">
        <v>14.5</v>
      </c>
    </row>
    <row r="51" spans="1:5">
      <c r="A51" s="53" t="s">
        <v>747</v>
      </c>
      <c r="B51" s="51" t="str">
        <f t="shared" si="0"/>
        <v>16</v>
      </c>
      <c r="C51" s="54">
        <v>18.9</v>
      </c>
      <c r="D51" s="55">
        <v>14.64</v>
      </c>
      <c r="E51" s="55">
        <v>8.1</v>
      </c>
    </row>
    <row r="52" spans="1:5">
      <c r="A52" s="53" t="s">
        <v>748</v>
      </c>
      <c r="B52" s="51" t="str">
        <f t="shared" si="0"/>
        <v>18</v>
      </c>
      <c r="C52" s="54">
        <v>26.072</v>
      </c>
      <c r="D52" s="55">
        <v>18.351</v>
      </c>
      <c r="E52" s="55">
        <v>9.6</v>
      </c>
    </row>
    <row r="53" spans="1:5">
      <c r="A53" s="53" t="s">
        <v>749</v>
      </c>
      <c r="B53" s="51" t="str">
        <f t="shared" si="0"/>
        <v>18</v>
      </c>
      <c r="C53" s="54">
        <v>27.372</v>
      </c>
      <c r="D53" s="55">
        <v>20.13</v>
      </c>
      <c r="E53" s="55">
        <v>10.5</v>
      </c>
    </row>
    <row r="54" spans="1:5">
      <c r="A54" s="53" t="s">
        <v>750</v>
      </c>
      <c r="B54" s="51" t="str">
        <f t="shared" si="0"/>
        <v>18</v>
      </c>
      <c r="C54" s="54">
        <v>27.104</v>
      </c>
      <c r="D54" s="55">
        <v>19.426</v>
      </c>
      <c r="E54" s="55">
        <v>10.4</v>
      </c>
    </row>
    <row r="55" spans="1:5">
      <c r="A55" s="53" t="s">
        <v>751</v>
      </c>
      <c r="B55" s="51" t="str">
        <f t="shared" si="0"/>
        <v>18</v>
      </c>
      <c r="C55" s="54">
        <v>27.104</v>
      </c>
      <c r="D55" s="55">
        <v>19.426</v>
      </c>
      <c r="E55" s="55">
        <v>10.4</v>
      </c>
    </row>
    <row r="56" spans="1:5">
      <c r="A56" s="53" t="s">
        <v>752</v>
      </c>
      <c r="B56" s="51" t="str">
        <f t="shared" si="0"/>
        <v>18</v>
      </c>
      <c r="C56" s="54">
        <v>26.918</v>
      </c>
      <c r="D56" s="55">
        <v>19.814</v>
      </c>
      <c r="E56" s="55">
        <v>11.915</v>
      </c>
    </row>
    <row r="57" spans="1:5">
      <c r="A57" s="53" t="s">
        <v>753</v>
      </c>
      <c r="B57" s="51" t="str">
        <f t="shared" si="0"/>
        <v>20</v>
      </c>
      <c r="C57" s="54">
        <v>32.612</v>
      </c>
      <c r="D57" s="55">
        <v>24.594</v>
      </c>
      <c r="E57" s="55">
        <v>14</v>
      </c>
    </row>
    <row r="58" spans="1:5">
      <c r="A58" s="60" t="s">
        <v>754</v>
      </c>
      <c r="B58" s="51" t="str">
        <f t="shared" si="0"/>
        <v>15</v>
      </c>
      <c r="C58" s="54">
        <v>19.196</v>
      </c>
      <c r="D58" s="55">
        <v>13.426</v>
      </c>
      <c r="E58" s="55">
        <v>6.9</v>
      </c>
    </row>
    <row r="59" spans="1:5">
      <c r="A59" s="53" t="s">
        <v>755</v>
      </c>
      <c r="B59" s="51" t="str">
        <f t="shared" si="0"/>
        <v>18</v>
      </c>
      <c r="C59" s="54">
        <v>26.748</v>
      </c>
      <c r="D59" s="55">
        <v>20.652</v>
      </c>
      <c r="E59" s="55">
        <v>11.35</v>
      </c>
    </row>
    <row r="60" spans="1:5">
      <c r="A60" s="50" t="s">
        <v>756</v>
      </c>
      <c r="B60" s="51" t="str">
        <f t="shared" si="0"/>
        <v>18</v>
      </c>
      <c r="C60" s="54">
        <v>28.628</v>
      </c>
      <c r="D60" s="55">
        <v>22.204</v>
      </c>
      <c r="E60" s="55">
        <v>12.612</v>
      </c>
    </row>
    <row r="61" spans="1:5">
      <c r="A61" s="53" t="s">
        <v>757</v>
      </c>
      <c r="B61" s="61" t="str">
        <f t="shared" ref="B61:B65" si="1">IF(LEN(A61)=12,"D"&amp;MID(A61,6,2),MID(A61,5,2))&amp;"边"</f>
        <v>18边</v>
      </c>
      <c r="C61" s="54">
        <v>28.388</v>
      </c>
      <c r="D61" s="55">
        <v>20.772</v>
      </c>
      <c r="E61" s="55">
        <v>11.2</v>
      </c>
    </row>
    <row r="62" spans="1:5">
      <c r="A62" s="50" t="s">
        <v>758</v>
      </c>
      <c r="B62" s="61" t="str">
        <f t="shared" si="1"/>
        <v>18边</v>
      </c>
      <c r="C62" s="54">
        <v>28.388</v>
      </c>
      <c r="D62" s="55">
        <v>20.772</v>
      </c>
      <c r="E62" s="55">
        <v>11.2</v>
      </c>
    </row>
    <row r="63" spans="1:5">
      <c r="A63" s="53" t="s">
        <v>759</v>
      </c>
      <c r="B63" s="61" t="str">
        <f t="shared" si="1"/>
        <v>20边</v>
      </c>
      <c r="C63" s="54">
        <v>32.012</v>
      </c>
      <c r="D63" s="55">
        <v>24.9</v>
      </c>
      <c r="E63" s="55">
        <v>13.375</v>
      </c>
    </row>
    <row r="64" spans="1:5">
      <c r="A64" s="53" t="s">
        <v>760</v>
      </c>
      <c r="B64" s="61" t="str">
        <f t="shared" si="1"/>
        <v>20边</v>
      </c>
      <c r="C64" s="54">
        <v>32.012</v>
      </c>
      <c r="D64" s="55">
        <v>24.9</v>
      </c>
      <c r="E64" s="55">
        <v>14.5</v>
      </c>
    </row>
    <row r="65" spans="1:5">
      <c r="A65" s="50" t="s">
        <v>761</v>
      </c>
      <c r="B65" s="61" t="str">
        <f t="shared" si="1"/>
        <v>20边</v>
      </c>
      <c r="C65" s="54">
        <v>32.012</v>
      </c>
      <c r="D65" s="55">
        <v>24.9</v>
      </c>
      <c r="E65" s="55">
        <v>14.5</v>
      </c>
    </row>
    <row r="66" spans="1:5">
      <c r="A66" s="53" t="s">
        <v>762</v>
      </c>
      <c r="B66" s="51" t="str">
        <f t="shared" ref="B66:B129" si="2">IF(LEN(A66)=12,"D"&amp;MID(A66,6,2),MID(A66,5,2))</f>
        <v>14</v>
      </c>
      <c r="C66" s="54">
        <v>14.864</v>
      </c>
      <c r="D66" s="55">
        <v>10.663</v>
      </c>
      <c r="E66" s="55">
        <v>5.1</v>
      </c>
    </row>
    <row r="67" spans="1:5">
      <c r="A67" s="53" t="s">
        <v>763</v>
      </c>
      <c r="B67" s="51" t="str">
        <f t="shared" si="2"/>
        <v>14</v>
      </c>
      <c r="C67" s="54">
        <v>14.864</v>
      </c>
      <c r="D67" s="55">
        <v>10.663</v>
      </c>
      <c r="E67" s="55">
        <v>5.1</v>
      </c>
    </row>
    <row r="68" spans="1:5">
      <c r="A68" s="53" t="s">
        <v>764</v>
      </c>
      <c r="B68" s="51" t="str">
        <f t="shared" si="2"/>
        <v>14</v>
      </c>
      <c r="C68" s="54">
        <v>14.864</v>
      </c>
      <c r="D68" s="55">
        <v>10.663</v>
      </c>
      <c r="E68" s="55">
        <v>5.1</v>
      </c>
    </row>
    <row r="69" spans="1:5">
      <c r="A69" s="53" t="s">
        <v>765</v>
      </c>
      <c r="B69" s="51" t="str">
        <f t="shared" si="2"/>
        <v>14</v>
      </c>
      <c r="C69" s="54">
        <v>14.864</v>
      </c>
      <c r="D69" s="55">
        <v>10.663</v>
      </c>
      <c r="E69" s="55">
        <v>5.1</v>
      </c>
    </row>
    <row r="70" spans="1:5">
      <c r="A70" s="53" t="s">
        <v>766</v>
      </c>
      <c r="B70" s="51" t="str">
        <f t="shared" si="2"/>
        <v>14</v>
      </c>
      <c r="C70" s="54">
        <v>14.864</v>
      </c>
      <c r="D70" s="55">
        <v>10.663</v>
      </c>
      <c r="E70" s="55">
        <v>5.1</v>
      </c>
    </row>
    <row r="71" spans="1:5">
      <c r="A71" s="53" t="s">
        <v>767</v>
      </c>
      <c r="B71" s="51" t="str">
        <f t="shared" si="2"/>
        <v>14</v>
      </c>
      <c r="C71" s="54">
        <v>14.864</v>
      </c>
      <c r="D71" s="55">
        <v>10.663</v>
      </c>
      <c r="E71" s="55">
        <v>5.1</v>
      </c>
    </row>
    <row r="72" spans="1:5">
      <c r="A72" s="53" t="s">
        <v>768</v>
      </c>
      <c r="B72" s="51" t="str">
        <f t="shared" si="2"/>
        <v>14</v>
      </c>
      <c r="C72" s="54">
        <v>14.864</v>
      </c>
      <c r="D72" s="55">
        <v>10.663</v>
      </c>
      <c r="E72" s="55">
        <v>5.1</v>
      </c>
    </row>
    <row r="73" spans="1:5">
      <c r="A73" s="53" t="s">
        <v>769</v>
      </c>
      <c r="B73" s="51" t="str">
        <f t="shared" si="2"/>
        <v>15</v>
      </c>
      <c r="C73" s="54">
        <v>15.752</v>
      </c>
      <c r="D73" s="55">
        <v>12.481</v>
      </c>
      <c r="E73" s="55">
        <v>6</v>
      </c>
    </row>
    <row r="74" spans="1:5">
      <c r="A74" s="53" t="s">
        <v>770</v>
      </c>
      <c r="B74" s="51" t="str">
        <f t="shared" si="2"/>
        <v>15</v>
      </c>
      <c r="C74" s="54">
        <v>15.752</v>
      </c>
      <c r="D74" s="55">
        <v>12.481</v>
      </c>
      <c r="E74" s="55">
        <v>6</v>
      </c>
    </row>
    <row r="75" spans="1:5">
      <c r="A75" s="53" t="s">
        <v>771</v>
      </c>
      <c r="B75" s="51" t="str">
        <f t="shared" si="2"/>
        <v>15</v>
      </c>
      <c r="C75" s="54">
        <v>15.752</v>
      </c>
      <c r="D75" s="55">
        <v>12.481</v>
      </c>
      <c r="E75" s="55">
        <v>6</v>
      </c>
    </row>
    <row r="76" spans="1:5">
      <c r="A76" s="53" t="s">
        <v>772</v>
      </c>
      <c r="B76" s="51" t="str">
        <f t="shared" si="2"/>
        <v>15</v>
      </c>
      <c r="C76" s="54">
        <v>15.752</v>
      </c>
      <c r="D76" s="55">
        <v>12.481</v>
      </c>
      <c r="E76" s="55">
        <v>6</v>
      </c>
    </row>
    <row r="77" spans="1:5">
      <c r="A77" s="53" t="s">
        <v>773</v>
      </c>
      <c r="B77" s="51" t="str">
        <f t="shared" si="2"/>
        <v>15</v>
      </c>
      <c r="C77" s="54">
        <v>15.752</v>
      </c>
      <c r="D77" s="55">
        <v>12.481</v>
      </c>
      <c r="E77" s="55">
        <v>6</v>
      </c>
    </row>
    <row r="78" spans="1:5">
      <c r="A78" s="53" t="s">
        <v>774</v>
      </c>
      <c r="B78" s="51" t="str">
        <f t="shared" si="2"/>
        <v>15</v>
      </c>
      <c r="C78" s="54">
        <v>15.752</v>
      </c>
      <c r="D78" s="55">
        <v>12.481</v>
      </c>
      <c r="E78" s="55">
        <v>6</v>
      </c>
    </row>
    <row r="79" spans="1:5">
      <c r="A79" s="53" t="s">
        <v>775</v>
      </c>
      <c r="B79" s="51" t="str">
        <f t="shared" si="2"/>
        <v>15</v>
      </c>
      <c r="C79" s="54">
        <v>15.752</v>
      </c>
      <c r="D79" s="55">
        <v>12.481</v>
      </c>
      <c r="E79" s="55">
        <v>6</v>
      </c>
    </row>
    <row r="80" spans="1:5">
      <c r="A80" s="53" t="s">
        <v>776</v>
      </c>
      <c r="B80" s="51" t="str">
        <f t="shared" si="2"/>
        <v>15</v>
      </c>
      <c r="C80" s="54">
        <v>15.752</v>
      </c>
      <c r="D80" s="55">
        <v>12.481</v>
      </c>
      <c r="E80" s="55">
        <v>6</v>
      </c>
    </row>
    <row r="81" spans="1:5">
      <c r="A81" s="53" t="s">
        <v>777</v>
      </c>
      <c r="B81" s="51" t="str">
        <f t="shared" si="2"/>
        <v>14</v>
      </c>
      <c r="C81" s="54">
        <v>15.614</v>
      </c>
      <c r="D81" s="55">
        <v>11.117</v>
      </c>
      <c r="E81" s="55">
        <v>5.25</v>
      </c>
    </row>
    <row r="82" spans="1:5">
      <c r="A82" s="53" t="s">
        <v>778</v>
      </c>
      <c r="B82" s="51" t="str">
        <f t="shared" si="2"/>
        <v>14</v>
      </c>
      <c r="C82" s="54">
        <v>15.614</v>
      </c>
      <c r="D82" s="55">
        <v>11.117</v>
      </c>
      <c r="E82" s="55">
        <v>5.25</v>
      </c>
    </row>
    <row r="83" spans="1:5">
      <c r="A83" s="53" t="s">
        <v>779</v>
      </c>
      <c r="B83" s="51" t="str">
        <f t="shared" si="2"/>
        <v>14</v>
      </c>
      <c r="C83" s="54">
        <v>15.614</v>
      </c>
      <c r="D83" s="55">
        <v>11.117</v>
      </c>
      <c r="E83" s="55">
        <v>5.25</v>
      </c>
    </row>
    <row r="84" spans="1:5">
      <c r="A84" s="53" t="s">
        <v>780</v>
      </c>
      <c r="B84" s="51" t="str">
        <f t="shared" si="2"/>
        <v>14</v>
      </c>
      <c r="C84" s="54">
        <v>15.614</v>
      </c>
      <c r="D84" s="55">
        <v>11.117</v>
      </c>
      <c r="E84" s="55">
        <v>5.25</v>
      </c>
    </row>
    <row r="85" spans="1:5">
      <c r="A85" s="53" t="s">
        <v>781</v>
      </c>
      <c r="B85" s="51" t="str">
        <f t="shared" si="2"/>
        <v>14</v>
      </c>
      <c r="C85" s="54">
        <v>15.614</v>
      </c>
      <c r="D85" s="55">
        <v>11.117</v>
      </c>
      <c r="E85" s="55">
        <v>5.25</v>
      </c>
    </row>
    <row r="86" spans="1:5">
      <c r="A86" s="53" t="s">
        <v>782</v>
      </c>
      <c r="B86" s="51" t="str">
        <f t="shared" si="2"/>
        <v>14</v>
      </c>
      <c r="C86" s="54">
        <v>15.614</v>
      </c>
      <c r="D86" s="55">
        <v>11.117</v>
      </c>
      <c r="E86" s="55">
        <v>5.25</v>
      </c>
    </row>
    <row r="87" spans="1:5">
      <c r="A87" s="53" t="s">
        <v>783</v>
      </c>
      <c r="B87" s="51" t="str">
        <f t="shared" si="2"/>
        <v>15</v>
      </c>
      <c r="C87" s="54">
        <v>16.62</v>
      </c>
      <c r="D87" s="55">
        <v>12.813</v>
      </c>
      <c r="E87" s="55">
        <v>5.8</v>
      </c>
    </row>
    <row r="88" spans="1:5">
      <c r="A88" s="53" t="s">
        <v>784</v>
      </c>
      <c r="B88" s="51" t="str">
        <f t="shared" si="2"/>
        <v>15</v>
      </c>
      <c r="C88" s="54">
        <v>16.62</v>
      </c>
      <c r="D88" s="55">
        <v>12.813</v>
      </c>
      <c r="E88" s="55">
        <v>5.8</v>
      </c>
    </row>
    <row r="89" spans="1:5">
      <c r="A89" s="53" t="s">
        <v>785</v>
      </c>
      <c r="B89" s="51" t="str">
        <f t="shared" si="2"/>
        <v>15</v>
      </c>
      <c r="C89" s="54">
        <v>16.62</v>
      </c>
      <c r="D89" s="55">
        <v>12.813</v>
      </c>
      <c r="E89" s="55">
        <v>5.8</v>
      </c>
    </row>
    <row r="90" spans="1:5">
      <c r="A90" s="53" t="s">
        <v>786</v>
      </c>
      <c r="B90" s="51" t="str">
        <f t="shared" si="2"/>
        <v>15</v>
      </c>
      <c r="C90" s="54">
        <v>16.62</v>
      </c>
      <c r="D90" s="55">
        <v>12.813</v>
      </c>
      <c r="E90" s="55">
        <v>5.8</v>
      </c>
    </row>
    <row r="91" spans="1:5">
      <c r="A91" s="53" t="s">
        <v>787</v>
      </c>
      <c r="B91" s="51" t="str">
        <f t="shared" si="2"/>
        <v>15</v>
      </c>
      <c r="C91" s="54">
        <v>16.62</v>
      </c>
      <c r="D91" s="55">
        <v>12.813</v>
      </c>
      <c r="E91" s="55">
        <v>5.8</v>
      </c>
    </row>
    <row r="92" spans="1:5">
      <c r="A92" s="53" t="s">
        <v>788</v>
      </c>
      <c r="B92" s="51" t="str">
        <f t="shared" si="2"/>
        <v>15</v>
      </c>
      <c r="C92" s="54">
        <v>16.62</v>
      </c>
      <c r="D92" s="55">
        <v>12.813</v>
      </c>
      <c r="E92" s="55">
        <v>5.8</v>
      </c>
    </row>
    <row r="93" spans="1:5">
      <c r="A93" s="50" t="s">
        <v>789</v>
      </c>
      <c r="B93" s="51" t="str">
        <f t="shared" si="2"/>
        <v>15</v>
      </c>
      <c r="C93" s="54">
        <v>20.76</v>
      </c>
      <c r="D93" s="55">
        <v>15.812</v>
      </c>
      <c r="E93" s="55">
        <v>7.82</v>
      </c>
    </row>
    <row r="94" spans="1:5">
      <c r="A94" s="53" t="s">
        <v>790</v>
      </c>
      <c r="B94" s="51" t="str">
        <f t="shared" si="2"/>
        <v>17</v>
      </c>
      <c r="C94" s="54">
        <v>27.768</v>
      </c>
      <c r="D94" s="55">
        <v>20.63</v>
      </c>
      <c r="E94" s="55">
        <v>10.846</v>
      </c>
    </row>
    <row r="95" spans="1:5">
      <c r="A95" s="50" t="s">
        <v>791</v>
      </c>
      <c r="B95" s="51" t="str">
        <f t="shared" si="2"/>
        <v>18</v>
      </c>
      <c r="C95" s="54">
        <v>27.89</v>
      </c>
      <c r="D95" s="55">
        <v>20.434</v>
      </c>
      <c r="E95" s="55">
        <v>12.397</v>
      </c>
    </row>
    <row r="96" spans="1:5">
      <c r="A96" s="53" t="s">
        <v>792</v>
      </c>
      <c r="B96" s="51" t="str">
        <f t="shared" si="2"/>
        <v>15</v>
      </c>
      <c r="C96" s="54">
        <v>20.604</v>
      </c>
      <c r="D96" s="55">
        <v>14.372</v>
      </c>
      <c r="E96" s="55">
        <v>7.4</v>
      </c>
    </row>
    <row r="97" spans="1:5">
      <c r="A97" s="50" t="s">
        <v>793</v>
      </c>
      <c r="B97" s="51" t="str">
        <f t="shared" si="2"/>
        <v>15</v>
      </c>
      <c r="C97" s="54">
        <v>20.604</v>
      </c>
      <c r="D97" s="55">
        <v>14.372</v>
      </c>
      <c r="E97" s="55">
        <v>7.4</v>
      </c>
    </row>
    <row r="98" spans="1:5">
      <c r="A98" s="50" t="s">
        <v>794</v>
      </c>
      <c r="B98" s="51" t="str">
        <f t="shared" si="2"/>
        <v>18</v>
      </c>
      <c r="C98" s="54">
        <v>27.728</v>
      </c>
      <c r="D98" s="55">
        <v>20.252</v>
      </c>
      <c r="E98" s="55">
        <v>10.832</v>
      </c>
    </row>
    <row r="99" spans="1:5">
      <c r="A99" s="53" t="s">
        <v>795</v>
      </c>
      <c r="B99" s="51" t="str">
        <f t="shared" si="2"/>
        <v>15</v>
      </c>
      <c r="C99" s="54">
        <v>18.6</v>
      </c>
      <c r="D99" s="55">
        <v>13.24</v>
      </c>
      <c r="E99" s="55">
        <v>6.3</v>
      </c>
    </row>
    <row r="100" spans="1:5">
      <c r="A100" s="53" t="s">
        <v>796</v>
      </c>
      <c r="B100" s="51" t="str">
        <f t="shared" si="2"/>
        <v>18</v>
      </c>
      <c r="C100" s="54">
        <v>26.528</v>
      </c>
      <c r="D100" s="55">
        <v>20.692</v>
      </c>
      <c r="E100" s="55">
        <v>10.7</v>
      </c>
    </row>
    <row r="101" spans="1:5">
      <c r="A101" s="53" t="s">
        <v>797</v>
      </c>
      <c r="B101" s="51" t="str">
        <f t="shared" si="2"/>
        <v>16</v>
      </c>
      <c r="C101" s="54">
        <v>20.176</v>
      </c>
      <c r="D101" s="55">
        <v>15.086</v>
      </c>
      <c r="E101" s="55">
        <v>7.8</v>
      </c>
    </row>
    <row r="102" spans="1:5">
      <c r="A102" s="53" t="s">
        <v>798</v>
      </c>
      <c r="B102" s="51" t="str">
        <f t="shared" si="2"/>
        <v>17</v>
      </c>
      <c r="C102" s="54">
        <v>21.92</v>
      </c>
      <c r="D102" s="55">
        <v>17.022</v>
      </c>
      <c r="E102" s="55">
        <v>9</v>
      </c>
    </row>
    <row r="103" spans="1:5">
      <c r="A103" s="53" t="s">
        <v>799</v>
      </c>
      <c r="B103" s="51" t="str">
        <f t="shared" si="2"/>
        <v>14</v>
      </c>
      <c r="C103" s="54">
        <v>15.512</v>
      </c>
      <c r="D103" s="55">
        <v>11.466</v>
      </c>
      <c r="E103" s="55">
        <v>5.2</v>
      </c>
    </row>
    <row r="104" spans="1:5">
      <c r="A104" s="53" t="s">
        <v>800</v>
      </c>
      <c r="B104" s="51" t="str">
        <f t="shared" si="2"/>
        <v>14</v>
      </c>
      <c r="C104" s="54">
        <v>15.512</v>
      </c>
      <c r="D104" s="55">
        <v>11.466</v>
      </c>
      <c r="E104" s="55">
        <v>5.2</v>
      </c>
    </row>
    <row r="105" spans="1:5">
      <c r="A105" s="53" t="s">
        <v>801</v>
      </c>
      <c r="B105" s="51" t="str">
        <f t="shared" si="2"/>
        <v>14</v>
      </c>
      <c r="C105" s="54">
        <v>15.512</v>
      </c>
      <c r="D105" s="55">
        <v>11.466</v>
      </c>
      <c r="E105" s="55">
        <v>5.2</v>
      </c>
    </row>
    <row r="106" spans="1:5">
      <c r="A106" s="53" t="s">
        <v>802</v>
      </c>
      <c r="B106" s="51" t="str">
        <f t="shared" si="2"/>
        <v>14</v>
      </c>
      <c r="C106" s="54">
        <v>15.512</v>
      </c>
      <c r="D106" s="55">
        <v>11.466</v>
      </c>
      <c r="E106" s="55">
        <v>5.2</v>
      </c>
    </row>
    <row r="107" spans="1:5">
      <c r="A107" s="53" t="s">
        <v>803</v>
      </c>
      <c r="B107" s="51" t="str">
        <f t="shared" si="2"/>
        <v>15</v>
      </c>
      <c r="C107" s="54">
        <v>18.944</v>
      </c>
      <c r="D107" s="55">
        <v>14.423</v>
      </c>
      <c r="E107" s="55">
        <v>6.65</v>
      </c>
    </row>
    <row r="108" spans="1:5">
      <c r="A108" s="53" t="s">
        <v>804</v>
      </c>
      <c r="B108" s="51" t="str">
        <f t="shared" si="2"/>
        <v>15</v>
      </c>
      <c r="C108" s="54">
        <v>18.944</v>
      </c>
      <c r="D108" s="55">
        <v>14.423</v>
      </c>
      <c r="E108" s="55">
        <v>6.65</v>
      </c>
    </row>
    <row r="109" spans="1:5">
      <c r="A109" s="53" t="s">
        <v>805</v>
      </c>
      <c r="B109" s="51" t="str">
        <f t="shared" si="2"/>
        <v>17</v>
      </c>
      <c r="C109" s="54">
        <v>26.408</v>
      </c>
      <c r="D109" s="55">
        <v>20.1</v>
      </c>
      <c r="E109" s="55">
        <v>10.6</v>
      </c>
    </row>
    <row r="110" spans="1:5">
      <c r="A110" s="53" t="s">
        <v>806</v>
      </c>
      <c r="B110" s="51" t="str">
        <f t="shared" si="2"/>
        <v>17</v>
      </c>
      <c r="C110" s="54">
        <v>26.408</v>
      </c>
      <c r="D110" s="55">
        <v>20.1</v>
      </c>
      <c r="E110" s="55">
        <v>11</v>
      </c>
    </row>
    <row r="111" spans="1:5">
      <c r="A111" s="53" t="s">
        <v>807</v>
      </c>
      <c r="B111" s="51" t="str">
        <f t="shared" si="2"/>
        <v>17</v>
      </c>
      <c r="C111" s="54">
        <v>26.408</v>
      </c>
      <c r="D111" s="55">
        <v>20.1</v>
      </c>
      <c r="E111" s="55">
        <v>11</v>
      </c>
    </row>
    <row r="112" spans="1:5">
      <c r="A112" s="50" t="s">
        <v>808</v>
      </c>
      <c r="B112" s="51" t="str">
        <f t="shared" si="2"/>
        <v>18</v>
      </c>
      <c r="C112" s="54">
        <v>29.852</v>
      </c>
      <c r="D112" s="55">
        <v>23.1</v>
      </c>
      <c r="E112" s="55">
        <v>12.2</v>
      </c>
    </row>
    <row r="113" spans="1:5">
      <c r="A113" s="50" t="s">
        <v>809</v>
      </c>
      <c r="B113" s="51" t="str">
        <f t="shared" si="2"/>
        <v>18</v>
      </c>
      <c r="C113" s="54">
        <v>29.852</v>
      </c>
      <c r="D113" s="55">
        <v>23.1</v>
      </c>
      <c r="E113" s="55">
        <v>12.2</v>
      </c>
    </row>
    <row r="114" spans="1:5">
      <c r="A114" s="50" t="s">
        <v>810</v>
      </c>
      <c r="B114" s="51" t="str">
        <f t="shared" si="2"/>
        <v>20</v>
      </c>
      <c r="C114" s="54">
        <v>33.328</v>
      </c>
      <c r="D114" s="55">
        <v>25.876</v>
      </c>
      <c r="E114" s="55">
        <v>14.4</v>
      </c>
    </row>
    <row r="115" spans="1:5">
      <c r="A115" s="53" t="s">
        <v>811</v>
      </c>
      <c r="B115" s="51" t="str">
        <f t="shared" si="2"/>
        <v>15</v>
      </c>
      <c r="C115" s="54">
        <v>17.516</v>
      </c>
      <c r="D115" s="55">
        <v>13.065</v>
      </c>
      <c r="E115" s="55">
        <v>6</v>
      </c>
    </row>
    <row r="116" spans="1:5">
      <c r="A116" s="53" t="s">
        <v>812</v>
      </c>
      <c r="B116" s="51" t="str">
        <f t="shared" si="2"/>
        <v>16</v>
      </c>
      <c r="C116" s="54">
        <v>17.628</v>
      </c>
      <c r="D116" s="55">
        <v>12.6</v>
      </c>
      <c r="E116" s="55">
        <v>6.8</v>
      </c>
    </row>
    <row r="117" spans="1:5">
      <c r="A117" s="53" t="s">
        <v>813</v>
      </c>
      <c r="B117" s="51" t="str">
        <f t="shared" si="2"/>
        <v>16</v>
      </c>
      <c r="C117" s="54">
        <v>17.628</v>
      </c>
      <c r="D117" s="55">
        <v>12.6</v>
      </c>
      <c r="E117" s="55">
        <v>6.8</v>
      </c>
    </row>
    <row r="118" spans="1:5">
      <c r="A118" s="53" t="s">
        <v>814</v>
      </c>
      <c r="B118" s="51" t="str">
        <f t="shared" si="2"/>
        <v>17</v>
      </c>
      <c r="C118" s="54">
        <v>20.992</v>
      </c>
      <c r="D118" s="55">
        <v>15.9</v>
      </c>
      <c r="E118" s="55">
        <v>8</v>
      </c>
    </row>
    <row r="119" spans="1:5">
      <c r="A119" s="53" t="s">
        <v>815</v>
      </c>
      <c r="B119" s="51" t="str">
        <f t="shared" si="2"/>
        <v>17</v>
      </c>
      <c r="C119" s="54">
        <v>20.992</v>
      </c>
      <c r="D119" s="55">
        <v>15.9</v>
      </c>
      <c r="E119" s="55">
        <v>8</v>
      </c>
    </row>
    <row r="120" spans="1:5">
      <c r="A120" s="53" t="s">
        <v>816</v>
      </c>
      <c r="B120" s="51" t="str">
        <f t="shared" si="2"/>
        <v>17</v>
      </c>
      <c r="C120" s="54">
        <v>20.992</v>
      </c>
      <c r="D120" s="55">
        <v>15.9</v>
      </c>
      <c r="E120" s="55">
        <v>8</v>
      </c>
    </row>
    <row r="121" spans="1:5">
      <c r="A121" s="53" t="s">
        <v>817</v>
      </c>
      <c r="B121" s="51" t="str">
        <f t="shared" si="2"/>
        <v>17</v>
      </c>
      <c r="C121" s="54">
        <v>20.992</v>
      </c>
      <c r="D121" s="55">
        <v>15.9</v>
      </c>
      <c r="E121" s="55">
        <v>8</v>
      </c>
    </row>
    <row r="122" spans="1:5">
      <c r="A122" s="53" t="s">
        <v>818</v>
      </c>
      <c r="B122" s="51" t="str">
        <f t="shared" si="2"/>
        <v>18</v>
      </c>
      <c r="C122" s="54">
        <v>23.92</v>
      </c>
      <c r="D122" s="55">
        <v>17.36</v>
      </c>
      <c r="E122" s="55">
        <v>9</v>
      </c>
    </row>
    <row r="123" spans="1:5">
      <c r="A123" s="50" t="s">
        <v>819</v>
      </c>
      <c r="B123" s="51" t="str">
        <f t="shared" si="2"/>
        <v>15</v>
      </c>
      <c r="C123" s="54">
        <v>18.28</v>
      </c>
      <c r="D123" s="55">
        <v>12.337</v>
      </c>
      <c r="E123" s="55">
        <v>6</v>
      </c>
    </row>
    <row r="124" spans="1:5">
      <c r="A124" s="50" t="s">
        <v>820</v>
      </c>
      <c r="B124" s="51" t="str">
        <f t="shared" si="2"/>
        <v>15</v>
      </c>
      <c r="C124" s="54">
        <v>18.28</v>
      </c>
      <c r="D124" s="55">
        <v>12.337</v>
      </c>
      <c r="E124" s="55">
        <v>6</v>
      </c>
    </row>
    <row r="125" spans="1:5">
      <c r="A125" s="50" t="s">
        <v>821</v>
      </c>
      <c r="B125" s="51" t="str">
        <f t="shared" si="2"/>
        <v>16</v>
      </c>
      <c r="C125" s="54">
        <v>17.787</v>
      </c>
      <c r="D125" s="55">
        <v>12.769</v>
      </c>
      <c r="E125" s="55">
        <v>6.8</v>
      </c>
    </row>
    <row r="126" spans="1:5">
      <c r="A126" s="50" t="s">
        <v>822</v>
      </c>
      <c r="B126" s="51" t="str">
        <f t="shared" si="2"/>
        <v>16</v>
      </c>
      <c r="C126" s="54">
        <v>17.787</v>
      </c>
      <c r="D126" s="55">
        <v>12.769</v>
      </c>
      <c r="E126" s="55">
        <v>6.8</v>
      </c>
    </row>
    <row r="127" spans="1:5">
      <c r="A127" s="50" t="s">
        <v>823</v>
      </c>
      <c r="B127" s="51" t="str">
        <f t="shared" si="2"/>
        <v>17</v>
      </c>
      <c r="C127" s="54">
        <v>24.843</v>
      </c>
      <c r="D127" s="55">
        <v>19.1</v>
      </c>
      <c r="E127" s="55">
        <v>7.8</v>
      </c>
    </row>
    <row r="128" spans="1:5">
      <c r="A128" s="50" t="s">
        <v>824</v>
      </c>
      <c r="B128" s="51" t="str">
        <f t="shared" si="2"/>
        <v>17</v>
      </c>
      <c r="C128" s="54">
        <v>24.843</v>
      </c>
      <c r="D128" s="55">
        <v>19.1</v>
      </c>
      <c r="E128" s="55">
        <v>7.8</v>
      </c>
    </row>
    <row r="129" spans="1:5">
      <c r="A129" s="50" t="s">
        <v>825</v>
      </c>
      <c r="B129" s="51" t="str">
        <f t="shared" si="2"/>
        <v>17</v>
      </c>
      <c r="C129" s="54">
        <v>24.843</v>
      </c>
      <c r="D129" s="55">
        <v>19.1</v>
      </c>
      <c r="E129" s="55">
        <v>7.8</v>
      </c>
    </row>
    <row r="130" spans="1:5">
      <c r="A130" s="50" t="s">
        <v>826</v>
      </c>
      <c r="B130" s="51" t="str">
        <f t="shared" ref="B130:B157" si="3">IF(LEN(A130)=12,"D"&amp;MID(A130,6,2),MID(A130,5,2))</f>
        <v>17</v>
      </c>
      <c r="C130" s="54">
        <v>24.843</v>
      </c>
      <c r="D130" s="55">
        <v>19.1</v>
      </c>
      <c r="E130" s="55">
        <v>7.8</v>
      </c>
    </row>
    <row r="131" spans="1:5">
      <c r="A131" s="50" t="s">
        <v>827</v>
      </c>
      <c r="B131" s="51" t="str">
        <f t="shared" si="3"/>
        <v>17</v>
      </c>
      <c r="C131" s="54">
        <v>24.843</v>
      </c>
      <c r="D131" s="55">
        <v>19.1</v>
      </c>
      <c r="E131" s="55">
        <v>7.8</v>
      </c>
    </row>
    <row r="132" spans="1:5">
      <c r="A132" s="50" t="s">
        <v>828</v>
      </c>
      <c r="B132" s="51" t="str">
        <f t="shared" si="3"/>
        <v>18</v>
      </c>
      <c r="C132" s="54">
        <v>23.195</v>
      </c>
      <c r="D132" s="55">
        <v>17.322</v>
      </c>
      <c r="E132" s="55">
        <v>9.2</v>
      </c>
    </row>
    <row r="133" spans="1:5">
      <c r="A133" s="53" t="s">
        <v>829</v>
      </c>
      <c r="B133" s="51" t="str">
        <f t="shared" si="3"/>
        <v>14</v>
      </c>
      <c r="C133" s="54">
        <v>15.18</v>
      </c>
      <c r="D133" s="55">
        <v>11.2</v>
      </c>
      <c r="E133" s="55">
        <v>5.3</v>
      </c>
    </row>
    <row r="134" spans="1:5">
      <c r="A134" s="53" t="s">
        <v>830</v>
      </c>
      <c r="B134" s="51" t="str">
        <f t="shared" si="3"/>
        <v>14</v>
      </c>
      <c r="C134" s="54">
        <v>15.18</v>
      </c>
      <c r="D134" s="55">
        <v>11.2</v>
      </c>
      <c r="E134" s="55">
        <v>5.3</v>
      </c>
    </row>
    <row r="135" spans="1:5">
      <c r="A135" s="53" t="s">
        <v>831</v>
      </c>
      <c r="B135" s="51" t="str">
        <f t="shared" si="3"/>
        <v>14</v>
      </c>
      <c r="C135" s="54">
        <v>15.18</v>
      </c>
      <c r="D135" s="55">
        <v>11.2</v>
      </c>
      <c r="E135" s="55">
        <v>5.3</v>
      </c>
    </row>
    <row r="136" spans="1:5">
      <c r="A136" s="53" t="s">
        <v>832</v>
      </c>
      <c r="B136" s="51" t="str">
        <f t="shared" si="3"/>
        <v>15</v>
      </c>
      <c r="C136" s="54">
        <v>17.02</v>
      </c>
      <c r="D136" s="55">
        <v>13.087</v>
      </c>
      <c r="E136" s="55">
        <v>6.1</v>
      </c>
    </row>
    <row r="137" spans="1:5">
      <c r="A137" s="53" t="s">
        <v>833</v>
      </c>
      <c r="B137" s="51" t="str">
        <f t="shared" si="3"/>
        <v>15</v>
      </c>
      <c r="C137" s="54">
        <v>18.78</v>
      </c>
      <c r="D137" s="55">
        <v>13.234</v>
      </c>
      <c r="E137" s="55">
        <v>6.1</v>
      </c>
    </row>
    <row r="138" spans="1:5">
      <c r="A138" s="53" t="s">
        <v>834</v>
      </c>
      <c r="B138" s="51" t="str">
        <f t="shared" si="3"/>
        <v>15</v>
      </c>
      <c r="C138" s="54">
        <v>18.78</v>
      </c>
      <c r="D138" s="55">
        <v>13.234</v>
      </c>
      <c r="E138" s="55">
        <v>6.1</v>
      </c>
    </row>
    <row r="139" spans="1:5">
      <c r="A139" s="53" t="s">
        <v>835</v>
      </c>
      <c r="B139" s="51" t="str">
        <f t="shared" si="3"/>
        <v>15</v>
      </c>
      <c r="C139" s="54">
        <v>18.572</v>
      </c>
      <c r="D139" s="55">
        <v>13.102</v>
      </c>
      <c r="E139" s="55">
        <v>6</v>
      </c>
    </row>
    <row r="140" spans="1:5">
      <c r="A140" s="53" t="s">
        <v>836</v>
      </c>
      <c r="B140" s="51" t="str">
        <f t="shared" si="3"/>
        <v>15</v>
      </c>
      <c r="C140" s="54">
        <v>18.572</v>
      </c>
      <c r="D140" s="55">
        <v>13.102</v>
      </c>
      <c r="E140" s="55">
        <v>6</v>
      </c>
    </row>
    <row r="141" spans="1:5">
      <c r="A141" s="53" t="s">
        <v>837</v>
      </c>
      <c r="B141" s="51" t="str">
        <f t="shared" si="3"/>
        <v>16</v>
      </c>
      <c r="C141" s="54">
        <v>21.65</v>
      </c>
      <c r="D141" s="55">
        <v>15.702</v>
      </c>
      <c r="E141" s="55">
        <v>7.3</v>
      </c>
    </row>
    <row r="142" spans="1:5">
      <c r="A142" s="53" t="s">
        <v>838</v>
      </c>
      <c r="B142" s="51" t="str">
        <f t="shared" si="3"/>
        <v>16</v>
      </c>
      <c r="C142" s="54">
        <v>21.65</v>
      </c>
      <c r="D142" s="55">
        <v>15.702</v>
      </c>
      <c r="E142" s="55">
        <v>7.3</v>
      </c>
    </row>
    <row r="143" spans="1:5">
      <c r="A143" s="53" t="s">
        <v>839</v>
      </c>
      <c r="B143" s="51" t="str">
        <f t="shared" si="3"/>
        <v>20</v>
      </c>
      <c r="C143" s="54">
        <v>35.7</v>
      </c>
      <c r="D143" s="55">
        <v>27.255</v>
      </c>
      <c r="E143" s="55">
        <v>14.7</v>
      </c>
    </row>
    <row r="144" spans="1:5">
      <c r="A144" s="53" t="s">
        <v>840</v>
      </c>
      <c r="B144" s="51" t="str">
        <f t="shared" si="3"/>
        <v>15</v>
      </c>
      <c r="C144" s="54">
        <v>16.902</v>
      </c>
      <c r="D144" s="55">
        <v>11.31</v>
      </c>
      <c r="E144" s="55">
        <v>5.8</v>
      </c>
    </row>
    <row r="145" spans="1:5">
      <c r="A145" s="53" t="s">
        <v>841</v>
      </c>
      <c r="B145" s="51" t="str">
        <f t="shared" si="3"/>
        <v>15</v>
      </c>
      <c r="C145" s="54">
        <v>16.902</v>
      </c>
      <c r="D145" s="55">
        <v>11.31</v>
      </c>
      <c r="E145" s="55">
        <v>5.8</v>
      </c>
    </row>
    <row r="146" spans="1:5">
      <c r="A146" s="53" t="s">
        <v>842</v>
      </c>
      <c r="B146" s="51" t="str">
        <f t="shared" si="3"/>
        <v>14</v>
      </c>
      <c r="C146" s="54">
        <v>14.988</v>
      </c>
      <c r="D146" s="55">
        <v>9.998</v>
      </c>
      <c r="E146" s="55">
        <v>4.7</v>
      </c>
    </row>
    <row r="147" spans="1:5">
      <c r="A147" s="53" t="s">
        <v>843</v>
      </c>
      <c r="B147" s="51" t="str">
        <f t="shared" si="3"/>
        <v>15</v>
      </c>
      <c r="C147" s="54">
        <v>15.993</v>
      </c>
      <c r="D147" s="55">
        <v>11.066</v>
      </c>
      <c r="E147" s="55">
        <v>5.7</v>
      </c>
    </row>
    <row r="148" spans="1:5">
      <c r="A148" s="53" t="s">
        <v>844</v>
      </c>
      <c r="B148" s="51" t="str">
        <f t="shared" si="3"/>
        <v>15</v>
      </c>
      <c r="C148" s="54">
        <v>15.993</v>
      </c>
      <c r="D148" s="55">
        <v>11.066</v>
      </c>
      <c r="E148" s="55">
        <v>5.7</v>
      </c>
    </row>
    <row r="149" spans="1:5">
      <c r="A149" s="53" t="s">
        <v>845</v>
      </c>
      <c r="B149" s="51" t="str">
        <f t="shared" si="3"/>
        <v>16</v>
      </c>
      <c r="C149" s="54">
        <v>17.781</v>
      </c>
      <c r="D149" s="55">
        <v>13.044</v>
      </c>
      <c r="E149" s="55">
        <v>6.7</v>
      </c>
    </row>
    <row r="150" spans="1:5">
      <c r="A150" s="53" t="s">
        <v>846</v>
      </c>
      <c r="B150" s="51" t="str">
        <f t="shared" si="3"/>
        <v>16</v>
      </c>
      <c r="C150" s="54">
        <v>17.781</v>
      </c>
      <c r="D150" s="55">
        <v>13.044</v>
      </c>
      <c r="E150" s="55">
        <v>6.738</v>
      </c>
    </row>
    <row r="151" spans="1:5">
      <c r="A151" s="53" t="s">
        <v>847</v>
      </c>
      <c r="B151" s="51" t="str">
        <f t="shared" si="3"/>
        <v>16</v>
      </c>
      <c r="C151" s="54">
        <v>17.781</v>
      </c>
      <c r="D151" s="55">
        <v>13.044</v>
      </c>
      <c r="E151" s="55">
        <v>7.2</v>
      </c>
    </row>
    <row r="152" spans="1:5">
      <c r="A152" s="53" t="s">
        <v>848</v>
      </c>
      <c r="B152" s="51" t="str">
        <f t="shared" si="3"/>
        <v>16</v>
      </c>
      <c r="C152" s="54">
        <v>17.781</v>
      </c>
      <c r="D152" s="55">
        <v>13.044</v>
      </c>
      <c r="E152" s="55">
        <v>7.2</v>
      </c>
    </row>
    <row r="153" spans="1:5">
      <c r="A153" s="53" t="s">
        <v>849</v>
      </c>
      <c r="B153" s="51" t="str">
        <f t="shared" si="3"/>
        <v>16</v>
      </c>
      <c r="C153" s="54">
        <v>17.781</v>
      </c>
      <c r="D153" s="55">
        <v>13.044</v>
      </c>
      <c r="E153" s="55">
        <v>7.2</v>
      </c>
    </row>
    <row r="154" spans="1:5">
      <c r="A154" s="53" t="s">
        <v>850</v>
      </c>
      <c r="B154" s="51" t="str">
        <f t="shared" si="3"/>
        <v>18</v>
      </c>
      <c r="C154" s="54">
        <v>29.504</v>
      </c>
      <c r="D154" s="55">
        <v>22.444</v>
      </c>
      <c r="E154" s="55">
        <v>11.3</v>
      </c>
    </row>
    <row r="155" spans="1:5">
      <c r="A155" s="53" t="s">
        <v>851</v>
      </c>
      <c r="B155" s="51" t="str">
        <f t="shared" si="3"/>
        <v>17</v>
      </c>
      <c r="C155" s="54">
        <v>25.512</v>
      </c>
      <c r="D155" s="55">
        <v>18.57</v>
      </c>
      <c r="E155" s="55">
        <v>10</v>
      </c>
    </row>
    <row r="156" spans="1:5">
      <c r="A156" s="53" t="s">
        <v>852</v>
      </c>
      <c r="B156" s="51" t="str">
        <f t="shared" si="3"/>
        <v>17</v>
      </c>
      <c r="C156" s="54">
        <v>25.605</v>
      </c>
      <c r="D156" s="55">
        <v>18.57</v>
      </c>
      <c r="E156" s="55">
        <v>10.5</v>
      </c>
    </row>
    <row r="157" spans="1:5">
      <c r="A157" s="53" t="s">
        <v>853</v>
      </c>
      <c r="B157" s="51" t="str">
        <f t="shared" si="3"/>
        <v>17</v>
      </c>
      <c r="C157" s="54">
        <v>25.605</v>
      </c>
      <c r="D157" s="55">
        <v>18.57</v>
      </c>
      <c r="E157" s="55">
        <v>10.7</v>
      </c>
    </row>
    <row r="158" spans="1:5">
      <c r="A158" s="53" t="s">
        <v>854</v>
      </c>
      <c r="B158" s="61" t="str">
        <f>IF(LEN(A158)=12,"D"&amp;MID(A158,6,2),MID(A158,5,2))&amp;"边"</f>
        <v>17边</v>
      </c>
      <c r="C158" s="57">
        <v>23.127</v>
      </c>
      <c r="D158" s="55">
        <v>13.4</v>
      </c>
      <c r="E158" s="55">
        <v>7.7</v>
      </c>
    </row>
    <row r="159" spans="1:5">
      <c r="A159" s="53" t="s">
        <v>855</v>
      </c>
      <c r="B159" s="51" t="str">
        <f t="shared" ref="B159:B222" si="4">IF(LEN(A159)=12,"D"&amp;MID(A159,6,2),MID(A159,5,2))</f>
        <v>15</v>
      </c>
      <c r="C159" s="54">
        <v>15.52</v>
      </c>
      <c r="D159" s="55">
        <v>11.453</v>
      </c>
      <c r="E159" s="55">
        <v>6.622</v>
      </c>
    </row>
    <row r="160" spans="1:5">
      <c r="A160" s="53" t="s">
        <v>856</v>
      </c>
      <c r="B160" s="51" t="str">
        <f t="shared" si="4"/>
        <v>14</v>
      </c>
      <c r="C160" s="54">
        <v>14.098</v>
      </c>
      <c r="D160" s="55">
        <v>9.778</v>
      </c>
      <c r="E160" s="55">
        <v>6.49</v>
      </c>
    </row>
    <row r="161" spans="1:5">
      <c r="A161" s="53" t="s">
        <v>857</v>
      </c>
      <c r="B161" s="51" t="str">
        <f t="shared" si="4"/>
        <v>15</v>
      </c>
      <c r="C161" s="54">
        <v>15.373</v>
      </c>
      <c r="D161" s="55">
        <v>11.92</v>
      </c>
      <c r="E161" s="55">
        <v>7.3</v>
      </c>
    </row>
    <row r="162" spans="1:5">
      <c r="A162" s="53" t="s">
        <v>858</v>
      </c>
      <c r="B162" s="51" t="str">
        <f t="shared" si="4"/>
        <v>16</v>
      </c>
      <c r="C162" s="54">
        <v>20.334</v>
      </c>
      <c r="D162" s="55">
        <v>15.336</v>
      </c>
      <c r="E162" s="55">
        <v>8.2</v>
      </c>
    </row>
    <row r="163" spans="1:5">
      <c r="A163" s="53" t="s">
        <v>859</v>
      </c>
      <c r="B163" s="51" t="str">
        <f t="shared" si="4"/>
        <v>14</v>
      </c>
      <c r="C163" s="54">
        <v>12.796</v>
      </c>
      <c r="D163" s="55">
        <v>9.027</v>
      </c>
      <c r="E163" s="55">
        <v>5.55</v>
      </c>
    </row>
    <row r="164" spans="1:5">
      <c r="A164" s="53" t="s">
        <v>860</v>
      </c>
      <c r="B164" s="51" t="str">
        <f t="shared" si="4"/>
        <v>14</v>
      </c>
      <c r="C164" s="54">
        <v>14.811</v>
      </c>
      <c r="D164" s="55">
        <v>10.294</v>
      </c>
      <c r="E164" s="55">
        <v>6.8</v>
      </c>
    </row>
    <row r="165" spans="1:5">
      <c r="A165" s="53" t="s">
        <v>861</v>
      </c>
      <c r="B165" s="51" t="str">
        <f t="shared" si="4"/>
        <v>15</v>
      </c>
      <c r="C165" s="54">
        <v>15.778</v>
      </c>
      <c r="D165" s="55">
        <v>13.073</v>
      </c>
      <c r="E165" s="55">
        <v>7.664</v>
      </c>
    </row>
    <row r="166" spans="1:5">
      <c r="A166" s="53" t="s">
        <v>862</v>
      </c>
      <c r="B166" s="51" t="str">
        <f t="shared" si="4"/>
        <v>16</v>
      </c>
      <c r="C166" s="54">
        <v>18.58</v>
      </c>
      <c r="D166" s="55">
        <v>14.54</v>
      </c>
      <c r="E166" s="55">
        <v>8.5</v>
      </c>
    </row>
    <row r="167" spans="1:5">
      <c r="A167" s="53" t="s">
        <v>863</v>
      </c>
      <c r="B167" s="51" t="str">
        <f t="shared" si="4"/>
        <v>15</v>
      </c>
      <c r="C167" s="54">
        <v>15.052</v>
      </c>
      <c r="D167" s="55">
        <v>10.86</v>
      </c>
      <c r="E167" s="55">
        <v>6.726</v>
      </c>
    </row>
    <row r="168" spans="1:5">
      <c r="A168" s="53" t="s">
        <v>864</v>
      </c>
      <c r="B168" s="51" t="str">
        <f t="shared" si="4"/>
        <v>15</v>
      </c>
      <c r="C168" s="54">
        <v>15.052</v>
      </c>
      <c r="D168" s="55">
        <v>10.86</v>
      </c>
      <c r="E168" s="55">
        <v>6.726</v>
      </c>
    </row>
    <row r="169" spans="1:5">
      <c r="A169" s="53" t="s">
        <v>865</v>
      </c>
      <c r="B169" s="51" t="str">
        <f t="shared" si="4"/>
        <v>14</v>
      </c>
      <c r="C169" s="54">
        <v>14.427</v>
      </c>
      <c r="D169" s="55">
        <v>9.356</v>
      </c>
      <c r="E169" s="55">
        <v>6.1</v>
      </c>
    </row>
    <row r="170" spans="1:5">
      <c r="A170" s="53" t="s">
        <v>866</v>
      </c>
      <c r="B170" s="51" t="str">
        <f t="shared" si="4"/>
        <v>15</v>
      </c>
      <c r="C170" s="54">
        <v>17.16</v>
      </c>
      <c r="D170" s="55">
        <v>11.66</v>
      </c>
      <c r="E170" s="55">
        <v>7.102</v>
      </c>
    </row>
    <row r="171" spans="1:5">
      <c r="A171" s="53" t="s">
        <v>867</v>
      </c>
      <c r="B171" s="51" t="str">
        <f t="shared" si="4"/>
        <v>14</v>
      </c>
      <c r="C171" s="54">
        <v>14.899</v>
      </c>
      <c r="D171" s="55">
        <v>9.705</v>
      </c>
      <c r="E171" s="55">
        <v>5.708</v>
      </c>
    </row>
    <row r="172" spans="1:5">
      <c r="A172" s="53" t="s">
        <v>868</v>
      </c>
      <c r="B172" s="51" t="str">
        <f t="shared" si="4"/>
        <v>19</v>
      </c>
      <c r="C172" s="54">
        <v>27.813</v>
      </c>
      <c r="D172" s="55">
        <v>19.802</v>
      </c>
      <c r="E172" s="55">
        <v>12.692</v>
      </c>
    </row>
    <row r="173" spans="1:5">
      <c r="A173" s="53" t="s">
        <v>869</v>
      </c>
      <c r="B173" s="51" t="str">
        <f t="shared" si="4"/>
        <v>18</v>
      </c>
      <c r="C173" s="54">
        <v>25.972</v>
      </c>
      <c r="D173" s="55">
        <v>20.746</v>
      </c>
      <c r="E173" s="55">
        <v>10.2</v>
      </c>
    </row>
    <row r="174" spans="1:5">
      <c r="A174" s="53" t="s">
        <v>870</v>
      </c>
      <c r="B174" s="51" t="str">
        <f t="shared" si="4"/>
        <v>17</v>
      </c>
      <c r="C174" s="54">
        <v>22.786</v>
      </c>
      <c r="D174" s="55">
        <v>17.348</v>
      </c>
      <c r="E174" s="55">
        <v>10.082</v>
      </c>
    </row>
    <row r="175" spans="1:5">
      <c r="A175" s="53" t="s">
        <v>871</v>
      </c>
      <c r="B175" s="51" t="str">
        <f t="shared" si="4"/>
        <v>15</v>
      </c>
      <c r="C175" s="54">
        <v>15.461</v>
      </c>
      <c r="D175" s="55">
        <v>11.652</v>
      </c>
      <c r="E175" s="55">
        <v>6.658</v>
      </c>
    </row>
    <row r="176" spans="1:5">
      <c r="A176" s="53" t="s">
        <v>872</v>
      </c>
      <c r="B176" s="51" t="str">
        <f t="shared" si="4"/>
        <v>15</v>
      </c>
      <c r="C176" s="54">
        <v>15.45</v>
      </c>
      <c r="D176" s="55">
        <v>10.185</v>
      </c>
      <c r="E176" s="55">
        <v>6.3</v>
      </c>
    </row>
    <row r="177" spans="1:5">
      <c r="A177" s="53" t="s">
        <v>873</v>
      </c>
      <c r="B177" s="51" t="str">
        <f t="shared" si="4"/>
        <v>17</v>
      </c>
      <c r="C177" s="54">
        <v>24.54</v>
      </c>
      <c r="D177" s="55">
        <v>18.275</v>
      </c>
      <c r="E177" s="55">
        <v>10.4</v>
      </c>
    </row>
    <row r="178" spans="1:5">
      <c r="A178" s="50" t="s">
        <v>874</v>
      </c>
      <c r="B178" s="51" t="str">
        <f t="shared" si="4"/>
        <v>17</v>
      </c>
      <c r="C178" s="54">
        <v>24.54</v>
      </c>
      <c r="D178" s="55">
        <v>18.275</v>
      </c>
      <c r="E178" s="55">
        <v>10.4</v>
      </c>
    </row>
    <row r="179" spans="1:5">
      <c r="A179" s="53" t="s">
        <v>875</v>
      </c>
      <c r="B179" s="51" t="str">
        <f t="shared" si="4"/>
        <v>14</v>
      </c>
      <c r="C179" s="54">
        <v>14.464</v>
      </c>
      <c r="D179" s="55">
        <v>10.787</v>
      </c>
      <c r="E179" s="55">
        <v>5.9</v>
      </c>
    </row>
    <row r="180" spans="1:5">
      <c r="A180" s="53" t="s">
        <v>876</v>
      </c>
      <c r="B180" s="51" t="str">
        <f t="shared" si="4"/>
        <v>14</v>
      </c>
      <c r="C180" s="54">
        <v>15.18</v>
      </c>
      <c r="D180" s="55">
        <v>11.747</v>
      </c>
      <c r="E180" s="55">
        <v>5.724</v>
      </c>
    </row>
    <row r="181" spans="1:5">
      <c r="A181" s="53" t="s">
        <v>877</v>
      </c>
      <c r="B181" s="51" t="str">
        <f t="shared" si="4"/>
        <v>16</v>
      </c>
      <c r="C181" s="54">
        <v>20.12</v>
      </c>
      <c r="D181" s="55">
        <v>15.753</v>
      </c>
      <c r="E181" s="55">
        <v>8.458</v>
      </c>
    </row>
    <row r="182" spans="1:5">
      <c r="A182" s="53" t="s">
        <v>878</v>
      </c>
      <c r="B182" s="51" t="str">
        <f t="shared" si="4"/>
        <v>19</v>
      </c>
      <c r="C182" s="54">
        <v>25.57</v>
      </c>
      <c r="D182" s="55">
        <v>20.953</v>
      </c>
      <c r="E182" s="55">
        <v>13</v>
      </c>
    </row>
    <row r="183" spans="1:5">
      <c r="A183" s="53" t="s">
        <v>879</v>
      </c>
      <c r="B183" s="51" t="str">
        <f t="shared" si="4"/>
        <v>15</v>
      </c>
      <c r="C183" s="54">
        <v>15.55</v>
      </c>
      <c r="D183" s="55">
        <v>12.027</v>
      </c>
      <c r="E183" s="55">
        <v>6.45</v>
      </c>
    </row>
    <row r="184" spans="1:5">
      <c r="A184" s="53" t="s">
        <v>880</v>
      </c>
      <c r="B184" s="51" t="str">
        <f t="shared" si="4"/>
        <v>20</v>
      </c>
      <c r="C184" s="54">
        <v>33.772</v>
      </c>
      <c r="D184" s="55">
        <v>23.26</v>
      </c>
      <c r="E184" s="55">
        <v>14.3</v>
      </c>
    </row>
    <row r="185" spans="1:5">
      <c r="A185" s="53" t="s">
        <v>881</v>
      </c>
      <c r="B185" s="51" t="str">
        <f t="shared" si="4"/>
        <v>15</v>
      </c>
      <c r="C185" s="54">
        <v>16.853</v>
      </c>
      <c r="D185" s="55">
        <v>12.296</v>
      </c>
      <c r="E185" s="55">
        <v>7.112</v>
      </c>
    </row>
    <row r="186" spans="1:5">
      <c r="A186" s="53" t="s">
        <v>882</v>
      </c>
      <c r="B186" s="51" t="str">
        <f t="shared" si="4"/>
        <v>15</v>
      </c>
      <c r="C186" s="54">
        <v>16.853</v>
      </c>
      <c r="D186" s="55">
        <v>12.296</v>
      </c>
      <c r="E186" s="55">
        <v>6.8</v>
      </c>
    </row>
    <row r="187" spans="1:5">
      <c r="A187" s="53" t="s">
        <v>883</v>
      </c>
      <c r="B187" s="51" t="str">
        <f t="shared" si="4"/>
        <v>16</v>
      </c>
      <c r="C187" s="54">
        <v>21.807</v>
      </c>
      <c r="D187" s="55">
        <v>16.053</v>
      </c>
      <c r="E187" s="55">
        <v>9.384</v>
      </c>
    </row>
    <row r="188" spans="1:5">
      <c r="A188" s="53" t="s">
        <v>884</v>
      </c>
      <c r="B188" s="51" t="str">
        <f t="shared" si="4"/>
        <v>18</v>
      </c>
      <c r="C188" s="54">
        <v>30.002</v>
      </c>
      <c r="D188" s="55">
        <v>21.8</v>
      </c>
      <c r="E188" s="55">
        <v>12.6</v>
      </c>
    </row>
    <row r="189" spans="1:5">
      <c r="A189" s="53" t="s">
        <v>885</v>
      </c>
      <c r="B189" s="51" t="str">
        <f t="shared" si="4"/>
        <v>20</v>
      </c>
      <c r="C189" s="54">
        <v>35.867</v>
      </c>
      <c r="D189" s="55">
        <v>27.7</v>
      </c>
      <c r="E189" s="55">
        <v>15.2</v>
      </c>
    </row>
    <row r="190" spans="1:5">
      <c r="A190" s="53" t="s">
        <v>886</v>
      </c>
      <c r="B190" s="51" t="str">
        <f t="shared" si="4"/>
        <v>14</v>
      </c>
      <c r="C190" s="54">
        <v>14.593</v>
      </c>
      <c r="D190" s="55">
        <v>10.86</v>
      </c>
      <c r="E190" s="55">
        <v>6</v>
      </c>
    </row>
    <row r="191" spans="1:5">
      <c r="A191" s="53" t="s">
        <v>887</v>
      </c>
      <c r="B191" s="51" t="str">
        <f t="shared" si="4"/>
        <v>14</v>
      </c>
      <c r="C191" s="54">
        <v>15.828</v>
      </c>
      <c r="D191" s="55">
        <v>11.167</v>
      </c>
      <c r="E191" s="55">
        <v>5.728</v>
      </c>
    </row>
    <row r="192" spans="1:5">
      <c r="A192" s="53" t="s">
        <v>888</v>
      </c>
      <c r="B192" s="51" t="str">
        <f t="shared" si="4"/>
        <v>15</v>
      </c>
      <c r="C192" s="54">
        <v>18.543</v>
      </c>
      <c r="D192" s="55">
        <v>13.068</v>
      </c>
      <c r="E192" s="55">
        <v>7.42</v>
      </c>
    </row>
    <row r="193" spans="1:5">
      <c r="A193" s="53" t="s">
        <v>889</v>
      </c>
      <c r="B193" s="51" t="str">
        <f t="shared" si="4"/>
        <v>15</v>
      </c>
      <c r="C193" s="54">
        <v>15.933</v>
      </c>
      <c r="D193" s="55">
        <v>12.187</v>
      </c>
      <c r="E193" s="55">
        <v>6.6</v>
      </c>
    </row>
    <row r="194" spans="1:5">
      <c r="A194" s="53" t="s">
        <v>890</v>
      </c>
      <c r="B194" s="51" t="str">
        <f t="shared" si="4"/>
        <v>15</v>
      </c>
      <c r="C194" s="54">
        <v>19.143</v>
      </c>
      <c r="D194" s="55">
        <v>14.24</v>
      </c>
      <c r="E194" s="55">
        <v>7.4</v>
      </c>
    </row>
    <row r="195" spans="1:5">
      <c r="A195" s="53" t="s">
        <v>891</v>
      </c>
      <c r="B195" s="51" t="str">
        <f t="shared" si="4"/>
        <v>15</v>
      </c>
      <c r="C195" s="54">
        <v>17.35</v>
      </c>
      <c r="D195" s="55">
        <v>12.68</v>
      </c>
      <c r="E195" s="55">
        <v>7</v>
      </c>
    </row>
    <row r="196" spans="1:5">
      <c r="A196" s="53" t="s">
        <v>892</v>
      </c>
      <c r="B196" s="51" t="str">
        <f t="shared" si="4"/>
        <v>20</v>
      </c>
      <c r="C196" s="54">
        <v>36.928</v>
      </c>
      <c r="D196" s="55">
        <v>28.833</v>
      </c>
      <c r="E196" s="55">
        <v>16.7</v>
      </c>
    </row>
    <row r="197" spans="1:5">
      <c r="A197" s="58" t="s">
        <v>893</v>
      </c>
      <c r="B197" s="51" t="str">
        <f t="shared" si="4"/>
        <v>20</v>
      </c>
      <c r="C197" s="54">
        <v>37.353</v>
      </c>
      <c r="D197" s="55">
        <v>28.793</v>
      </c>
      <c r="E197" s="55">
        <v>16.7</v>
      </c>
    </row>
    <row r="198" spans="1:5">
      <c r="A198" s="53" t="s">
        <v>894</v>
      </c>
      <c r="B198" s="51" t="str">
        <f t="shared" si="4"/>
        <v>19</v>
      </c>
      <c r="C198" s="54">
        <v>28.393</v>
      </c>
      <c r="D198" s="55">
        <v>21.665</v>
      </c>
      <c r="E198" s="55">
        <v>12.412</v>
      </c>
    </row>
    <row r="199" spans="1:5">
      <c r="A199" s="50" t="s">
        <v>895</v>
      </c>
      <c r="B199" s="51" t="str">
        <f t="shared" si="4"/>
        <v>17</v>
      </c>
      <c r="C199" s="54">
        <v>24.58</v>
      </c>
      <c r="D199" s="55">
        <v>18.064</v>
      </c>
      <c r="E199" s="55">
        <v>10.352</v>
      </c>
    </row>
    <row r="200" spans="1:5">
      <c r="A200" s="53" t="s">
        <v>896</v>
      </c>
      <c r="B200" s="51" t="str">
        <f t="shared" si="4"/>
        <v>20</v>
      </c>
      <c r="C200" s="54">
        <v>29.736</v>
      </c>
      <c r="D200" s="55">
        <v>22.16</v>
      </c>
      <c r="E200" s="55">
        <v>12.5</v>
      </c>
    </row>
    <row r="201" spans="1:5">
      <c r="A201" s="53" t="s">
        <v>897</v>
      </c>
      <c r="B201" s="51" t="str">
        <f t="shared" si="4"/>
        <v>18</v>
      </c>
      <c r="C201" s="54">
        <v>27.83</v>
      </c>
      <c r="D201" s="55">
        <v>20.213</v>
      </c>
      <c r="E201" s="55">
        <v>12.3</v>
      </c>
    </row>
    <row r="202" spans="1:5">
      <c r="A202" s="53" t="s">
        <v>898</v>
      </c>
      <c r="B202" s="51" t="str">
        <f t="shared" si="4"/>
        <v>18</v>
      </c>
      <c r="C202" s="54">
        <v>26.008</v>
      </c>
      <c r="D202" s="55">
        <v>18.92</v>
      </c>
      <c r="E202" s="55">
        <v>9.966</v>
      </c>
    </row>
    <row r="203" spans="1:5">
      <c r="A203" s="50" t="s">
        <v>899</v>
      </c>
      <c r="B203" s="51" t="str">
        <f t="shared" si="4"/>
        <v>18</v>
      </c>
      <c r="C203" s="54">
        <v>26.008</v>
      </c>
      <c r="D203" s="55">
        <v>18.92</v>
      </c>
      <c r="E203" s="55">
        <v>10.35</v>
      </c>
    </row>
    <row r="204" spans="1:5">
      <c r="A204" s="53" t="s">
        <v>900</v>
      </c>
      <c r="B204" s="51" t="str">
        <f t="shared" si="4"/>
        <v>17</v>
      </c>
      <c r="C204" s="54">
        <v>23.033</v>
      </c>
      <c r="D204" s="55">
        <v>17.72</v>
      </c>
      <c r="E204" s="55">
        <v>9.87</v>
      </c>
    </row>
    <row r="205" spans="1:5">
      <c r="A205" s="53" t="s">
        <v>901</v>
      </c>
      <c r="B205" s="51" t="str">
        <f t="shared" si="4"/>
        <v>16</v>
      </c>
      <c r="C205" s="54">
        <v>18.532</v>
      </c>
      <c r="D205" s="55">
        <v>14.407</v>
      </c>
      <c r="E205" s="55">
        <v>8</v>
      </c>
    </row>
    <row r="206" spans="1:5">
      <c r="A206" s="53" t="s">
        <v>902</v>
      </c>
      <c r="B206" s="51" t="str">
        <f t="shared" si="4"/>
        <v>17</v>
      </c>
      <c r="C206" s="54">
        <v>24.536</v>
      </c>
      <c r="D206" s="55">
        <v>17.749</v>
      </c>
      <c r="E206" s="55">
        <v>10.5</v>
      </c>
    </row>
    <row r="207" spans="1:5">
      <c r="A207" s="53" t="s">
        <v>903</v>
      </c>
      <c r="B207" s="51" t="str">
        <f t="shared" si="4"/>
        <v>18</v>
      </c>
      <c r="C207" s="54">
        <v>26.572</v>
      </c>
      <c r="D207" s="55">
        <v>18.97</v>
      </c>
      <c r="E207" s="55">
        <v>11.45</v>
      </c>
    </row>
    <row r="208" spans="1:5">
      <c r="A208" s="53" t="s">
        <v>904</v>
      </c>
      <c r="B208" s="51" t="str">
        <f t="shared" si="4"/>
        <v>15</v>
      </c>
      <c r="C208" s="54">
        <v>17.868</v>
      </c>
      <c r="D208" s="55">
        <v>13.684</v>
      </c>
      <c r="E208" s="55">
        <v>7.2</v>
      </c>
    </row>
    <row r="209" spans="1:5">
      <c r="A209" s="50" t="s">
        <v>905</v>
      </c>
      <c r="B209" s="51" t="str">
        <f t="shared" si="4"/>
        <v>18</v>
      </c>
      <c r="C209" s="54">
        <v>26.684</v>
      </c>
      <c r="D209" s="55">
        <v>20.216</v>
      </c>
      <c r="E209" s="55">
        <v>10.048</v>
      </c>
    </row>
    <row r="210" spans="1:5">
      <c r="A210" s="53" t="s">
        <v>906</v>
      </c>
      <c r="B210" s="51" t="str">
        <f t="shared" si="4"/>
        <v>16</v>
      </c>
      <c r="C210" s="54">
        <v>21.702</v>
      </c>
      <c r="D210" s="55">
        <v>15.717</v>
      </c>
      <c r="E210" s="55">
        <v>8.6</v>
      </c>
    </row>
    <row r="211" spans="1:5">
      <c r="A211" s="50" t="s">
        <v>907</v>
      </c>
      <c r="B211" s="51" t="str">
        <f t="shared" si="4"/>
        <v>17</v>
      </c>
      <c r="C211" s="54">
        <v>26.732</v>
      </c>
      <c r="D211" s="55">
        <v>20.842</v>
      </c>
      <c r="E211" s="55">
        <v>10.666</v>
      </c>
    </row>
    <row r="212" spans="1:5">
      <c r="A212" s="50" t="s">
        <v>908</v>
      </c>
      <c r="B212" s="51" t="str">
        <f t="shared" si="4"/>
        <v>17</v>
      </c>
      <c r="C212" s="54">
        <v>26.732</v>
      </c>
      <c r="D212" s="55">
        <v>20.842</v>
      </c>
      <c r="E212" s="55">
        <v>10.8</v>
      </c>
    </row>
    <row r="213" spans="1:5">
      <c r="A213" s="53" t="s">
        <v>909</v>
      </c>
      <c r="B213" s="51" t="str">
        <f t="shared" si="4"/>
        <v>17</v>
      </c>
      <c r="C213" s="54">
        <v>26.732</v>
      </c>
      <c r="D213" s="55">
        <v>20.842</v>
      </c>
      <c r="E213" s="55">
        <v>10.8</v>
      </c>
    </row>
    <row r="214" spans="1:5">
      <c r="A214" s="53" t="s">
        <v>910</v>
      </c>
      <c r="B214" s="51" t="str">
        <f t="shared" si="4"/>
        <v>17</v>
      </c>
      <c r="C214" s="54">
        <v>24.264</v>
      </c>
      <c r="D214" s="55">
        <v>19.234</v>
      </c>
      <c r="E214" s="55">
        <v>11</v>
      </c>
    </row>
    <row r="215" spans="1:5">
      <c r="A215" s="53" t="s">
        <v>911</v>
      </c>
      <c r="B215" s="51" t="str">
        <f t="shared" si="4"/>
        <v>15</v>
      </c>
      <c r="C215" s="54">
        <v>17.264</v>
      </c>
      <c r="D215" s="55">
        <v>12.688</v>
      </c>
      <c r="E215" s="55">
        <v>6.2</v>
      </c>
    </row>
    <row r="216" spans="1:5">
      <c r="A216" s="53" t="s">
        <v>912</v>
      </c>
      <c r="B216" s="51" t="str">
        <f t="shared" si="4"/>
        <v>16</v>
      </c>
      <c r="C216" s="54">
        <v>19.12</v>
      </c>
      <c r="D216" s="55">
        <v>14.38</v>
      </c>
      <c r="E216" s="55">
        <v>7.45</v>
      </c>
    </row>
    <row r="217" spans="1:5">
      <c r="A217" s="53" t="s">
        <v>913</v>
      </c>
      <c r="B217" s="51" t="str">
        <f t="shared" si="4"/>
        <v>17</v>
      </c>
      <c r="C217" s="54">
        <v>21.94</v>
      </c>
      <c r="D217" s="55">
        <v>16.238</v>
      </c>
      <c r="E217" s="55">
        <v>8.45</v>
      </c>
    </row>
    <row r="218" spans="1:5">
      <c r="A218" s="50" t="s">
        <v>914</v>
      </c>
      <c r="B218" s="51" t="str">
        <f t="shared" si="4"/>
        <v>18</v>
      </c>
      <c r="C218" s="54">
        <v>27.148</v>
      </c>
      <c r="D218" s="55">
        <v>21.326</v>
      </c>
      <c r="E218" s="55">
        <v>10.9</v>
      </c>
    </row>
    <row r="219" spans="1:5">
      <c r="A219" s="53" t="s">
        <v>915</v>
      </c>
      <c r="B219" s="51" t="str">
        <f t="shared" si="4"/>
        <v>18</v>
      </c>
      <c r="C219" s="54">
        <v>24.248</v>
      </c>
      <c r="D219" s="55">
        <v>18.093</v>
      </c>
      <c r="E219" s="55">
        <v>8.9</v>
      </c>
    </row>
    <row r="220" spans="1:5">
      <c r="A220" s="53" t="s">
        <v>916</v>
      </c>
      <c r="B220" s="51" t="str">
        <f t="shared" si="4"/>
        <v>18</v>
      </c>
      <c r="C220" s="54">
        <v>24.248</v>
      </c>
      <c r="D220" s="55">
        <v>18.093</v>
      </c>
      <c r="E220" s="55">
        <v>8.9</v>
      </c>
    </row>
    <row r="221" spans="1:5">
      <c r="A221" s="53" t="s">
        <v>917</v>
      </c>
      <c r="B221" s="51" t="str">
        <f t="shared" si="4"/>
        <v>19</v>
      </c>
      <c r="C221" s="54">
        <v>27.966</v>
      </c>
      <c r="D221" s="55">
        <v>23.137</v>
      </c>
      <c r="E221" s="55">
        <v>10.9</v>
      </c>
    </row>
    <row r="222" spans="1:5">
      <c r="A222" s="53" t="s">
        <v>918</v>
      </c>
      <c r="B222" s="51" t="str">
        <f t="shared" si="4"/>
        <v>15</v>
      </c>
      <c r="C222" s="54">
        <v>19.2</v>
      </c>
      <c r="D222" s="55">
        <v>14.012</v>
      </c>
      <c r="E222" s="55">
        <v>6.6</v>
      </c>
    </row>
    <row r="223" spans="1:5">
      <c r="A223" s="53" t="s">
        <v>919</v>
      </c>
      <c r="B223" s="51" t="str">
        <f t="shared" ref="B223:B286" si="5">IF(LEN(A223)=12,"D"&amp;MID(A223,6,2),MID(A223,5,2))</f>
        <v>15</v>
      </c>
      <c r="C223" s="54">
        <v>19.2</v>
      </c>
      <c r="D223" s="55">
        <v>14.012</v>
      </c>
      <c r="E223" s="55">
        <v>6.6</v>
      </c>
    </row>
    <row r="224" spans="1:5">
      <c r="A224" s="53" t="s">
        <v>920</v>
      </c>
      <c r="B224" s="51" t="str">
        <f t="shared" si="5"/>
        <v>15</v>
      </c>
      <c r="C224" s="54">
        <v>19.2</v>
      </c>
      <c r="D224" s="55">
        <v>14.012</v>
      </c>
      <c r="E224" s="55">
        <v>6.7</v>
      </c>
    </row>
    <row r="225" spans="1:5">
      <c r="A225" s="53" t="s">
        <v>921</v>
      </c>
      <c r="B225" s="51" t="str">
        <f t="shared" si="5"/>
        <v>15</v>
      </c>
      <c r="C225" s="54">
        <v>19.2</v>
      </c>
      <c r="D225" s="55">
        <v>14.012</v>
      </c>
      <c r="E225" s="55">
        <v>6.7</v>
      </c>
    </row>
    <row r="226" spans="1:5">
      <c r="A226" s="53" t="s">
        <v>922</v>
      </c>
      <c r="B226" s="51" t="str">
        <f t="shared" si="5"/>
        <v>15</v>
      </c>
      <c r="C226" s="54">
        <v>19.2</v>
      </c>
      <c r="D226" s="55">
        <v>14.012</v>
      </c>
      <c r="E226" s="55">
        <v>6.7</v>
      </c>
    </row>
    <row r="227" spans="1:5">
      <c r="A227" s="53" t="s">
        <v>923</v>
      </c>
      <c r="B227" s="51" t="str">
        <f t="shared" si="5"/>
        <v>15</v>
      </c>
      <c r="C227" s="54">
        <v>19.806</v>
      </c>
      <c r="D227" s="55">
        <v>14.104</v>
      </c>
      <c r="E227" s="55">
        <v>6.8</v>
      </c>
    </row>
    <row r="228" spans="1:5">
      <c r="A228" s="53" t="s">
        <v>924</v>
      </c>
      <c r="B228" s="51" t="str">
        <f t="shared" si="5"/>
        <v>18</v>
      </c>
      <c r="C228" s="54">
        <v>28.336</v>
      </c>
      <c r="D228" s="55">
        <v>21.5</v>
      </c>
      <c r="E228" s="55">
        <v>10.5</v>
      </c>
    </row>
    <row r="229" spans="1:5">
      <c r="A229" s="53" t="s">
        <v>925</v>
      </c>
      <c r="B229" s="51" t="str">
        <f t="shared" si="5"/>
        <v>18</v>
      </c>
      <c r="C229" s="54">
        <v>24.126</v>
      </c>
      <c r="D229" s="55">
        <v>17.608</v>
      </c>
      <c r="E229" s="55">
        <v>9.2</v>
      </c>
    </row>
    <row r="230" spans="1:5">
      <c r="A230" s="53" t="s">
        <v>926</v>
      </c>
      <c r="B230" s="51" t="str">
        <f t="shared" si="5"/>
        <v>18</v>
      </c>
      <c r="C230" s="54">
        <v>24.126</v>
      </c>
      <c r="D230" s="55">
        <v>17.608</v>
      </c>
      <c r="E230" s="55">
        <v>9.2</v>
      </c>
    </row>
    <row r="231" spans="1:5">
      <c r="A231" s="53" t="s">
        <v>927</v>
      </c>
      <c r="B231" s="51" t="str">
        <f t="shared" si="5"/>
        <v>18</v>
      </c>
      <c r="C231" s="54">
        <v>25.9</v>
      </c>
      <c r="D231" s="55">
        <v>18.926</v>
      </c>
      <c r="E231" s="55">
        <v>9.8</v>
      </c>
    </row>
    <row r="232" spans="1:5">
      <c r="A232" s="53" t="s">
        <v>928</v>
      </c>
      <c r="B232" s="51" t="str">
        <f t="shared" si="5"/>
        <v>18</v>
      </c>
      <c r="C232" s="54">
        <v>25.9</v>
      </c>
      <c r="D232" s="55">
        <v>18.926</v>
      </c>
      <c r="E232" s="55">
        <v>9.8</v>
      </c>
    </row>
    <row r="233" spans="1:5">
      <c r="A233" s="53" t="s">
        <v>929</v>
      </c>
      <c r="B233" s="51" t="str">
        <f t="shared" si="5"/>
        <v>15</v>
      </c>
      <c r="C233" s="54">
        <v>19.042</v>
      </c>
      <c r="D233" s="55">
        <v>12.988</v>
      </c>
      <c r="E233" s="55">
        <v>6.7</v>
      </c>
    </row>
    <row r="234" spans="1:5">
      <c r="A234" s="53" t="s">
        <v>930</v>
      </c>
      <c r="B234" s="51" t="str">
        <f t="shared" si="5"/>
        <v>15</v>
      </c>
      <c r="C234" s="54">
        <v>19.042</v>
      </c>
      <c r="D234" s="55">
        <v>12.988</v>
      </c>
      <c r="E234" s="55">
        <v>6.7</v>
      </c>
    </row>
    <row r="235" spans="1:5">
      <c r="A235" s="53" t="s">
        <v>931</v>
      </c>
      <c r="B235" s="51" t="str">
        <f t="shared" si="5"/>
        <v>14</v>
      </c>
      <c r="C235" s="54">
        <v>14.836</v>
      </c>
      <c r="D235" s="55">
        <v>11.111</v>
      </c>
      <c r="E235" s="55">
        <v>5.8</v>
      </c>
    </row>
    <row r="236" spans="1:5">
      <c r="A236" s="53" t="s">
        <v>932</v>
      </c>
      <c r="B236" s="51" t="str">
        <f t="shared" si="5"/>
        <v>15</v>
      </c>
      <c r="C236" s="54">
        <v>15.784</v>
      </c>
      <c r="D236" s="55">
        <v>11.793</v>
      </c>
      <c r="E236" s="55">
        <v>6.5</v>
      </c>
    </row>
    <row r="237" spans="1:5">
      <c r="A237" s="53" t="s">
        <v>933</v>
      </c>
      <c r="B237" s="51" t="str">
        <f t="shared" si="5"/>
        <v>14</v>
      </c>
      <c r="C237" s="54">
        <v>11.94</v>
      </c>
      <c r="D237" s="55">
        <v>8.453</v>
      </c>
      <c r="E237" s="55">
        <v>4.7</v>
      </c>
    </row>
    <row r="238" spans="1:5">
      <c r="A238" s="53" t="s">
        <v>934</v>
      </c>
      <c r="B238" s="51" t="str">
        <f t="shared" si="5"/>
        <v>17</v>
      </c>
      <c r="C238" s="54">
        <v>24.8</v>
      </c>
      <c r="D238" s="55">
        <v>18.297</v>
      </c>
      <c r="E238" s="55">
        <v>9.4</v>
      </c>
    </row>
    <row r="239" spans="1:5">
      <c r="A239" s="53" t="s">
        <v>935</v>
      </c>
      <c r="B239" s="51" t="str">
        <f t="shared" si="5"/>
        <v>17</v>
      </c>
      <c r="C239" s="54">
        <v>24.8</v>
      </c>
      <c r="D239" s="55">
        <v>18.297</v>
      </c>
      <c r="E239" s="55">
        <v>9.6</v>
      </c>
    </row>
    <row r="240" spans="1:5">
      <c r="A240" s="53" t="s">
        <v>936</v>
      </c>
      <c r="B240" s="51" t="str">
        <f t="shared" si="5"/>
        <v>17</v>
      </c>
      <c r="C240" s="54">
        <v>24.8</v>
      </c>
      <c r="D240" s="55">
        <v>18.297</v>
      </c>
      <c r="E240" s="55">
        <v>9.7</v>
      </c>
    </row>
    <row r="241" spans="1:5">
      <c r="A241" s="53" t="s">
        <v>937</v>
      </c>
      <c r="B241" s="51" t="str">
        <f t="shared" si="5"/>
        <v>15</v>
      </c>
      <c r="C241" s="54">
        <v>16.304</v>
      </c>
      <c r="D241" s="55">
        <v>12.113</v>
      </c>
      <c r="E241" s="55">
        <v>5.65</v>
      </c>
    </row>
    <row r="242" spans="1:5">
      <c r="A242" s="53" t="s">
        <v>938</v>
      </c>
      <c r="B242" s="51" t="str">
        <f t="shared" si="5"/>
        <v>15</v>
      </c>
      <c r="C242" s="54">
        <v>16.304</v>
      </c>
      <c r="D242" s="55">
        <v>12.113</v>
      </c>
      <c r="E242" s="55">
        <v>5.65</v>
      </c>
    </row>
    <row r="243" spans="1:5">
      <c r="A243" s="53" t="s">
        <v>939</v>
      </c>
      <c r="B243" s="51" t="str">
        <f t="shared" si="5"/>
        <v>15</v>
      </c>
      <c r="C243" s="54">
        <v>16.304</v>
      </c>
      <c r="D243" s="55">
        <v>12.113</v>
      </c>
      <c r="E243" s="55">
        <v>5.65</v>
      </c>
    </row>
    <row r="244" spans="1:5">
      <c r="A244" s="53" t="s">
        <v>940</v>
      </c>
      <c r="B244" s="51" t="str">
        <f t="shared" si="5"/>
        <v>16</v>
      </c>
      <c r="C244" s="54">
        <v>18.57</v>
      </c>
      <c r="D244" s="55">
        <v>14.1</v>
      </c>
      <c r="E244" s="55">
        <v>6.1</v>
      </c>
    </row>
    <row r="245" spans="1:5">
      <c r="A245" s="53" t="s">
        <v>941</v>
      </c>
      <c r="B245" s="51" t="str">
        <f t="shared" si="5"/>
        <v>16</v>
      </c>
      <c r="C245" s="54">
        <v>18.57</v>
      </c>
      <c r="D245" s="55">
        <v>14.1</v>
      </c>
      <c r="E245" s="55">
        <v>6.1</v>
      </c>
    </row>
    <row r="246" spans="1:5">
      <c r="A246" s="53" t="s">
        <v>942</v>
      </c>
      <c r="B246" s="51" t="str">
        <f t="shared" si="5"/>
        <v>16</v>
      </c>
      <c r="C246" s="54">
        <v>18.57</v>
      </c>
      <c r="D246" s="55">
        <v>14.1</v>
      </c>
      <c r="E246" s="55">
        <v>6.1</v>
      </c>
    </row>
    <row r="247" spans="1:5">
      <c r="A247" s="53" t="s">
        <v>943</v>
      </c>
      <c r="B247" s="51" t="str">
        <f t="shared" si="5"/>
        <v>17</v>
      </c>
      <c r="C247" s="54">
        <v>20.924</v>
      </c>
      <c r="D247" s="55">
        <v>15.95</v>
      </c>
      <c r="E247" s="55">
        <v>7.4</v>
      </c>
    </row>
    <row r="248" spans="1:5">
      <c r="A248" s="53" t="s">
        <v>944</v>
      </c>
      <c r="B248" s="51" t="str">
        <f t="shared" si="5"/>
        <v>17</v>
      </c>
      <c r="C248" s="54">
        <v>20.924</v>
      </c>
      <c r="D248" s="55">
        <v>15.95</v>
      </c>
      <c r="E248" s="55">
        <v>7.4</v>
      </c>
    </row>
    <row r="249" spans="1:5">
      <c r="A249" s="53" t="s">
        <v>945</v>
      </c>
      <c r="B249" s="51" t="str">
        <f t="shared" si="5"/>
        <v>17</v>
      </c>
      <c r="C249" s="54">
        <v>20.924</v>
      </c>
      <c r="D249" s="55">
        <v>15.95</v>
      </c>
      <c r="E249" s="55">
        <v>7.4</v>
      </c>
    </row>
    <row r="250" spans="1:5">
      <c r="A250" s="53" t="s">
        <v>946</v>
      </c>
      <c r="B250" s="51" t="str">
        <f t="shared" si="5"/>
        <v>20</v>
      </c>
      <c r="C250" s="57">
        <v>33.328</v>
      </c>
      <c r="D250" s="55">
        <v>25.855</v>
      </c>
      <c r="E250" s="55">
        <v>14.2</v>
      </c>
    </row>
    <row r="251" spans="1:5">
      <c r="A251" s="53" t="s">
        <v>947</v>
      </c>
      <c r="B251" s="51" t="str">
        <f t="shared" si="5"/>
        <v>D15</v>
      </c>
      <c r="C251" s="54">
        <v>10.28</v>
      </c>
      <c r="D251" s="55">
        <v>10.102</v>
      </c>
      <c r="E251" s="55">
        <v>6.6</v>
      </c>
    </row>
    <row r="252" spans="1:5">
      <c r="A252" s="53" t="s">
        <v>948</v>
      </c>
      <c r="B252" s="51" t="str">
        <f t="shared" si="5"/>
        <v>17</v>
      </c>
      <c r="C252" s="54">
        <v>21.18</v>
      </c>
      <c r="D252" s="55">
        <v>16.453</v>
      </c>
      <c r="E252" s="55">
        <v>10.044</v>
      </c>
    </row>
    <row r="253" spans="1:5">
      <c r="A253" s="53" t="s">
        <v>949</v>
      </c>
      <c r="B253" s="51" t="str">
        <f t="shared" si="5"/>
        <v>16</v>
      </c>
      <c r="C253" s="54">
        <v>21.072</v>
      </c>
      <c r="D253" s="55">
        <v>14.62</v>
      </c>
      <c r="E253" s="55">
        <v>8.6</v>
      </c>
    </row>
    <row r="254" spans="1:5">
      <c r="A254" s="53" t="s">
        <v>950</v>
      </c>
      <c r="B254" s="51" t="str">
        <f t="shared" si="5"/>
        <v>14</v>
      </c>
      <c r="C254" s="54">
        <v>15.442</v>
      </c>
      <c r="D254" s="55">
        <v>10.967</v>
      </c>
      <c r="E254" s="55">
        <v>5.662</v>
      </c>
    </row>
    <row r="255" spans="1:5">
      <c r="A255" s="53" t="s">
        <v>951</v>
      </c>
      <c r="B255" s="51" t="str">
        <f t="shared" si="5"/>
        <v>14</v>
      </c>
      <c r="C255" s="54">
        <v>13.087</v>
      </c>
      <c r="D255" s="55">
        <v>9.273</v>
      </c>
      <c r="E255" s="55">
        <v>5.706</v>
      </c>
    </row>
    <row r="256" spans="1:5">
      <c r="A256" s="53" t="s">
        <v>952</v>
      </c>
      <c r="B256" s="51" t="str">
        <f t="shared" si="5"/>
        <v>14</v>
      </c>
      <c r="C256" s="54">
        <v>14.351</v>
      </c>
      <c r="D256" s="55">
        <v>9.603</v>
      </c>
      <c r="E256" s="55">
        <v>5</v>
      </c>
    </row>
    <row r="257" spans="1:5">
      <c r="A257" s="53" t="s">
        <v>953</v>
      </c>
      <c r="B257" s="51" t="str">
        <f t="shared" si="5"/>
        <v>14</v>
      </c>
      <c r="C257" s="54">
        <v>14.351</v>
      </c>
      <c r="D257" s="55">
        <v>9.603</v>
      </c>
      <c r="E257" s="55">
        <v>5</v>
      </c>
    </row>
    <row r="258" spans="1:5">
      <c r="A258" s="53" t="s">
        <v>954</v>
      </c>
      <c r="B258" s="51" t="str">
        <f t="shared" si="5"/>
        <v>14</v>
      </c>
      <c r="C258" s="54">
        <v>14.351</v>
      </c>
      <c r="D258" s="55">
        <v>9.603</v>
      </c>
      <c r="E258" s="55">
        <v>4.95</v>
      </c>
    </row>
    <row r="259" spans="1:5">
      <c r="A259" s="53" t="s">
        <v>955</v>
      </c>
      <c r="B259" s="51" t="str">
        <f t="shared" si="5"/>
        <v>14</v>
      </c>
      <c r="C259" s="54">
        <v>14.351</v>
      </c>
      <c r="D259" s="55">
        <v>9.603</v>
      </c>
      <c r="E259" s="55">
        <v>4.95</v>
      </c>
    </row>
    <row r="260" spans="1:5">
      <c r="A260" s="53" t="s">
        <v>956</v>
      </c>
      <c r="B260" s="51" t="str">
        <f t="shared" si="5"/>
        <v>14</v>
      </c>
      <c r="C260" s="54">
        <v>14.351</v>
      </c>
      <c r="D260" s="55">
        <v>9.603</v>
      </c>
      <c r="E260" s="55">
        <v>4.95</v>
      </c>
    </row>
    <row r="261" spans="1:5">
      <c r="A261" s="53" t="s">
        <v>957</v>
      </c>
      <c r="B261" s="51" t="str">
        <f t="shared" si="5"/>
        <v>14</v>
      </c>
      <c r="C261" s="54">
        <v>14.351</v>
      </c>
      <c r="D261" s="55">
        <v>9.603</v>
      </c>
      <c r="E261" s="55">
        <v>4.95</v>
      </c>
    </row>
    <row r="262" spans="1:5">
      <c r="A262" s="53" t="s">
        <v>958</v>
      </c>
      <c r="B262" s="51" t="str">
        <f t="shared" si="5"/>
        <v>15</v>
      </c>
      <c r="C262" s="54">
        <v>15.391</v>
      </c>
      <c r="D262" s="55">
        <v>10.584</v>
      </c>
      <c r="E262" s="55">
        <v>5.9</v>
      </c>
    </row>
    <row r="263" spans="1:5">
      <c r="A263" s="53" t="s">
        <v>959</v>
      </c>
      <c r="B263" s="51" t="str">
        <f t="shared" si="5"/>
        <v>15</v>
      </c>
      <c r="C263" s="54">
        <v>15.391</v>
      </c>
      <c r="D263" s="55">
        <v>10.584</v>
      </c>
      <c r="E263" s="55">
        <v>5.9</v>
      </c>
    </row>
    <row r="264" spans="1:5">
      <c r="A264" s="53" t="s">
        <v>960</v>
      </c>
      <c r="B264" s="51" t="str">
        <f t="shared" si="5"/>
        <v>15</v>
      </c>
      <c r="C264" s="54">
        <v>15.391</v>
      </c>
      <c r="D264" s="55">
        <v>10.584</v>
      </c>
      <c r="E264" s="55">
        <v>5.9</v>
      </c>
    </row>
    <row r="265" spans="1:5">
      <c r="A265" s="53" t="s">
        <v>961</v>
      </c>
      <c r="B265" s="51" t="str">
        <f t="shared" si="5"/>
        <v>15</v>
      </c>
      <c r="C265" s="54">
        <v>15.391</v>
      </c>
      <c r="D265" s="55">
        <v>10.584</v>
      </c>
      <c r="E265" s="55">
        <v>5.9</v>
      </c>
    </row>
    <row r="266" spans="1:5">
      <c r="A266" s="50" t="s">
        <v>962</v>
      </c>
      <c r="B266" s="51" t="str">
        <f t="shared" si="5"/>
        <v>15</v>
      </c>
      <c r="C266" s="54">
        <v>15.391</v>
      </c>
      <c r="D266" s="55">
        <v>10.584</v>
      </c>
      <c r="E266" s="55">
        <v>5.9</v>
      </c>
    </row>
    <row r="267" spans="1:5">
      <c r="A267" s="50" t="s">
        <v>963</v>
      </c>
      <c r="B267" s="51" t="str">
        <f t="shared" si="5"/>
        <v>15</v>
      </c>
      <c r="C267" s="54">
        <v>15.391</v>
      </c>
      <c r="D267" s="55">
        <v>10.584</v>
      </c>
      <c r="E267" s="55">
        <v>5.9</v>
      </c>
    </row>
    <row r="268" spans="1:5">
      <c r="A268" s="53" t="s">
        <v>964</v>
      </c>
      <c r="B268" s="51" t="str">
        <f t="shared" si="5"/>
        <v>15</v>
      </c>
      <c r="C268" s="54">
        <v>15.391</v>
      </c>
      <c r="D268" s="55">
        <v>10.584</v>
      </c>
      <c r="E268" s="55">
        <v>5.9</v>
      </c>
    </row>
    <row r="269" spans="1:5">
      <c r="A269" s="53" t="s">
        <v>965</v>
      </c>
      <c r="B269" s="51" t="str">
        <f t="shared" si="5"/>
        <v>15</v>
      </c>
      <c r="C269" s="54">
        <v>15.391</v>
      </c>
      <c r="D269" s="55">
        <v>10.584</v>
      </c>
      <c r="E269" s="55">
        <v>5.9</v>
      </c>
    </row>
    <row r="270" spans="1:5">
      <c r="A270" s="53" t="s">
        <v>966</v>
      </c>
      <c r="B270" s="51" t="str">
        <f t="shared" si="5"/>
        <v>16</v>
      </c>
      <c r="C270" s="54">
        <v>16.431</v>
      </c>
      <c r="D270" s="55">
        <v>12.787</v>
      </c>
      <c r="E270" s="55">
        <v>7.553</v>
      </c>
    </row>
    <row r="271" spans="1:5">
      <c r="A271" s="53" t="s">
        <v>967</v>
      </c>
      <c r="B271" s="51" t="str">
        <f t="shared" si="5"/>
        <v>16</v>
      </c>
      <c r="C271" s="54">
        <v>16.431</v>
      </c>
      <c r="D271" s="55">
        <v>11.521</v>
      </c>
      <c r="E271" s="55">
        <v>7.5</v>
      </c>
    </row>
    <row r="272" spans="1:5">
      <c r="A272" s="53" t="s">
        <v>968</v>
      </c>
      <c r="B272" s="51" t="str">
        <f t="shared" si="5"/>
        <v>16</v>
      </c>
      <c r="C272" s="54">
        <v>16.431</v>
      </c>
      <c r="D272" s="55">
        <v>11.521</v>
      </c>
      <c r="E272" s="55">
        <v>7.412</v>
      </c>
    </row>
    <row r="273" spans="1:5">
      <c r="A273" s="53" t="s">
        <v>969</v>
      </c>
      <c r="B273" s="51" t="str">
        <f t="shared" si="5"/>
        <v>16</v>
      </c>
      <c r="C273" s="54">
        <v>16.431</v>
      </c>
      <c r="D273" s="55">
        <v>11.521</v>
      </c>
      <c r="E273" s="55">
        <v>7.548</v>
      </c>
    </row>
    <row r="274" spans="1:5">
      <c r="A274" s="53" t="s">
        <v>970</v>
      </c>
      <c r="B274" s="51" t="str">
        <f t="shared" si="5"/>
        <v>16</v>
      </c>
      <c r="C274" s="54">
        <v>16.431</v>
      </c>
      <c r="D274" s="55">
        <v>11.521</v>
      </c>
      <c r="E274" s="55">
        <v>7.1</v>
      </c>
    </row>
    <row r="275" spans="1:5">
      <c r="A275" s="50" t="s">
        <v>971</v>
      </c>
      <c r="B275" s="51" t="str">
        <f t="shared" si="5"/>
        <v>16</v>
      </c>
      <c r="C275" s="54">
        <v>16.431</v>
      </c>
      <c r="D275" s="55">
        <v>11.521</v>
      </c>
      <c r="E275" s="55">
        <v>7.1</v>
      </c>
    </row>
    <row r="276" spans="1:5">
      <c r="A276" s="50" t="s">
        <v>972</v>
      </c>
      <c r="B276" s="51" t="str">
        <f t="shared" si="5"/>
        <v>16</v>
      </c>
      <c r="C276" s="54">
        <v>16.431</v>
      </c>
      <c r="D276" s="55">
        <v>11.521</v>
      </c>
      <c r="E276" s="55">
        <v>7.1</v>
      </c>
    </row>
    <row r="277" spans="1:5">
      <c r="A277" s="53" t="s">
        <v>973</v>
      </c>
      <c r="B277" s="51" t="str">
        <f t="shared" si="5"/>
        <v>17</v>
      </c>
      <c r="C277" s="54">
        <v>19.843</v>
      </c>
      <c r="D277" s="55">
        <v>15.063</v>
      </c>
      <c r="E277" s="55">
        <v>8</v>
      </c>
    </row>
    <row r="278" spans="1:5">
      <c r="A278" s="53" t="s">
        <v>974</v>
      </c>
      <c r="B278" s="51" t="str">
        <f t="shared" si="5"/>
        <v>17</v>
      </c>
      <c r="C278" s="54">
        <v>19.843</v>
      </c>
      <c r="D278" s="55">
        <v>15.063</v>
      </c>
      <c r="E278" s="55">
        <v>8.2</v>
      </c>
    </row>
    <row r="279" spans="1:5">
      <c r="A279" s="53" t="s">
        <v>975</v>
      </c>
      <c r="B279" s="51" t="str">
        <f t="shared" si="5"/>
        <v>17</v>
      </c>
      <c r="C279" s="54">
        <v>19.843</v>
      </c>
      <c r="D279" s="55">
        <v>15.063</v>
      </c>
      <c r="E279" s="55">
        <v>8.2</v>
      </c>
    </row>
    <row r="280" spans="1:5">
      <c r="A280" s="53" t="s">
        <v>976</v>
      </c>
      <c r="B280" s="51" t="str">
        <f t="shared" si="5"/>
        <v>17</v>
      </c>
      <c r="C280" s="54">
        <v>19.843</v>
      </c>
      <c r="D280" s="55">
        <v>15.063</v>
      </c>
      <c r="E280" s="55">
        <v>8</v>
      </c>
    </row>
    <row r="281" spans="1:5">
      <c r="A281" s="53" t="s">
        <v>977</v>
      </c>
      <c r="B281" s="51" t="str">
        <f t="shared" si="5"/>
        <v>17</v>
      </c>
      <c r="C281" s="54">
        <v>19.843</v>
      </c>
      <c r="D281" s="55">
        <v>15.063</v>
      </c>
      <c r="E281" s="55">
        <v>8</v>
      </c>
    </row>
    <row r="282" spans="1:5">
      <c r="A282" s="50" t="s">
        <v>978</v>
      </c>
      <c r="B282" s="51" t="str">
        <f t="shared" si="5"/>
        <v>18</v>
      </c>
      <c r="C282" s="54">
        <v>24.204</v>
      </c>
      <c r="D282" s="55">
        <v>18.26</v>
      </c>
      <c r="E282" s="55">
        <v>9.7</v>
      </c>
    </row>
    <row r="283" spans="1:5">
      <c r="A283" s="50" t="s">
        <v>979</v>
      </c>
      <c r="B283" s="51" t="str">
        <f t="shared" si="5"/>
        <v>18</v>
      </c>
      <c r="C283" s="54">
        <v>24.204</v>
      </c>
      <c r="D283" s="55">
        <v>18.26</v>
      </c>
      <c r="E283" s="55">
        <v>9.7</v>
      </c>
    </row>
    <row r="284" spans="1:5">
      <c r="A284" s="50" t="s">
        <v>980</v>
      </c>
      <c r="B284" s="51" t="str">
        <f t="shared" si="5"/>
        <v>18</v>
      </c>
      <c r="C284" s="54">
        <v>28.2</v>
      </c>
      <c r="D284" s="55">
        <v>21.75</v>
      </c>
      <c r="E284" s="55">
        <v>10.9</v>
      </c>
    </row>
    <row r="285" spans="1:5">
      <c r="A285" s="50" t="s">
        <v>981</v>
      </c>
      <c r="B285" s="51" t="str">
        <f t="shared" si="5"/>
        <v>18</v>
      </c>
      <c r="C285" s="54">
        <v>28.2</v>
      </c>
      <c r="D285" s="55">
        <v>21.75</v>
      </c>
      <c r="E285" s="55">
        <v>11.1</v>
      </c>
    </row>
    <row r="286" spans="1:5">
      <c r="A286" s="50" t="s">
        <v>982</v>
      </c>
      <c r="B286" s="51" t="str">
        <f t="shared" si="5"/>
        <v>18</v>
      </c>
      <c r="C286" s="54">
        <v>28.2</v>
      </c>
      <c r="D286" s="55">
        <v>21.75</v>
      </c>
      <c r="E286" s="55">
        <v>11.3</v>
      </c>
    </row>
    <row r="287" spans="1:5">
      <c r="A287" s="53" t="s">
        <v>983</v>
      </c>
      <c r="B287" s="51" t="str">
        <f t="shared" ref="B287:B350" si="6">IF(LEN(A287)=12,"D"&amp;MID(A287,6,2),MID(A287,5,2))</f>
        <v>19</v>
      </c>
      <c r="C287" s="54">
        <v>25.175</v>
      </c>
      <c r="D287" s="55">
        <v>18.142</v>
      </c>
      <c r="E287" s="55">
        <v>9.9</v>
      </c>
    </row>
    <row r="288" spans="1:5">
      <c r="A288" s="53" t="s">
        <v>984</v>
      </c>
      <c r="B288" s="51" t="str">
        <f t="shared" si="6"/>
        <v>19</v>
      </c>
      <c r="C288" s="54">
        <v>25.175</v>
      </c>
      <c r="D288" s="55">
        <v>18.142</v>
      </c>
      <c r="E288" s="55">
        <v>10</v>
      </c>
    </row>
    <row r="289" spans="1:5">
      <c r="A289" s="53" t="s">
        <v>985</v>
      </c>
      <c r="B289" s="51" t="str">
        <f t="shared" si="6"/>
        <v>19</v>
      </c>
      <c r="C289" s="54">
        <v>25.175</v>
      </c>
      <c r="D289" s="55">
        <v>18.142</v>
      </c>
      <c r="E289" s="56">
        <v>10</v>
      </c>
    </row>
    <row r="290" spans="1:5">
      <c r="A290" s="53" t="s">
        <v>986</v>
      </c>
      <c r="B290" s="51" t="str">
        <f t="shared" si="6"/>
        <v>15</v>
      </c>
      <c r="C290" s="54">
        <v>16.396</v>
      </c>
      <c r="D290" s="55">
        <v>11.801</v>
      </c>
      <c r="E290" s="55">
        <v>5.615</v>
      </c>
    </row>
    <row r="291" spans="1:5">
      <c r="A291" s="50" t="s">
        <v>987</v>
      </c>
      <c r="B291" s="51" t="str">
        <f t="shared" si="6"/>
        <v>18</v>
      </c>
      <c r="C291" s="54">
        <v>27.542</v>
      </c>
      <c r="D291" s="55">
        <v>20.76</v>
      </c>
      <c r="E291" s="55">
        <v>10.3</v>
      </c>
    </row>
    <row r="292" spans="1:5">
      <c r="A292" s="50" t="s">
        <v>988</v>
      </c>
      <c r="B292" s="51" t="str">
        <f t="shared" si="6"/>
        <v>18</v>
      </c>
      <c r="C292" s="54">
        <v>27.542</v>
      </c>
      <c r="D292" s="55">
        <v>20.76</v>
      </c>
      <c r="E292" s="55">
        <v>10.6</v>
      </c>
    </row>
    <row r="293" spans="1:5">
      <c r="A293" s="50" t="s">
        <v>989</v>
      </c>
      <c r="B293" s="51" t="str">
        <f t="shared" si="6"/>
        <v>20</v>
      </c>
      <c r="C293" s="54">
        <v>32.468</v>
      </c>
      <c r="D293" s="55">
        <v>23.988</v>
      </c>
      <c r="E293" s="55">
        <v>12.1</v>
      </c>
    </row>
    <row r="294" spans="1:5">
      <c r="A294" s="50" t="s">
        <v>990</v>
      </c>
      <c r="B294" s="51" t="str">
        <f t="shared" si="6"/>
        <v>20</v>
      </c>
      <c r="C294" s="54">
        <v>32.468</v>
      </c>
      <c r="D294" s="55">
        <v>23.988</v>
      </c>
      <c r="E294" s="55">
        <v>12.4</v>
      </c>
    </row>
    <row r="295" spans="1:5">
      <c r="A295" s="50" t="s">
        <v>991</v>
      </c>
      <c r="B295" s="51" t="str">
        <f t="shared" si="6"/>
        <v>20</v>
      </c>
      <c r="C295" s="54">
        <v>32.468</v>
      </c>
      <c r="D295" s="55">
        <v>23.988</v>
      </c>
      <c r="E295" s="55">
        <v>12.1</v>
      </c>
    </row>
    <row r="296" spans="1:5">
      <c r="A296" s="50" t="s">
        <v>992</v>
      </c>
      <c r="B296" s="51" t="str">
        <f t="shared" si="6"/>
        <v>20</v>
      </c>
      <c r="C296" s="54">
        <v>32.468</v>
      </c>
      <c r="D296" s="55">
        <v>23.988</v>
      </c>
      <c r="E296" s="55">
        <v>12.4</v>
      </c>
    </row>
    <row r="297" spans="1:5">
      <c r="A297" s="53" t="s">
        <v>993</v>
      </c>
      <c r="B297" s="51" t="str">
        <f t="shared" si="6"/>
        <v>17</v>
      </c>
      <c r="C297" s="54">
        <v>25.124</v>
      </c>
      <c r="D297" s="55">
        <v>17.855</v>
      </c>
      <c r="E297" s="55">
        <v>10.686</v>
      </c>
    </row>
    <row r="298" spans="1:5">
      <c r="A298" s="53" t="s">
        <v>994</v>
      </c>
      <c r="B298" s="51" t="str">
        <f t="shared" si="6"/>
        <v>17</v>
      </c>
      <c r="C298" s="54">
        <v>25.105</v>
      </c>
      <c r="D298" s="55">
        <v>18.016</v>
      </c>
      <c r="E298" s="55">
        <v>10.6</v>
      </c>
    </row>
    <row r="299" spans="1:5">
      <c r="A299" s="53" t="s">
        <v>995</v>
      </c>
      <c r="B299" s="51" t="str">
        <f t="shared" si="6"/>
        <v>17</v>
      </c>
      <c r="C299" s="54">
        <v>24.86</v>
      </c>
      <c r="D299" s="55">
        <v>18.193</v>
      </c>
      <c r="E299" s="55">
        <v>10.6</v>
      </c>
    </row>
    <row r="300" spans="1:5">
      <c r="A300" s="53" t="s">
        <v>996</v>
      </c>
      <c r="B300" s="51" t="str">
        <f t="shared" si="6"/>
        <v>17</v>
      </c>
      <c r="C300" s="54">
        <v>24.86</v>
      </c>
      <c r="D300" s="55">
        <v>18.193</v>
      </c>
      <c r="E300" s="55">
        <v>10.6</v>
      </c>
    </row>
    <row r="301" spans="1:5">
      <c r="A301" s="53" t="s">
        <v>997</v>
      </c>
      <c r="B301" s="51" t="str">
        <f t="shared" si="6"/>
        <v>17</v>
      </c>
      <c r="C301" s="54">
        <v>24.86</v>
      </c>
      <c r="D301" s="55">
        <v>18.193</v>
      </c>
      <c r="E301" s="55">
        <v>10.6</v>
      </c>
    </row>
    <row r="302" spans="1:5">
      <c r="A302" s="50" t="s">
        <v>998</v>
      </c>
      <c r="B302" s="51" t="str">
        <f t="shared" si="6"/>
        <v>17</v>
      </c>
      <c r="C302" s="54">
        <v>24.82</v>
      </c>
      <c r="D302" s="55">
        <v>19.5</v>
      </c>
      <c r="E302" s="55">
        <v>10.7</v>
      </c>
    </row>
    <row r="303" spans="1:5">
      <c r="A303" s="53" t="s">
        <v>999</v>
      </c>
      <c r="B303" s="51" t="str">
        <f t="shared" si="6"/>
        <v>15</v>
      </c>
      <c r="C303" s="54">
        <v>16.793</v>
      </c>
      <c r="D303" s="55">
        <v>11.307</v>
      </c>
      <c r="E303" s="55">
        <v>6.688</v>
      </c>
    </row>
    <row r="304" spans="1:5">
      <c r="A304" s="53" t="s">
        <v>1000</v>
      </c>
      <c r="B304" s="51" t="str">
        <f t="shared" si="6"/>
        <v>17</v>
      </c>
      <c r="C304" s="54">
        <v>28.628</v>
      </c>
      <c r="D304" s="55">
        <v>18.999</v>
      </c>
      <c r="E304" s="55">
        <v>11.36</v>
      </c>
    </row>
    <row r="305" spans="1:5">
      <c r="A305" s="53" t="s">
        <v>1001</v>
      </c>
      <c r="B305" s="51" t="str">
        <f t="shared" si="6"/>
        <v>17</v>
      </c>
      <c r="C305" s="54">
        <v>28.628</v>
      </c>
      <c r="D305" s="55">
        <v>18.999</v>
      </c>
      <c r="E305" s="55">
        <v>11.442</v>
      </c>
    </row>
    <row r="306" spans="1:5">
      <c r="A306" s="53" t="s">
        <v>1002</v>
      </c>
      <c r="B306" s="51" t="str">
        <f t="shared" si="6"/>
        <v>17</v>
      </c>
      <c r="C306" s="54">
        <v>30.072</v>
      </c>
      <c r="D306" s="55">
        <v>20.351</v>
      </c>
      <c r="E306" s="55">
        <v>11.7</v>
      </c>
    </row>
    <row r="307" spans="1:5">
      <c r="A307" s="53" t="s">
        <v>1003</v>
      </c>
      <c r="B307" s="51" t="str">
        <f t="shared" si="6"/>
        <v>15</v>
      </c>
      <c r="C307" s="54">
        <v>20.34</v>
      </c>
      <c r="D307" s="55">
        <v>15.258</v>
      </c>
      <c r="E307" s="55">
        <v>7.6</v>
      </c>
    </row>
    <row r="308" spans="1:5">
      <c r="A308" s="53" t="s">
        <v>1004</v>
      </c>
      <c r="B308" s="51" t="str">
        <f t="shared" si="6"/>
        <v>15</v>
      </c>
      <c r="C308" s="54">
        <v>20.34</v>
      </c>
      <c r="D308" s="52">
        <v>15.258</v>
      </c>
      <c r="E308" s="55">
        <v>7.2</v>
      </c>
    </row>
    <row r="309" spans="1:5">
      <c r="A309" s="53" t="s">
        <v>1005</v>
      </c>
      <c r="B309" s="51" t="str">
        <f t="shared" si="6"/>
        <v>12</v>
      </c>
      <c r="C309" s="54">
        <v>13.164</v>
      </c>
      <c r="D309" s="55">
        <v>9.292</v>
      </c>
      <c r="E309" s="55">
        <v>4.4</v>
      </c>
    </row>
    <row r="310" spans="1:5">
      <c r="A310" s="53" t="s">
        <v>1006</v>
      </c>
      <c r="B310" s="51" t="str">
        <f t="shared" si="6"/>
        <v>12</v>
      </c>
      <c r="C310" s="54">
        <v>13.164</v>
      </c>
      <c r="D310" s="55">
        <v>9.292</v>
      </c>
      <c r="E310" s="55">
        <v>4.4</v>
      </c>
    </row>
    <row r="311" spans="1:5">
      <c r="A311" s="50" t="s">
        <v>1007</v>
      </c>
      <c r="B311" s="51" t="str">
        <f t="shared" si="6"/>
        <v>18</v>
      </c>
      <c r="C311" s="54">
        <v>27.996</v>
      </c>
      <c r="D311" s="55">
        <v>21.5</v>
      </c>
      <c r="E311" s="55">
        <v>10.5</v>
      </c>
    </row>
    <row r="312" spans="1:5">
      <c r="A312" s="53" t="s">
        <v>1008</v>
      </c>
      <c r="B312" s="51" t="str">
        <f t="shared" si="6"/>
        <v>17</v>
      </c>
      <c r="C312" s="54">
        <v>27.812</v>
      </c>
      <c r="D312" s="55">
        <v>20.007</v>
      </c>
      <c r="E312" s="55">
        <v>11.75</v>
      </c>
    </row>
    <row r="313" spans="1:5">
      <c r="A313" s="53" t="s">
        <v>1009</v>
      </c>
      <c r="B313" s="51" t="str">
        <f t="shared" si="6"/>
        <v>14</v>
      </c>
      <c r="C313" s="54">
        <v>12.841</v>
      </c>
      <c r="D313" s="55">
        <v>9.486</v>
      </c>
      <c r="E313" s="55">
        <v>5.654</v>
      </c>
    </row>
    <row r="314" spans="1:5">
      <c r="A314" s="53" t="s">
        <v>1010</v>
      </c>
      <c r="B314" s="51" t="str">
        <f t="shared" si="6"/>
        <v>15</v>
      </c>
      <c r="C314" s="54">
        <v>19.326</v>
      </c>
      <c r="D314" s="55">
        <v>14.5</v>
      </c>
      <c r="E314" s="55">
        <v>6.3</v>
      </c>
    </row>
    <row r="315" spans="1:5">
      <c r="A315" s="50" t="s">
        <v>1011</v>
      </c>
      <c r="B315" s="51" t="str">
        <f t="shared" si="6"/>
        <v>15</v>
      </c>
      <c r="C315" s="54">
        <v>17.76</v>
      </c>
      <c r="D315" s="55">
        <v>12.447</v>
      </c>
      <c r="E315" s="55">
        <v>5.8</v>
      </c>
    </row>
    <row r="316" spans="1:5">
      <c r="A316" s="53" t="s">
        <v>1012</v>
      </c>
      <c r="B316" s="51" t="str">
        <f t="shared" si="6"/>
        <v>14</v>
      </c>
      <c r="C316" s="54">
        <v>16.167</v>
      </c>
      <c r="D316" s="55">
        <v>10.899</v>
      </c>
      <c r="E316" s="55">
        <v>6.35</v>
      </c>
    </row>
    <row r="317" spans="1:5">
      <c r="A317" s="53" t="s">
        <v>1013</v>
      </c>
      <c r="B317" s="51" t="str">
        <f t="shared" si="6"/>
        <v>14</v>
      </c>
      <c r="C317" s="54">
        <v>14.12</v>
      </c>
      <c r="D317" s="55">
        <v>9.855</v>
      </c>
      <c r="E317" s="55">
        <v>6.601</v>
      </c>
    </row>
    <row r="318" spans="1:5">
      <c r="A318" s="53" t="s">
        <v>1014</v>
      </c>
      <c r="B318" s="51" t="str">
        <f t="shared" si="6"/>
        <v>17</v>
      </c>
      <c r="C318" s="54">
        <v>22.555</v>
      </c>
      <c r="D318" s="55">
        <v>15.644</v>
      </c>
      <c r="E318" s="55">
        <v>8.879</v>
      </c>
    </row>
    <row r="319" spans="1:5">
      <c r="A319" s="53" t="s">
        <v>1015</v>
      </c>
      <c r="B319" s="51" t="str">
        <f t="shared" si="6"/>
        <v>18</v>
      </c>
      <c r="C319" s="54">
        <v>23.79</v>
      </c>
      <c r="D319" s="55">
        <v>17.376</v>
      </c>
      <c r="E319" s="55">
        <v>10.15</v>
      </c>
    </row>
    <row r="320" spans="1:5">
      <c r="A320" s="53" t="s">
        <v>1016</v>
      </c>
      <c r="B320" s="51" t="str">
        <f t="shared" si="6"/>
        <v>18</v>
      </c>
      <c r="C320" s="54">
        <v>23.79</v>
      </c>
      <c r="D320" s="55">
        <v>17.376</v>
      </c>
      <c r="E320" s="55">
        <v>10.15</v>
      </c>
    </row>
    <row r="321" spans="1:5">
      <c r="A321" s="53" t="s">
        <v>1017</v>
      </c>
      <c r="B321" s="51" t="str">
        <f t="shared" si="6"/>
        <v>18</v>
      </c>
      <c r="C321" s="54">
        <v>23.62</v>
      </c>
      <c r="D321" s="55">
        <v>17.82</v>
      </c>
      <c r="E321" s="55">
        <v>9.95</v>
      </c>
    </row>
    <row r="322" spans="1:5">
      <c r="A322" s="53" t="s">
        <v>1018</v>
      </c>
      <c r="B322" s="51" t="str">
        <f t="shared" si="6"/>
        <v>15</v>
      </c>
      <c r="C322" s="54">
        <v>17.452</v>
      </c>
      <c r="D322" s="55">
        <v>12.5</v>
      </c>
      <c r="E322" s="55">
        <v>6.45</v>
      </c>
    </row>
    <row r="323" spans="1:5">
      <c r="A323" s="53" t="s">
        <v>1019</v>
      </c>
      <c r="B323" s="51" t="str">
        <f t="shared" si="6"/>
        <v>15</v>
      </c>
      <c r="C323" s="54">
        <v>17.452</v>
      </c>
      <c r="D323" s="55">
        <v>12.5</v>
      </c>
      <c r="E323" s="55">
        <v>6.45</v>
      </c>
    </row>
    <row r="324" spans="1:5">
      <c r="A324" s="53" t="s">
        <v>1020</v>
      </c>
      <c r="B324" s="51" t="str">
        <f t="shared" si="6"/>
        <v>14</v>
      </c>
      <c r="C324" s="54">
        <v>15.309</v>
      </c>
      <c r="D324" s="55">
        <v>11.764</v>
      </c>
      <c r="E324" s="55">
        <v>5.3</v>
      </c>
    </row>
    <row r="325" spans="1:5">
      <c r="A325" s="53" t="s">
        <v>1021</v>
      </c>
      <c r="B325" s="51" t="str">
        <f t="shared" si="6"/>
        <v>15</v>
      </c>
      <c r="C325" s="57">
        <v>18.57</v>
      </c>
      <c r="D325" s="62">
        <v>13.1</v>
      </c>
      <c r="E325" s="55">
        <v>6.3</v>
      </c>
    </row>
    <row r="326" spans="1:5">
      <c r="A326" s="53" t="s">
        <v>1022</v>
      </c>
      <c r="B326" s="51" t="str">
        <f t="shared" si="6"/>
        <v>15</v>
      </c>
      <c r="C326" s="54">
        <v>18.02</v>
      </c>
      <c r="D326" s="55">
        <v>13</v>
      </c>
      <c r="E326" s="55">
        <v>6.4</v>
      </c>
    </row>
    <row r="327" spans="1:5">
      <c r="A327" s="53" t="s">
        <v>1023</v>
      </c>
      <c r="B327" s="51" t="str">
        <f t="shared" si="6"/>
        <v>14</v>
      </c>
      <c r="C327" s="57">
        <v>14.49</v>
      </c>
      <c r="D327" s="62">
        <v>10.35</v>
      </c>
      <c r="E327" s="55">
        <v>5.1</v>
      </c>
    </row>
    <row r="328" spans="1:5">
      <c r="A328" s="53" t="s">
        <v>1024</v>
      </c>
      <c r="B328" s="51" t="str">
        <f t="shared" si="6"/>
        <v>15</v>
      </c>
      <c r="C328" s="57">
        <v>18.02</v>
      </c>
      <c r="D328" s="62">
        <v>13</v>
      </c>
      <c r="E328" s="55">
        <v>6.1</v>
      </c>
    </row>
    <row r="329" spans="1:5">
      <c r="A329" s="53" t="s">
        <v>1025</v>
      </c>
      <c r="B329" s="51" t="str">
        <f t="shared" si="6"/>
        <v>16</v>
      </c>
      <c r="C329" s="54">
        <v>18.772</v>
      </c>
      <c r="D329" s="55">
        <v>12.642</v>
      </c>
      <c r="E329" s="55">
        <v>8</v>
      </c>
    </row>
    <row r="330" spans="1:5">
      <c r="A330" s="53" t="s">
        <v>1026</v>
      </c>
      <c r="B330" s="51" t="str">
        <f t="shared" si="6"/>
        <v>17</v>
      </c>
      <c r="C330" s="54">
        <v>23.58</v>
      </c>
      <c r="D330" s="55">
        <v>17.68</v>
      </c>
      <c r="E330" s="55">
        <v>10.8</v>
      </c>
    </row>
    <row r="331" spans="1:5">
      <c r="A331" s="53" t="s">
        <v>1027</v>
      </c>
      <c r="B331" s="51" t="str">
        <f t="shared" si="6"/>
        <v>17</v>
      </c>
      <c r="C331" s="54">
        <v>21.94</v>
      </c>
      <c r="D331" s="55">
        <v>15.86</v>
      </c>
      <c r="E331" s="55">
        <v>8.1</v>
      </c>
    </row>
    <row r="332" spans="1:5">
      <c r="A332" s="53" t="s">
        <v>1028</v>
      </c>
      <c r="B332" s="51" t="str">
        <f t="shared" si="6"/>
        <v>17</v>
      </c>
      <c r="C332" s="54">
        <v>21.94</v>
      </c>
      <c r="D332" s="55">
        <v>15.86</v>
      </c>
      <c r="E332" s="55">
        <v>8.1</v>
      </c>
    </row>
    <row r="333" spans="1:5">
      <c r="A333" s="53" t="s">
        <v>1029</v>
      </c>
      <c r="B333" s="51" t="str">
        <f t="shared" si="6"/>
        <v>17</v>
      </c>
      <c r="C333" s="54">
        <v>23.64</v>
      </c>
      <c r="D333" s="55">
        <v>17.44</v>
      </c>
      <c r="E333" s="55">
        <v>8.6</v>
      </c>
    </row>
    <row r="334" spans="1:5">
      <c r="A334" s="53" t="s">
        <v>1030</v>
      </c>
      <c r="B334" s="51" t="str">
        <f t="shared" si="6"/>
        <v>15</v>
      </c>
      <c r="C334" s="54">
        <v>17.32</v>
      </c>
      <c r="D334" s="55">
        <v>12.705</v>
      </c>
      <c r="E334" s="55">
        <v>7.284</v>
      </c>
    </row>
    <row r="335" spans="1:5">
      <c r="A335" s="59" t="s">
        <v>1031</v>
      </c>
      <c r="B335" s="51" t="str">
        <f t="shared" si="6"/>
        <v>15</v>
      </c>
      <c r="C335" s="54">
        <v>19.383</v>
      </c>
      <c r="D335" s="55">
        <v>14.78</v>
      </c>
      <c r="E335" s="55">
        <v>7.9</v>
      </c>
    </row>
    <row r="336" spans="1:5">
      <c r="A336" s="53" t="s">
        <v>1032</v>
      </c>
      <c r="B336" s="51" t="str">
        <f t="shared" si="6"/>
        <v>16</v>
      </c>
      <c r="C336" s="54">
        <v>18.287</v>
      </c>
      <c r="D336" s="55">
        <v>12.667</v>
      </c>
      <c r="E336" s="55">
        <v>8.116</v>
      </c>
    </row>
    <row r="337" spans="1:5">
      <c r="A337" s="53" t="s">
        <v>1033</v>
      </c>
      <c r="B337" s="51" t="str">
        <f t="shared" si="6"/>
        <v>14</v>
      </c>
      <c r="C337" s="54">
        <v>14.035</v>
      </c>
      <c r="D337" s="55">
        <v>9.522</v>
      </c>
      <c r="E337" s="55">
        <v>5.982</v>
      </c>
    </row>
    <row r="338" spans="1:5">
      <c r="A338" s="53" t="s">
        <v>1034</v>
      </c>
      <c r="B338" s="51" t="str">
        <f t="shared" si="6"/>
        <v>15</v>
      </c>
      <c r="C338" s="57">
        <v>15.42</v>
      </c>
      <c r="D338" s="62">
        <v>11.59</v>
      </c>
      <c r="E338" s="55">
        <v>6</v>
      </c>
    </row>
    <row r="339" spans="1:5">
      <c r="A339" s="53" t="s">
        <v>1035</v>
      </c>
      <c r="B339" s="51" t="str">
        <f t="shared" si="6"/>
        <v>14</v>
      </c>
      <c r="C339" s="54">
        <v>14.8</v>
      </c>
      <c r="D339" s="55">
        <v>10.86</v>
      </c>
      <c r="E339" s="55">
        <v>6.082</v>
      </c>
    </row>
    <row r="340" spans="1:5">
      <c r="A340" s="53" t="s">
        <v>1036</v>
      </c>
      <c r="B340" s="51" t="str">
        <f t="shared" si="6"/>
        <v>14</v>
      </c>
      <c r="C340" s="54">
        <v>14.485</v>
      </c>
      <c r="D340" s="55">
        <v>10.352</v>
      </c>
      <c r="E340" s="55">
        <v>4.8</v>
      </c>
    </row>
    <row r="341" spans="1:5">
      <c r="A341" s="53" t="s">
        <v>1037</v>
      </c>
      <c r="B341" s="51" t="str">
        <f t="shared" si="6"/>
        <v>14</v>
      </c>
      <c r="C341" s="54">
        <v>14.485</v>
      </c>
      <c r="D341" s="55">
        <v>10.352</v>
      </c>
      <c r="E341" s="55">
        <v>4.8</v>
      </c>
    </row>
    <row r="342" spans="1:5">
      <c r="A342" s="53" t="s">
        <v>1038</v>
      </c>
      <c r="B342" s="51" t="str">
        <f t="shared" si="6"/>
        <v>14</v>
      </c>
      <c r="C342" s="54">
        <v>15.421</v>
      </c>
      <c r="D342" s="55">
        <v>11.592</v>
      </c>
      <c r="E342" s="55">
        <v>5.878</v>
      </c>
    </row>
    <row r="343" spans="1:5">
      <c r="A343" s="53" t="s">
        <v>1039</v>
      </c>
      <c r="B343" s="51" t="str">
        <f t="shared" si="6"/>
        <v>14</v>
      </c>
      <c r="C343" s="54">
        <v>14.56</v>
      </c>
      <c r="D343" s="55">
        <v>10.368</v>
      </c>
      <c r="E343" s="55">
        <v>5.8</v>
      </c>
    </row>
    <row r="344" spans="1:5">
      <c r="A344" s="53" t="s">
        <v>1040</v>
      </c>
      <c r="B344" s="51" t="str">
        <f t="shared" si="6"/>
        <v>14</v>
      </c>
      <c r="C344" s="54">
        <v>14.56</v>
      </c>
      <c r="D344" s="55">
        <v>10.368</v>
      </c>
      <c r="E344" s="55">
        <v>5.9</v>
      </c>
    </row>
    <row r="345" spans="1:5">
      <c r="A345" s="53" t="s">
        <v>1041</v>
      </c>
      <c r="B345" s="51" t="str">
        <f t="shared" si="6"/>
        <v>14</v>
      </c>
      <c r="C345" s="54">
        <v>15.186</v>
      </c>
      <c r="D345" s="55">
        <v>11</v>
      </c>
      <c r="E345" s="55">
        <v>6.17</v>
      </c>
    </row>
    <row r="346" spans="1:5">
      <c r="A346" s="53" t="s">
        <v>1042</v>
      </c>
      <c r="B346" s="51" t="str">
        <f t="shared" si="6"/>
        <v>15</v>
      </c>
      <c r="C346" s="54">
        <v>16.693</v>
      </c>
      <c r="D346" s="55">
        <v>11.873</v>
      </c>
      <c r="E346" s="55">
        <v>6.8</v>
      </c>
    </row>
    <row r="347" spans="1:5">
      <c r="A347" s="53" t="s">
        <v>1043</v>
      </c>
      <c r="B347" s="51" t="str">
        <f t="shared" si="6"/>
        <v>15</v>
      </c>
      <c r="C347" s="54">
        <v>18.72</v>
      </c>
      <c r="D347" s="55">
        <v>12.754</v>
      </c>
      <c r="E347" s="55">
        <v>6.5</v>
      </c>
    </row>
    <row r="348" spans="1:5">
      <c r="A348" s="53" t="s">
        <v>1044</v>
      </c>
      <c r="B348" s="51" t="str">
        <f t="shared" si="6"/>
        <v>15</v>
      </c>
      <c r="C348" s="54">
        <v>18.72</v>
      </c>
      <c r="D348" s="55">
        <v>12.754</v>
      </c>
      <c r="E348" s="55">
        <v>6.5</v>
      </c>
    </row>
    <row r="349" spans="1:5">
      <c r="A349" s="53" t="s">
        <v>1045</v>
      </c>
      <c r="B349" s="51" t="str">
        <f t="shared" si="6"/>
        <v>15</v>
      </c>
      <c r="C349" s="54">
        <v>18.72</v>
      </c>
      <c r="D349" s="55">
        <v>12.754</v>
      </c>
      <c r="E349" s="55">
        <v>6.5</v>
      </c>
    </row>
    <row r="350" spans="1:5">
      <c r="A350" s="53" t="s">
        <v>1046</v>
      </c>
      <c r="B350" s="51" t="str">
        <f t="shared" si="6"/>
        <v>16</v>
      </c>
      <c r="C350" s="54">
        <v>19.132</v>
      </c>
      <c r="D350" s="55">
        <v>13.576</v>
      </c>
      <c r="E350" s="55">
        <v>7.3</v>
      </c>
    </row>
    <row r="351" spans="1:5">
      <c r="A351" s="53" t="s">
        <v>1047</v>
      </c>
      <c r="B351" s="51" t="str">
        <f t="shared" ref="B351:B414" si="7">IF(LEN(A351)=12,"D"&amp;MID(A351,6,2),MID(A351,5,2))</f>
        <v>15</v>
      </c>
      <c r="C351" s="54">
        <v>18.508</v>
      </c>
      <c r="D351" s="55">
        <v>14.317</v>
      </c>
      <c r="E351" s="55">
        <v>7.3</v>
      </c>
    </row>
    <row r="352" spans="1:5">
      <c r="A352" s="53" t="s">
        <v>1048</v>
      </c>
      <c r="B352" s="51" t="str">
        <f t="shared" si="7"/>
        <v>15</v>
      </c>
      <c r="C352" s="54">
        <v>18.508</v>
      </c>
      <c r="D352" s="55">
        <v>14.317</v>
      </c>
      <c r="E352" s="55">
        <v>7.3</v>
      </c>
    </row>
    <row r="353" spans="1:5">
      <c r="A353" s="53" t="s">
        <v>1049</v>
      </c>
      <c r="B353" s="51" t="str">
        <f t="shared" si="7"/>
        <v>14</v>
      </c>
      <c r="C353" s="57">
        <v>15.309</v>
      </c>
      <c r="D353" s="55">
        <v>11.75</v>
      </c>
      <c r="E353" s="55">
        <v>6.1</v>
      </c>
    </row>
    <row r="354" spans="1:5">
      <c r="A354" s="53" t="s">
        <v>1050</v>
      </c>
      <c r="B354" s="51" t="str">
        <f t="shared" si="7"/>
        <v>15</v>
      </c>
      <c r="C354" s="57">
        <v>17.624</v>
      </c>
      <c r="D354" s="55">
        <v>13.085</v>
      </c>
      <c r="E354" s="55">
        <v>6.9</v>
      </c>
    </row>
    <row r="355" spans="1:5">
      <c r="A355" s="53" t="s">
        <v>1051</v>
      </c>
      <c r="B355" s="51" t="str">
        <f t="shared" si="7"/>
        <v>15</v>
      </c>
      <c r="C355" s="54">
        <v>16.136</v>
      </c>
      <c r="D355" s="55">
        <v>12.22</v>
      </c>
      <c r="E355" s="55">
        <v>6.82</v>
      </c>
    </row>
    <row r="356" spans="1:5">
      <c r="A356" s="53" t="s">
        <v>1052</v>
      </c>
      <c r="B356" s="51" t="str">
        <f t="shared" si="7"/>
        <v>15</v>
      </c>
      <c r="C356" s="57">
        <v>16.136</v>
      </c>
      <c r="D356" s="62">
        <v>12.22</v>
      </c>
      <c r="E356" s="55">
        <v>5.93</v>
      </c>
    </row>
    <row r="357" spans="1:5">
      <c r="A357" s="53" t="s">
        <v>1053</v>
      </c>
      <c r="B357" s="51" t="str">
        <f t="shared" si="7"/>
        <v>15</v>
      </c>
      <c r="C357" s="57">
        <v>16.136</v>
      </c>
      <c r="D357" s="62">
        <v>12.22</v>
      </c>
      <c r="E357" s="55">
        <v>5.93</v>
      </c>
    </row>
    <row r="358" spans="1:5">
      <c r="A358" s="53" t="s">
        <v>1054</v>
      </c>
      <c r="B358" s="51" t="str">
        <f t="shared" si="7"/>
        <v>15</v>
      </c>
      <c r="C358" s="57">
        <v>16.136</v>
      </c>
      <c r="D358" s="62">
        <v>12.22</v>
      </c>
      <c r="E358" s="55">
        <v>6.15</v>
      </c>
    </row>
    <row r="359" spans="1:5">
      <c r="A359" s="53" t="s">
        <v>1055</v>
      </c>
      <c r="B359" s="51" t="str">
        <f t="shared" si="7"/>
        <v>20</v>
      </c>
      <c r="C359" s="54">
        <v>33.193</v>
      </c>
      <c r="D359" s="55">
        <v>25.02</v>
      </c>
      <c r="E359" s="55">
        <v>16.028</v>
      </c>
    </row>
    <row r="360" spans="1:5">
      <c r="A360" s="53" t="s">
        <v>1056</v>
      </c>
      <c r="B360" s="51" t="str">
        <f t="shared" si="7"/>
        <v>20</v>
      </c>
      <c r="C360" s="54">
        <v>33.193</v>
      </c>
      <c r="D360" s="55">
        <v>25.02</v>
      </c>
      <c r="E360" s="55">
        <v>16.428</v>
      </c>
    </row>
    <row r="361" spans="1:5">
      <c r="A361" s="53" t="s">
        <v>1057</v>
      </c>
      <c r="B361" s="51" t="str">
        <f t="shared" si="7"/>
        <v>22</v>
      </c>
      <c r="C361" s="54">
        <v>37.553</v>
      </c>
      <c r="D361" s="55">
        <v>29.973</v>
      </c>
      <c r="E361" s="55">
        <v>18.506</v>
      </c>
    </row>
    <row r="362" spans="1:5">
      <c r="A362" s="53" t="s">
        <v>1058</v>
      </c>
      <c r="B362" s="51" t="str">
        <f t="shared" si="7"/>
        <v>22</v>
      </c>
      <c r="C362" s="54">
        <v>37.553</v>
      </c>
      <c r="D362" s="55">
        <v>29.973</v>
      </c>
      <c r="E362" s="55">
        <v>18.35</v>
      </c>
    </row>
    <row r="363" spans="1:5">
      <c r="A363" s="53" t="s">
        <v>1059</v>
      </c>
      <c r="B363" s="51" t="str">
        <f t="shared" si="7"/>
        <v>16</v>
      </c>
      <c r="C363" s="54">
        <v>19.52</v>
      </c>
      <c r="D363" s="55">
        <v>14.278</v>
      </c>
      <c r="E363" s="55">
        <v>7.4</v>
      </c>
    </row>
    <row r="364" spans="1:5">
      <c r="A364" s="53" t="s">
        <v>1060</v>
      </c>
      <c r="B364" s="51" t="str">
        <f t="shared" si="7"/>
        <v>16</v>
      </c>
      <c r="C364" s="54">
        <v>19.52</v>
      </c>
      <c r="D364" s="55">
        <v>14.278</v>
      </c>
      <c r="E364" s="55">
        <v>7.4</v>
      </c>
    </row>
    <row r="365" spans="1:5">
      <c r="A365" s="53" t="s">
        <v>1061</v>
      </c>
      <c r="B365" s="51" t="str">
        <f t="shared" si="7"/>
        <v>16</v>
      </c>
      <c r="C365" s="54">
        <v>19.52</v>
      </c>
      <c r="D365" s="55">
        <v>14.278</v>
      </c>
      <c r="E365" s="55">
        <v>7.4</v>
      </c>
    </row>
    <row r="366" spans="1:5">
      <c r="A366" s="53" t="s">
        <v>1062</v>
      </c>
      <c r="B366" s="51" t="str">
        <f t="shared" si="7"/>
        <v>17</v>
      </c>
      <c r="C366" s="54">
        <v>21.56</v>
      </c>
      <c r="D366" s="55">
        <v>16.758</v>
      </c>
      <c r="E366" s="55">
        <v>8.43</v>
      </c>
    </row>
    <row r="367" spans="1:5">
      <c r="A367" s="53" t="s">
        <v>1063</v>
      </c>
      <c r="B367" s="51" t="str">
        <f t="shared" si="7"/>
        <v>17</v>
      </c>
      <c r="C367" s="54">
        <v>21.56</v>
      </c>
      <c r="D367" s="55">
        <v>16.758</v>
      </c>
      <c r="E367" s="55">
        <v>8.43</v>
      </c>
    </row>
    <row r="368" spans="1:5">
      <c r="A368" s="53" t="s">
        <v>1064</v>
      </c>
      <c r="B368" s="51" t="str">
        <f t="shared" si="7"/>
        <v>17</v>
      </c>
      <c r="C368" s="54">
        <v>21.56</v>
      </c>
      <c r="D368" s="55">
        <v>16.758</v>
      </c>
      <c r="E368" s="55">
        <v>8.43</v>
      </c>
    </row>
    <row r="369" spans="1:5">
      <c r="A369" s="53" t="s">
        <v>1065</v>
      </c>
      <c r="B369" s="51" t="str">
        <f t="shared" si="7"/>
        <v>18</v>
      </c>
      <c r="C369" s="54">
        <v>24.58</v>
      </c>
      <c r="D369" s="55">
        <v>17.613</v>
      </c>
      <c r="E369" s="55">
        <v>9.208</v>
      </c>
    </row>
    <row r="370" spans="1:5">
      <c r="A370" s="53" t="s">
        <v>1066</v>
      </c>
      <c r="B370" s="51" t="str">
        <f t="shared" si="7"/>
        <v>14</v>
      </c>
      <c r="C370" s="54">
        <v>16.38</v>
      </c>
      <c r="D370" s="55">
        <v>11.168</v>
      </c>
      <c r="E370" s="55">
        <v>5.75</v>
      </c>
    </row>
    <row r="371" spans="1:5">
      <c r="A371" s="53" t="s">
        <v>1067</v>
      </c>
      <c r="B371" s="51" t="str">
        <f t="shared" si="7"/>
        <v>17</v>
      </c>
      <c r="C371" s="54">
        <v>22.3</v>
      </c>
      <c r="D371" s="55">
        <v>16.473</v>
      </c>
      <c r="E371" s="55">
        <v>8.5</v>
      </c>
    </row>
    <row r="372" spans="1:5">
      <c r="A372" s="53" t="s">
        <v>1068</v>
      </c>
      <c r="B372" s="51" t="str">
        <f t="shared" si="7"/>
        <v>17</v>
      </c>
      <c r="C372" s="54">
        <v>22.3</v>
      </c>
      <c r="D372" s="55">
        <v>16.473</v>
      </c>
      <c r="E372" s="55">
        <v>8.6</v>
      </c>
    </row>
    <row r="373" spans="1:5">
      <c r="A373" s="53" t="s">
        <v>1069</v>
      </c>
      <c r="B373" s="51" t="str">
        <f t="shared" si="7"/>
        <v>17</v>
      </c>
      <c r="C373" s="54">
        <v>22.3</v>
      </c>
      <c r="D373" s="55">
        <v>16.473</v>
      </c>
      <c r="E373" s="55">
        <v>8.6</v>
      </c>
    </row>
    <row r="374" spans="1:5">
      <c r="A374" s="53" t="s">
        <v>1070</v>
      </c>
      <c r="B374" s="51" t="str">
        <f t="shared" si="7"/>
        <v>17</v>
      </c>
      <c r="C374" s="54">
        <v>22.3</v>
      </c>
      <c r="D374" s="55">
        <v>16.473</v>
      </c>
      <c r="E374" s="55">
        <v>8.55</v>
      </c>
    </row>
    <row r="375" spans="1:5">
      <c r="A375" s="53" t="s">
        <v>1071</v>
      </c>
      <c r="B375" s="51" t="str">
        <f t="shared" si="7"/>
        <v>17</v>
      </c>
      <c r="C375" s="54">
        <v>22.3</v>
      </c>
      <c r="D375" s="55">
        <v>16.473</v>
      </c>
      <c r="E375" s="55">
        <v>8.55</v>
      </c>
    </row>
    <row r="376" spans="1:5">
      <c r="A376" s="53" t="s">
        <v>1072</v>
      </c>
      <c r="B376" s="51" t="str">
        <f t="shared" si="7"/>
        <v>18</v>
      </c>
      <c r="C376" s="54">
        <v>25.1</v>
      </c>
      <c r="D376" s="55">
        <v>18.405</v>
      </c>
      <c r="E376" s="55">
        <v>9.6</v>
      </c>
    </row>
    <row r="377" spans="1:5">
      <c r="A377" s="53" t="s">
        <v>1073</v>
      </c>
      <c r="B377" s="51" t="str">
        <f t="shared" si="7"/>
        <v>18</v>
      </c>
      <c r="C377" s="54">
        <v>25.1</v>
      </c>
      <c r="D377" s="55">
        <v>18.405</v>
      </c>
      <c r="E377" s="55">
        <v>9.6</v>
      </c>
    </row>
    <row r="378" spans="1:5">
      <c r="A378" s="53" t="s">
        <v>1074</v>
      </c>
      <c r="B378" s="51" t="str">
        <f t="shared" si="7"/>
        <v>18</v>
      </c>
      <c r="C378" s="54">
        <v>25.1</v>
      </c>
      <c r="D378" s="55">
        <v>18.405</v>
      </c>
      <c r="E378" s="55">
        <v>9.6</v>
      </c>
    </row>
    <row r="379" spans="1:5">
      <c r="A379" s="53" t="s">
        <v>1075</v>
      </c>
      <c r="B379" s="51" t="str">
        <f t="shared" si="7"/>
        <v>22</v>
      </c>
      <c r="C379" s="54">
        <v>38.532</v>
      </c>
      <c r="D379" s="55">
        <v>30.73</v>
      </c>
      <c r="E379" s="55">
        <v>17</v>
      </c>
    </row>
    <row r="380" spans="1:5">
      <c r="A380" s="53" t="s">
        <v>1076</v>
      </c>
      <c r="B380" s="51" t="str">
        <f t="shared" si="7"/>
        <v>D14</v>
      </c>
      <c r="C380" s="54">
        <v>9.22</v>
      </c>
      <c r="D380" s="55">
        <v>8.94</v>
      </c>
      <c r="E380" s="55">
        <v>6.088</v>
      </c>
    </row>
    <row r="381" spans="1:5">
      <c r="A381" s="53" t="s">
        <v>1077</v>
      </c>
      <c r="B381" s="51" t="str">
        <f t="shared" si="7"/>
        <v>D16</v>
      </c>
      <c r="C381" s="54">
        <v>14.224</v>
      </c>
      <c r="D381" s="55">
        <v>13.96</v>
      </c>
      <c r="E381" s="55">
        <v>8.6</v>
      </c>
    </row>
    <row r="382" spans="1:5">
      <c r="A382" s="53" t="s">
        <v>1078</v>
      </c>
      <c r="B382" s="51" t="str">
        <f t="shared" si="7"/>
        <v>D14</v>
      </c>
      <c r="C382" s="54">
        <v>9.88</v>
      </c>
      <c r="D382" s="55">
        <v>9.806</v>
      </c>
      <c r="E382" s="55">
        <v>5.8</v>
      </c>
    </row>
    <row r="383" spans="1:5">
      <c r="A383" s="53" t="s">
        <v>1079</v>
      </c>
      <c r="B383" s="51" t="str">
        <f t="shared" si="7"/>
        <v>D15</v>
      </c>
      <c r="C383" s="54">
        <v>11.58</v>
      </c>
      <c r="D383" s="55">
        <v>11.447</v>
      </c>
      <c r="E383" s="55">
        <v>6.7</v>
      </c>
    </row>
    <row r="384" spans="1:5">
      <c r="A384" s="53" t="s">
        <v>1080</v>
      </c>
      <c r="B384" s="51" t="str">
        <f t="shared" si="7"/>
        <v>D18</v>
      </c>
      <c r="C384" s="54">
        <v>18.368</v>
      </c>
      <c r="D384" s="55">
        <v>17.89</v>
      </c>
      <c r="E384" s="55">
        <v>12.232</v>
      </c>
    </row>
    <row r="385" spans="1:5">
      <c r="A385" s="53" t="s">
        <v>1081</v>
      </c>
      <c r="B385" s="51" t="str">
        <f t="shared" si="7"/>
        <v>D16</v>
      </c>
      <c r="C385" s="54">
        <v>13.672</v>
      </c>
      <c r="D385" s="55">
        <v>13.507</v>
      </c>
      <c r="E385" s="55">
        <v>8.5</v>
      </c>
    </row>
    <row r="386" spans="1:5">
      <c r="A386" s="53" t="s">
        <v>1082</v>
      </c>
      <c r="B386" s="51" t="str">
        <f t="shared" si="7"/>
        <v>D14</v>
      </c>
      <c r="C386" s="54">
        <v>9.495</v>
      </c>
      <c r="D386" s="55">
        <v>9.109</v>
      </c>
      <c r="E386" s="55">
        <v>5.674</v>
      </c>
    </row>
    <row r="387" spans="1:5">
      <c r="A387" s="53" t="s">
        <v>1083</v>
      </c>
      <c r="B387" s="51" t="str">
        <f t="shared" si="7"/>
        <v>D15</v>
      </c>
      <c r="C387" s="54">
        <v>12.16</v>
      </c>
      <c r="D387" s="55">
        <v>12.033</v>
      </c>
      <c r="E387" s="55">
        <v>7.5</v>
      </c>
    </row>
    <row r="388" spans="1:5">
      <c r="A388" s="53" t="s">
        <v>1084</v>
      </c>
      <c r="B388" s="51" t="str">
        <f t="shared" si="7"/>
        <v>D17</v>
      </c>
      <c r="C388" s="54">
        <v>15.916</v>
      </c>
      <c r="D388" s="55">
        <v>15.764</v>
      </c>
      <c r="E388" s="55">
        <v>10.1</v>
      </c>
    </row>
    <row r="389" spans="1:5">
      <c r="A389" s="53" t="s">
        <v>1085</v>
      </c>
      <c r="B389" s="51" t="str">
        <f t="shared" si="7"/>
        <v>D15</v>
      </c>
      <c r="C389" s="54">
        <v>10.731</v>
      </c>
      <c r="D389" s="55">
        <v>10.54</v>
      </c>
      <c r="E389" s="55">
        <v>7.088</v>
      </c>
    </row>
    <row r="390" spans="1:5">
      <c r="A390" s="53" t="s">
        <v>1086</v>
      </c>
      <c r="B390" s="51" t="str">
        <f t="shared" si="7"/>
        <v>D15</v>
      </c>
      <c r="C390" s="54">
        <v>11.422</v>
      </c>
      <c r="D390" s="55">
        <v>11.372</v>
      </c>
      <c r="E390" s="55">
        <v>7</v>
      </c>
    </row>
    <row r="391" spans="1:5">
      <c r="A391" s="53" t="s">
        <v>1087</v>
      </c>
      <c r="B391" s="51" t="str">
        <f t="shared" si="7"/>
        <v>D16</v>
      </c>
      <c r="C391" s="54">
        <v>13.528</v>
      </c>
      <c r="D391" s="55">
        <v>13.399</v>
      </c>
      <c r="E391" s="55">
        <v>8.2</v>
      </c>
    </row>
    <row r="392" spans="1:5">
      <c r="A392" s="53" t="s">
        <v>1088</v>
      </c>
      <c r="B392" s="51" t="str">
        <f t="shared" si="7"/>
        <v>D18</v>
      </c>
      <c r="C392" s="54">
        <v>20.348</v>
      </c>
      <c r="D392" s="55">
        <v>20.295</v>
      </c>
      <c r="E392" s="55">
        <v>12.1</v>
      </c>
    </row>
    <row r="393" spans="1:5">
      <c r="A393" s="53" t="s">
        <v>1089</v>
      </c>
      <c r="B393" s="51" t="str">
        <f t="shared" si="7"/>
        <v>D15</v>
      </c>
      <c r="C393" s="54">
        <v>11.336</v>
      </c>
      <c r="D393" s="55">
        <v>11.3</v>
      </c>
      <c r="E393" s="55">
        <v>6.95</v>
      </c>
    </row>
    <row r="394" spans="1:5">
      <c r="A394" s="53" t="s">
        <v>1090</v>
      </c>
      <c r="B394" s="51" t="str">
        <f t="shared" si="7"/>
        <v>D20</v>
      </c>
      <c r="C394" s="54">
        <v>27.172</v>
      </c>
      <c r="D394" s="55">
        <v>26.988</v>
      </c>
      <c r="E394" s="55">
        <v>18</v>
      </c>
    </row>
    <row r="395" spans="1:5">
      <c r="A395" s="53" t="s">
        <v>1091</v>
      </c>
      <c r="B395" s="51" t="str">
        <f t="shared" si="7"/>
        <v>D20</v>
      </c>
      <c r="C395" s="54">
        <v>27.172</v>
      </c>
      <c r="D395" s="55">
        <v>26.988</v>
      </c>
      <c r="E395" s="55">
        <v>18</v>
      </c>
    </row>
    <row r="396" spans="1:5">
      <c r="A396" s="59" t="s">
        <v>1092</v>
      </c>
      <c r="B396" s="51" t="str">
        <f t="shared" si="7"/>
        <v>D24</v>
      </c>
      <c r="C396" s="54">
        <v>32.56</v>
      </c>
      <c r="D396" s="55">
        <v>32.1</v>
      </c>
      <c r="E396" s="55">
        <v>20.7</v>
      </c>
    </row>
    <row r="397" spans="1:5">
      <c r="A397" s="53" t="s">
        <v>1093</v>
      </c>
      <c r="B397" s="51" t="str">
        <f t="shared" si="7"/>
        <v>D16</v>
      </c>
      <c r="C397" s="54">
        <v>14.452</v>
      </c>
      <c r="D397" s="55">
        <v>14.335</v>
      </c>
      <c r="E397" s="55">
        <v>9.3</v>
      </c>
    </row>
    <row r="398" spans="1:5">
      <c r="A398" s="53" t="s">
        <v>1094</v>
      </c>
      <c r="B398" s="51" t="str">
        <f t="shared" si="7"/>
        <v>D14</v>
      </c>
      <c r="C398" s="54">
        <v>10.733</v>
      </c>
      <c r="D398" s="55">
        <v>10.58</v>
      </c>
      <c r="E398" s="55">
        <v>6.63</v>
      </c>
    </row>
    <row r="399" spans="1:5">
      <c r="A399" s="53" t="s">
        <v>1095</v>
      </c>
      <c r="B399" s="51" t="str">
        <f t="shared" si="7"/>
        <v>16</v>
      </c>
      <c r="C399" s="54">
        <v>18.75</v>
      </c>
      <c r="D399" s="55">
        <v>12.45</v>
      </c>
      <c r="E399" s="55">
        <v>6.8</v>
      </c>
    </row>
    <row r="400" spans="1:5">
      <c r="A400" s="53" t="s">
        <v>1096</v>
      </c>
      <c r="B400" s="51" t="str">
        <f t="shared" si="7"/>
        <v>17</v>
      </c>
      <c r="C400" s="54">
        <v>21.796</v>
      </c>
      <c r="D400" s="55">
        <v>15.369</v>
      </c>
      <c r="E400" s="55">
        <v>7.6</v>
      </c>
    </row>
    <row r="401" spans="1:5">
      <c r="A401" s="53" t="s">
        <v>1097</v>
      </c>
      <c r="B401" s="51" t="str">
        <f t="shared" si="7"/>
        <v>15</v>
      </c>
      <c r="C401" s="54">
        <v>19.196</v>
      </c>
      <c r="D401" s="55">
        <v>13.426</v>
      </c>
      <c r="E401" s="55">
        <v>6.9</v>
      </c>
    </row>
    <row r="402" spans="1:5">
      <c r="A402" s="53" t="s">
        <v>1098</v>
      </c>
      <c r="B402" s="51" t="str">
        <f t="shared" si="7"/>
        <v>18</v>
      </c>
      <c r="C402" s="54">
        <v>26.528</v>
      </c>
      <c r="D402" s="55">
        <v>20.692</v>
      </c>
      <c r="E402" s="55">
        <v>10.6</v>
      </c>
    </row>
    <row r="403" spans="1:5">
      <c r="A403" s="53" t="s">
        <v>1099</v>
      </c>
      <c r="B403" s="51" t="str">
        <f t="shared" si="7"/>
        <v>D22</v>
      </c>
      <c r="C403" s="54">
        <v>30.052</v>
      </c>
      <c r="D403" s="55">
        <v>27.714</v>
      </c>
      <c r="E403" s="55">
        <v>20.3</v>
      </c>
    </row>
    <row r="404" spans="1:5">
      <c r="A404" s="53" t="s">
        <v>1100</v>
      </c>
      <c r="B404" s="51" t="str">
        <f t="shared" si="7"/>
        <v>14</v>
      </c>
      <c r="C404" s="54">
        <v>15.512</v>
      </c>
      <c r="D404" s="55">
        <v>11.466</v>
      </c>
      <c r="E404" s="55">
        <v>5.2</v>
      </c>
    </row>
    <row r="405" spans="1:5">
      <c r="A405" s="53" t="s">
        <v>1101</v>
      </c>
      <c r="B405" s="51" t="str">
        <f t="shared" si="7"/>
        <v>15</v>
      </c>
      <c r="C405" s="54">
        <v>17.516</v>
      </c>
      <c r="D405" s="55">
        <v>13.065</v>
      </c>
      <c r="E405" s="55">
        <v>6</v>
      </c>
    </row>
    <row r="406" spans="1:5">
      <c r="A406" s="50" t="s">
        <v>1102</v>
      </c>
      <c r="B406" s="51" t="str">
        <f t="shared" si="7"/>
        <v>15</v>
      </c>
      <c r="C406" s="54">
        <v>18.28</v>
      </c>
      <c r="D406" s="55">
        <v>12.337</v>
      </c>
      <c r="E406" s="55">
        <v>6</v>
      </c>
    </row>
    <row r="407" spans="1:5">
      <c r="A407" s="53" t="s">
        <v>1103</v>
      </c>
      <c r="B407" s="51" t="str">
        <f t="shared" si="7"/>
        <v>14</v>
      </c>
      <c r="C407" s="54">
        <v>14.988</v>
      </c>
      <c r="D407" s="55">
        <v>9.998</v>
      </c>
      <c r="E407" s="55">
        <v>4.7</v>
      </c>
    </row>
    <row r="408" spans="1:5">
      <c r="A408" s="53" t="s">
        <v>1104</v>
      </c>
      <c r="B408" s="51" t="str">
        <f t="shared" si="7"/>
        <v>16</v>
      </c>
      <c r="C408" s="54">
        <v>17.781</v>
      </c>
      <c r="D408" s="55">
        <v>13.044</v>
      </c>
      <c r="E408" s="55">
        <v>6.7</v>
      </c>
    </row>
    <row r="409" spans="1:5">
      <c r="A409" s="53" t="s">
        <v>1105</v>
      </c>
      <c r="B409" s="51" t="str">
        <f t="shared" si="7"/>
        <v>15</v>
      </c>
      <c r="C409" s="54">
        <v>17.66</v>
      </c>
      <c r="D409" s="55">
        <v>12.68</v>
      </c>
      <c r="E409" s="55">
        <v>6.85</v>
      </c>
    </row>
    <row r="410" spans="1:5">
      <c r="A410" s="59" t="s">
        <v>1106</v>
      </c>
      <c r="B410" s="51" t="str">
        <f t="shared" si="7"/>
        <v>15</v>
      </c>
      <c r="C410" s="54">
        <v>18.643</v>
      </c>
      <c r="D410" s="55">
        <v>13.14</v>
      </c>
      <c r="E410" s="55">
        <v>7.3</v>
      </c>
    </row>
    <row r="411" spans="1:5">
      <c r="A411" s="59" t="s">
        <v>1107</v>
      </c>
      <c r="B411" s="51" t="str">
        <f t="shared" si="7"/>
        <v>15</v>
      </c>
      <c r="C411" s="54">
        <v>17.367</v>
      </c>
      <c r="D411" s="55">
        <v>12.2</v>
      </c>
      <c r="E411" s="55">
        <v>7.3</v>
      </c>
    </row>
    <row r="412" spans="1:5">
      <c r="A412" s="59" t="s">
        <v>1108</v>
      </c>
      <c r="B412" s="51" t="str">
        <f t="shared" si="7"/>
        <v>15</v>
      </c>
      <c r="C412" s="54">
        <v>19.667</v>
      </c>
      <c r="D412" s="55">
        <v>13.22</v>
      </c>
      <c r="E412" s="55">
        <v>7.4</v>
      </c>
    </row>
    <row r="413" spans="1:5">
      <c r="A413" s="53" t="s">
        <v>1109</v>
      </c>
      <c r="B413" s="51" t="str">
        <f t="shared" si="7"/>
        <v>18</v>
      </c>
      <c r="C413" s="54">
        <v>24.58</v>
      </c>
      <c r="D413" s="55">
        <v>17.613</v>
      </c>
      <c r="E413" s="55">
        <v>9.4</v>
      </c>
    </row>
    <row r="414" spans="1:5">
      <c r="A414" s="59" t="s">
        <v>1110</v>
      </c>
      <c r="B414" s="51" t="str">
        <f t="shared" si="7"/>
        <v>13</v>
      </c>
      <c r="C414" s="54">
        <v>14.976</v>
      </c>
      <c r="D414" s="55">
        <v>10.25</v>
      </c>
      <c r="E414" s="55">
        <v>5.1</v>
      </c>
    </row>
    <row r="415" spans="1:5">
      <c r="A415" s="53" t="s">
        <v>1111</v>
      </c>
      <c r="B415" s="51" t="str">
        <f t="shared" ref="B415:B456" si="8">IF(LEN(A415)=12,"D"&amp;MID(A415,6,2),MID(A415,5,2))</f>
        <v>18</v>
      </c>
      <c r="C415" s="54">
        <v>27.372</v>
      </c>
      <c r="D415" s="55">
        <v>20.13</v>
      </c>
      <c r="E415" s="55">
        <v>10.5</v>
      </c>
    </row>
    <row r="416" spans="1:5">
      <c r="A416" s="53" t="s">
        <v>1112</v>
      </c>
      <c r="B416" s="51" t="str">
        <f t="shared" si="8"/>
        <v>18</v>
      </c>
      <c r="C416" s="54">
        <v>24.516</v>
      </c>
      <c r="D416" s="55">
        <v>18.164</v>
      </c>
      <c r="E416" s="55">
        <v>10</v>
      </c>
    </row>
    <row r="417" spans="1:5">
      <c r="A417" s="59" t="s">
        <v>1113</v>
      </c>
      <c r="B417" s="51" t="str">
        <f t="shared" si="8"/>
        <v>18</v>
      </c>
      <c r="C417" s="54">
        <v>23.92</v>
      </c>
      <c r="D417" s="55">
        <v>17.36</v>
      </c>
      <c r="E417" s="55">
        <v>9</v>
      </c>
    </row>
    <row r="418" spans="1:5">
      <c r="A418" s="59" t="s">
        <v>1114</v>
      </c>
      <c r="B418" s="51" t="str">
        <f t="shared" si="8"/>
        <v>16</v>
      </c>
      <c r="C418" s="54">
        <v>17.787</v>
      </c>
      <c r="D418" s="55">
        <v>12.769</v>
      </c>
      <c r="E418" s="55">
        <v>6.8</v>
      </c>
    </row>
    <row r="419" spans="1:5">
      <c r="A419" s="59" t="s">
        <v>1115</v>
      </c>
      <c r="B419" s="51" t="str">
        <f t="shared" si="8"/>
        <v>18</v>
      </c>
      <c r="C419" s="54">
        <v>23.195</v>
      </c>
      <c r="D419" s="55">
        <v>17.322</v>
      </c>
      <c r="E419" s="55">
        <v>9.2</v>
      </c>
    </row>
    <row r="420" spans="1:5">
      <c r="A420" s="53" t="s">
        <v>1116</v>
      </c>
      <c r="B420" s="51" t="str">
        <f t="shared" si="8"/>
        <v>15</v>
      </c>
      <c r="C420" s="54">
        <v>18.927</v>
      </c>
      <c r="D420" s="55">
        <v>13.211</v>
      </c>
      <c r="E420" s="55">
        <v>7.394</v>
      </c>
    </row>
    <row r="421" spans="1:5">
      <c r="A421" s="50" t="s">
        <v>1117</v>
      </c>
      <c r="B421" s="51" t="str">
        <f t="shared" si="8"/>
        <v>18</v>
      </c>
      <c r="C421" s="54">
        <v>27.996</v>
      </c>
      <c r="D421" s="55">
        <v>21.5</v>
      </c>
      <c r="E421" s="55">
        <v>10.5</v>
      </c>
    </row>
    <row r="422" spans="1:5">
      <c r="A422" s="59" t="s">
        <v>1118</v>
      </c>
      <c r="B422" s="51" t="str">
        <f t="shared" si="8"/>
        <v>15</v>
      </c>
      <c r="C422" s="54">
        <v>17.123</v>
      </c>
      <c r="D422" s="55">
        <v>12.5</v>
      </c>
      <c r="E422" s="55">
        <v>6.9</v>
      </c>
    </row>
    <row r="423" spans="1:5">
      <c r="A423" s="53" t="s">
        <v>1119</v>
      </c>
      <c r="B423" s="51" t="str">
        <f t="shared" si="8"/>
        <v>17</v>
      </c>
      <c r="C423" s="54">
        <v>25.5</v>
      </c>
      <c r="D423" s="55">
        <v>18.49</v>
      </c>
      <c r="E423" s="56">
        <v>9.8</v>
      </c>
    </row>
    <row r="424" spans="1:5">
      <c r="A424" s="59" t="s">
        <v>1120</v>
      </c>
      <c r="B424" s="51" t="str">
        <f t="shared" si="8"/>
        <v>14</v>
      </c>
      <c r="C424" s="54">
        <v>15.61</v>
      </c>
      <c r="D424" s="55">
        <v>11.22</v>
      </c>
      <c r="E424" s="55">
        <v>5.7</v>
      </c>
    </row>
    <row r="425" spans="1:5">
      <c r="A425" s="59" t="s">
        <v>1121</v>
      </c>
      <c r="B425" s="51" t="str">
        <f t="shared" si="8"/>
        <v>14</v>
      </c>
      <c r="C425" s="54">
        <v>17.734</v>
      </c>
      <c r="D425" s="55">
        <v>11.5</v>
      </c>
      <c r="E425" s="55">
        <v>6.3</v>
      </c>
    </row>
    <row r="426" spans="1:5">
      <c r="A426" s="59" t="s">
        <v>1122</v>
      </c>
      <c r="B426" s="51" t="str">
        <f t="shared" si="8"/>
        <v>14</v>
      </c>
      <c r="C426" s="54">
        <v>15.5</v>
      </c>
      <c r="D426" s="55">
        <v>11.4</v>
      </c>
      <c r="E426" s="55">
        <v>6.2</v>
      </c>
    </row>
    <row r="427" spans="1:5">
      <c r="A427" s="53" t="s">
        <v>1123</v>
      </c>
      <c r="B427" s="51" t="str">
        <f t="shared" si="8"/>
        <v>18</v>
      </c>
      <c r="C427" s="54">
        <v>22.77</v>
      </c>
      <c r="D427" s="55">
        <v>16.863</v>
      </c>
      <c r="E427" s="55">
        <v>8.732</v>
      </c>
    </row>
    <row r="428" spans="1:5">
      <c r="A428" s="53" t="s">
        <v>1124</v>
      </c>
      <c r="B428" s="51" t="str">
        <f t="shared" si="8"/>
        <v>18</v>
      </c>
      <c r="C428" s="54">
        <v>26.976</v>
      </c>
      <c r="D428" s="55">
        <v>18.178</v>
      </c>
      <c r="E428" s="55">
        <v>10.05</v>
      </c>
    </row>
    <row r="429" spans="1:5">
      <c r="A429" s="53" t="s">
        <v>1125</v>
      </c>
      <c r="B429" s="51" t="str">
        <f t="shared" si="8"/>
        <v>14</v>
      </c>
      <c r="C429" s="54">
        <v>14.351</v>
      </c>
      <c r="D429" s="55">
        <v>9.603</v>
      </c>
      <c r="E429" s="55">
        <v>5</v>
      </c>
    </row>
    <row r="430" spans="1:5">
      <c r="A430" s="50" t="s">
        <v>1126</v>
      </c>
      <c r="B430" s="51" t="str">
        <f t="shared" si="8"/>
        <v>18</v>
      </c>
      <c r="C430" s="54">
        <v>27.996</v>
      </c>
      <c r="D430" s="55">
        <v>21.5</v>
      </c>
      <c r="E430" s="55">
        <v>10.5</v>
      </c>
    </row>
    <row r="431" spans="1:5">
      <c r="A431" s="50" t="s">
        <v>1127</v>
      </c>
      <c r="B431" s="51" t="str">
        <f t="shared" si="8"/>
        <v>18</v>
      </c>
      <c r="C431" s="54">
        <v>27.996</v>
      </c>
      <c r="D431" s="55">
        <v>21.5</v>
      </c>
      <c r="E431" s="55">
        <v>10.5</v>
      </c>
    </row>
    <row r="432" spans="1:5">
      <c r="A432" s="59" t="s">
        <v>1128</v>
      </c>
      <c r="B432" s="51" t="str">
        <f t="shared" si="8"/>
        <v>14</v>
      </c>
      <c r="C432" s="54">
        <v>16.44</v>
      </c>
      <c r="D432" s="55">
        <v>11.2</v>
      </c>
      <c r="E432" s="55">
        <v>6.1</v>
      </c>
    </row>
    <row r="433" spans="1:5">
      <c r="A433" s="59" t="s">
        <v>1129</v>
      </c>
      <c r="B433" s="51" t="str">
        <f t="shared" si="8"/>
        <v>14</v>
      </c>
      <c r="C433" s="54">
        <v>17.513</v>
      </c>
      <c r="D433" s="55">
        <v>11.305</v>
      </c>
      <c r="E433" s="55">
        <v>6.2</v>
      </c>
    </row>
    <row r="434" spans="1:5">
      <c r="A434" s="59" t="s">
        <v>1130</v>
      </c>
      <c r="B434" s="51" t="str">
        <f t="shared" si="8"/>
        <v>14</v>
      </c>
      <c r="C434" s="54">
        <v>18.16</v>
      </c>
      <c r="D434" s="55">
        <v>11.41</v>
      </c>
      <c r="E434" s="55">
        <v>6.2</v>
      </c>
    </row>
    <row r="435" spans="1:5">
      <c r="A435" s="59" t="s">
        <v>1131</v>
      </c>
      <c r="B435" s="51" t="str">
        <f t="shared" si="8"/>
        <v>14</v>
      </c>
      <c r="C435" s="54">
        <v>15.527</v>
      </c>
      <c r="D435" s="55">
        <v>11.4</v>
      </c>
      <c r="E435" s="55">
        <v>6.2</v>
      </c>
    </row>
    <row r="436" spans="1:5">
      <c r="A436" s="53" t="s">
        <v>1132</v>
      </c>
      <c r="B436" s="51" t="str">
        <f t="shared" si="8"/>
        <v>15</v>
      </c>
      <c r="C436" s="54">
        <v>20</v>
      </c>
      <c r="D436" s="55">
        <v>13.843</v>
      </c>
      <c r="E436" s="55">
        <v>8</v>
      </c>
    </row>
    <row r="437" spans="1:5">
      <c r="A437" s="53" t="s">
        <v>1133</v>
      </c>
      <c r="B437" s="51" t="str">
        <f t="shared" si="8"/>
        <v>14</v>
      </c>
      <c r="C437" s="54">
        <v>15.614</v>
      </c>
      <c r="D437" s="55">
        <v>11.117</v>
      </c>
      <c r="E437" s="55">
        <v>5.25</v>
      </c>
    </row>
    <row r="438" spans="1:5">
      <c r="A438" s="50" t="s">
        <v>1134</v>
      </c>
      <c r="B438" s="51" t="str">
        <f t="shared" si="8"/>
        <v>17</v>
      </c>
      <c r="C438" s="63">
        <v>27.768</v>
      </c>
      <c r="D438" s="56">
        <v>20.63</v>
      </c>
      <c r="E438" s="56">
        <v>11</v>
      </c>
    </row>
    <row r="439" spans="1:5">
      <c r="A439" s="53" t="s">
        <v>1135</v>
      </c>
      <c r="B439" s="51" t="str">
        <f t="shared" si="8"/>
        <v>21</v>
      </c>
      <c r="C439" s="54">
        <v>38.52</v>
      </c>
      <c r="D439" s="55">
        <v>31.75</v>
      </c>
      <c r="E439" s="55">
        <v>17.4</v>
      </c>
    </row>
    <row r="440" spans="1:5">
      <c r="A440" s="59" t="s">
        <v>1136</v>
      </c>
      <c r="B440" s="51" t="str">
        <f t="shared" si="8"/>
        <v>14</v>
      </c>
      <c r="C440" s="54">
        <v>18.4</v>
      </c>
      <c r="D440" s="55">
        <v>12.35</v>
      </c>
      <c r="E440" s="55">
        <v>6.7</v>
      </c>
    </row>
    <row r="441" spans="1:5">
      <c r="A441" s="59" t="s">
        <v>1137</v>
      </c>
      <c r="B441" s="51" t="str">
        <f t="shared" si="8"/>
        <v>14</v>
      </c>
      <c r="C441" s="54">
        <v>18.4</v>
      </c>
      <c r="D441" s="55">
        <v>12.35</v>
      </c>
      <c r="E441" s="55">
        <v>6.7</v>
      </c>
    </row>
    <row r="442" spans="1:5">
      <c r="A442" s="53" t="s">
        <v>1138</v>
      </c>
      <c r="B442" s="51" t="str">
        <f t="shared" si="8"/>
        <v>16</v>
      </c>
      <c r="C442" s="54">
        <v>21.702</v>
      </c>
      <c r="D442" s="55">
        <v>15.717</v>
      </c>
      <c r="E442" s="55">
        <v>8.6</v>
      </c>
    </row>
    <row r="443" spans="1:5">
      <c r="A443" s="53" t="s">
        <v>1139</v>
      </c>
      <c r="B443" s="51" t="str">
        <f t="shared" si="8"/>
        <v>17</v>
      </c>
      <c r="C443" s="54">
        <v>26.732</v>
      </c>
      <c r="D443" s="55">
        <v>20.842</v>
      </c>
      <c r="E443" s="55">
        <v>10.656</v>
      </c>
    </row>
    <row r="444" spans="1:5">
      <c r="A444" s="50" t="s">
        <v>1140</v>
      </c>
      <c r="B444" s="51" t="str">
        <f t="shared" si="8"/>
        <v>18</v>
      </c>
      <c r="C444" s="63">
        <v>27.148</v>
      </c>
      <c r="D444" s="56">
        <v>21.326</v>
      </c>
      <c r="E444" s="56">
        <v>10.9</v>
      </c>
    </row>
    <row r="445" spans="1:5">
      <c r="A445" s="53" t="s">
        <v>1141</v>
      </c>
      <c r="B445" s="51" t="str">
        <f t="shared" si="8"/>
        <v>16</v>
      </c>
      <c r="C445" s="54">
        <v>16.431</v>
      </c>
      <c r="D445" s="55">
        <v>11.521</v>
      </c>
      <c r="E445" s="55">
        <v>7.672</v>
      </c>
    </row>
    <row r="446" spans="1:5">
      <c r="A446" s="53" t="s">
        <v>1142</v>
      </c>
      <c r="B446" s="51" t="str">
        <f t="shared" si="8"/>
        <v>16</v>
      </c>
      <c r="C446" s="54">
        <v>16.431</v>
      </c>
      <c r="D446" s="55">
        <v>11.521</v>
      </c>
      <c r="E446" s="55">
        <v>7.672</v>
      </c>
    </row>
    <row r="447" spans="1:5">
      <c r="A447" s="53" t="s">
        <v>1143</v>
      </c>
      <c r="B447" s="51" t="str">
        <f t="shared" si="8"/>
        <v>17</v>
      </c>
      <c r="C447" s="54">
        <v>19.843</v>
      </c>
      <c r="D447" s="55">
        <v>15.063</v>
      </c>
      <c r="E447" s="55">
        <v>8.2</v>
      </c>
    </row>
    <row r="448" spans="1:5">
      <c r="A448" s="53" t="s">
        <v>1144</v>
      </c>
      <c r="B448" s="51" t="str">
        <f t="shared" si="8"/>
        <v>17</v>
      </c>
      <c r="C448" s="54">
        <v>19.843</v>
      </c>
      <c r="D448" s="55">
        <v>15.063</v>
      </c>
      <c r="E448" s="55">
        <v>8</v>
      </c>
    </row>
    <row r="449" spans="1:5">
      <c r="A449" s="50" t="s">
        <v>1145</v>
      </c>
      <c r="B449" s="51" t="str">
        <f t="shared" si="8"/>
        <v>18</v>
      </c>
      <c r="C449" s="54">
        <v>24.204</v>
      </c>
      <c r="D449" s="55">
        <v>18.26</v>
      </c>
      <c r="E449" s="55">
        <v>9.7</v>
      </c>
    </row>
    <row r="450" spans="1:5">
      <c r="A450" s="53" t="s">
        <v>1146</v>
      </c>
      <c r="B450" s="51" t="str">
        <f t="shared" si="8"/>
        <v>15</v>
      </c>
      <c r="C450" s="63">
        <v>16.62</v>
      </c>
      <c r="D450" s="56">
        <v>12.813</v>
      </c>
      <c r="E450" s="56">
        <v>5.8</v>
      </c>
    </row>
    <row r="451" spans="1:5">
      <c r="A451" s="50" t="s">
        <v>1147</v>
      </c>
      <c r="B451" s="51" t="str">
        <f t="shared" si="8"/>
        <v>18</v>
      </c>
      <c r="C451" s="54">
        <v>27.996</v>
      </c>
      <c r="D451" s="55">
        <v>21.5</v>
      </c>
      <c r="E451" s="55">
        <v>10.5</v>
      </c>
    </row>
    <row r="452" spans="1:5">
      <c r="A452" s="50" t="s">
        <v>1148</v>
      </c>
      <c r="B452" s="51" t="str">
        <f t="shared" si="8"/>
        <v>18</v>
      </c>
      <c r="C452" s="54">
        <v>27.996</v>
      </c>
      <c r="D452" s="55">
        <v>21.5</v>
      </c>
      <c r="E452" s="55">
        <v>10.5</v>
      </c>
    </row>
    <row r="453" spans="1:5">
      <c r="A453" s="53" t="s">
        <v>1149</v>
      </c>
      <c r="B453" s="51" t="str">
        <f t="shared" si="8"/>
        <v>14</v>
      </c>
      <c r="C453" s="54">
        <v>14.407</v>
      </c>
      <c r="D453" s="55">
        <v>10.147</v>
      </c>
      <c r="E453" s="55">
        <v>5.878</v>
      </c>
    </row>
    <row r="454" spans="1:5">
      <c r="A454" s="53" t="s">
        <v>1150</v>
      </c>
      <c r="B454" s="51" t="str">
        <f t="shared" si="8"/>
        <v>22</v>
      </c>
      <c r="C454" s="54">
        <v>38.532</v>
      </c>
      <c r="D454" s="55">
        <v>30.73</v>
      </c>
      <c r="E454" s="55">
        <v>17</v>
      </c>
    </row>
    <row r="455" spans="1:5">
      <c r="A455" s="53" t="s">
        <v>1151</v>
      </c>
      <c r="B455" s="51" t="str">
        <f t="shared" si="8"/>
        <v>16</v>
      </c>
      <c r="C455" s="54">
        <v>19.28</v>
      </c>
      <c r="D455" s="55">
        <v>14.59</v>
      </c>
      <c r="E455" s="55">
        <v>7.2</v>
      </c>
    </row>
    <row r="456" spans="1:5">
      <c r="A456" s="64" t="s">
        <v>1152</v>
      </c>
      <c r="B456" s="51" t="str">
        <f t="shared" si="8"/>
        <v>20</v>
      </c>
      <c r="C456" s="65">
        <v>32.468</v>
      </c>
      <c r="D456" s="66">
        <v>23.988</v>
      </c>
      <c r="E456" s="67">
        <v>13.4</v>
      </c>
    </row>
    <row r="457" spans="1:5">
      <c r="A457" s="59" t="s">
        <v>1153</v>
      </c>
      <c r="B457" s="61" t="str">
        <f>IF(LEN(A457)=12,"D"&amp;MID(A457,6,2),MID(A457,5,2))&amp;"边"</f>
        <v>18边</v>
      </c>
      <c r="C457" s="68">
        <v>21.59</v>
      </c>
      <c r="D457" s="69">
        <v>16.437</v>
      </c>
      <c r="E457" s="69">
        <v>9.752</v>
      </c>
    </row>
    <row r="458" spans="1:5">
      <c r="A458" s="59" t="s">
        <v>1154</v>
      </c>
      <c r="B458" s="61" t="str">
        <f>IF(LEN(A458)=12,"D"&amp;MID(A458,6,2),MID(A458,5,2))&amp;"边"</f>
        <v>18边</v>
      </c>
      <c r="C458" s="68">
        <v>21.59</v>
      </c>
      <c r="D458" s="69">
        <v>16.437</v>
      </c>
      <c r="E458" s="69">
        <v>9.752</v>
      </c>
    </row>
    <row r="459" spans="1:5">
      <c r="A459" s="50" t="s">
        <v>1155</v>
      </c>
      <c r="B459" s="51" t="str">
        <f t="shared" ref="B459:B522" si="9">IF(LEN(A459)=12,"D"&amp;MID(A459,6,2),MID(A459,5,2))</f>
        <v>15</v>
      </c>
      <c r="C459" s="51">
        <v>20.76</v>
      </c>
      <c r="D459" s="52">
        <v>15.812</v>
      </c>
      <c r="E459" s="52">
        <v>8.05</v>
      </c>
    </row>
    <row r="460" spans="1:5">
      <c r="A460" s="50" t="s">
        <v>1156</v>
      </c>
      <c r="B460" s="51" t="str">
        <f t="shared" si="9"/>
        <v>18</v>
      </c>
      <c r="C460" s="51">
        <v>30.56</v>
      </c>
      <c r="D460" s="52">
        <v>22.436</v>
      </c>
      <c r="E460" s="52">
        <v>11.69</v>
      </c>
    </row>
    <row r="461" spans="1:5">
      <c r="A461" s="50" t="s">
        <v>1157</v>
      </c>
      <c r="B461" s="51" t="str">
        <f t="shared" si="9"/>
        <v>15</v>
      </c>
      <c r="C461" s="51">
        <v>20.604</v>
      </c>
      <c r="D461" s="52">
        <v>14.372</v>
      </c>
      <c r="E461" s="52">
        <v>7.8</v>
      </c>
    </row>
    <row r="462" spans="1:5">
      <c r="A462" s="50" t="s">
        <v>1158</v>
      </c>
      <c r="B462" s="51" t="str">
        <f t="shared" si="9"/>
        <v>17</v>
      </c>
      <c r="C462" s="51">
        <v>26.608</v>
      </c>
      <c r="D462" s="52">
        <v>19.101</v>
      </c>
      <c r="E462" s="52">
        <v>10.274</v>
      </c>
    </row>
    <row r="463" spans="1:5">
      <c r="A463" s="50" t="s">
        <v>1159</v>
      </c>
      <c r="B463" s="51" t="str">
        <f t="shared" si="9"/>
        <v>18</v>
      </c>
      <c r="C463" s="51">
        <v>27.56</v>
      </c>
      <c r="D463" s="52">
        <v>21.12</v>
      </c>
      <c r="E463" s="52">
        <v>11.7</v>
      </c>
    </row>
    <row r="464" spans="1:5">
      <c r="A464" s="50" t="s">
        <v>1160</v>
      </c>
      <c r="B464" s="51" t="str">
        <f t="shared" si="9"/>
        <v>15</v>
      </c>
      <c r="C464" s="51">
        <v>20.34</v>
      </c>
      <c r="D464" s="52">
        <v>15.258</v>
      </c>
      <c r="E464" s="52">
        <v>7.6</v>
      </c>
    </row>
    <row r="465" spans="1:5">
      <c r="A465" s="50" t="s">
        <v>1161</v>
      </c>
      <c r="B465" s="51" t="str">
        <f t="shared" si="9"/>
        <v>15</v>
      </c>
      <c r="C465" s="68">
        <v>20.34</v>
      </c>
      <c r="D465" s="69">
        <v>15.258</v>
      </c>
      <c r="E465" s="69">
        <v>7.9</v>
      </c>
    </row>
    <row r="466" spans="1:5">
      <c r="A466" s="50" t="s">
        <v>1162</v>
      </c>
      <c r="B466" s="51" t="str">
        <f t="shared" si="9"/>
        <v>17</v>
      </c>
      <c r="C466" s="68">
        <v>25.312</v>
      </c>
      <c r="D466" s="69">
        <v>19.824</v>
      </c>
      <c r="E466" s="69">
        <v>10.734</v>
      </c>
    </row>
    <row r="467" spans="1:5">
      <c r="A467" s="50" t="s">
        <v>1163</v>
      </c>
      <c r="B467" s="51" t="str">
        <f t="shared" si="9"/>
        <v>17</v>
      </c>
      <c r="C467" s="68">
        <v>25.312</v>
      </c>
      <c r="D467" s="69">
        <v>19.824</v>
      </c>
      <c r="E467" s="69">
        <v>10.55</v>
      </c>
    </row>
    <row r="468" spans="1:5">
      <c r="A468" s="60" t="s">
        <v>1164</v>
      </c>
      <c r="B468" s="51" t="str">
        <f t="shared" si="9"/>
        <v>15</v>
      </c>
      <c r="C468" s="63">
        <v>20.98</v>
      </c>
      <c r="D468" s="56">
        <v>14.634</v>
      </c>
      <c r="E468" s="56">
        <v>7.4</v>
      </c>
    </row>
    <row r="469" spans="1:5">
      <c r="A469" s="60" t="s">
        <v>1165</v>
      </c>
      <c r="B469" s="51" t="str">
        <f t="shared" si="9"/>
        <v>16</v>
      </c>
      <c r="C469" s="63">
        <v>20.688</v>
      </c>
      <c r="D469" s="56">
        <v>15.319</v>
      </c>
      <c r="E469" s="56">
        <v>8.4</v>
      </c>
    </row>
    <row r="470" spans="1:5">
      <c r="A470" s="60" t="s">
        <v>1166</v>
      </c>
      <c r="B470" s="51" t="str">
        <f t="shared" si="9"/>
        <v>16</v>
      </c>
      <c r="C470" s="51">
        <v>21.163</v>
      </c>
      <c r="D470" s="52">
        <v>16.214</v>
      </c>
      <c r="E470" s="52">
        <v>8.45</v>
      </c>
    </row>
    <row r="471" spans="1:5">
      <c r="A471" s="59" t="s">
        <v>1167</v>
      </c>
      <c r="B471" s="51" t="str">
        <f t="shared" si="9"/>
        <v>15</v>
      </c>
      <c r="C471" s="68">
        <v>16.307</v>
      </c>
      <c r="D471" s="69">
        <v>11.967</v>
      </c>
      <c r="E471" s="69">
        <v>7.266</v>
      </c>
    </row>
    <row r="472" spans="1:5">
      <c r="A472" s="59" t="s">
        <v>1168</v>
      </c>
      <c r="B472" s="51" t="str">
        <f t="shared" si="9"/>
        <v>15</v>
      </c>
      <c r="C472" s="68">
        <v>16.243</v>
      </c>
      <c r="D472" s="69">
        <v>11.473</v>
      </c>
      <c r="E472" s="69">
        <v>7.4</v>
      </c>
    </row>
    <row r="473" spans="1:5">
      <c r="A473" s="59" t="s">
        <v>1169</v>
      </c>
      <c r="B473" s="51" t="str">
        <f t="shared" si="9"/>
        <v>16</v>
      </c>
      <c r="C473" s="68">
        <v>14.783</v>
      </c>
      <c r="D473" s="69">
        <v>11.34</v>
      </c>
      <c r="E473" s="69">
        <v>7.738</v>
      </c>
    </row>
    <row r="474" spans="1:5">
      <c r="A474" s="59" t="s">
        <v>1170</v>
      </c>
      <c r="B474" s="51" t="str">
        <f t="shared" si="9"/>
        <v>15</v>
      </c>
      <c r="C474" s="68">
        <v>17.577</v>
      </c>
      <c r="D474" s="69">
        <v>13.218</v>
      </c>
      <c r="E474" s="69">
        <v>8.14</v>
      </c>
    </row>
    <row r="475" spans="1:5">
      <c r="A475" s="59" t="s">
        <v>1171</v>
      </c>
      <c r="B475" s="51" t="str">
        <f t="shared" si="9"/>
        <v>15</v>
      </c>
      <c r="C475" s="68">
        <v>15.781</v>
      </c>
      <c r="D475" s="69">
        <v>10.76</v>
      </c>
      <c r="E475" s="69">
        <v>7.488</v>
      </c>
    </row>
    <row r="476" spans="1:5">
      <c r="A476" s="59" t="s">
        <v>1172</v>
      </c>
      <c r="B476" s="51" t="str">
        <f t="shared" si="9"/>
        <v>16</v>
      </c>
      <c r="C476" s="68">
        <v>17.093</v>
      </c>
      <c r="D476" s="69">
        <v>14.207</v>
      </c>
      <c r="E476" s="69">
        <v>8.55</v>
      </c>
    </row>
    <row r="477" spans="1:5">
      <c r="A477" s="59" t="s">
        <v>1173</v>
      </c>
      <c r="B477" s="51" t="str">
        <f t="shared" si="9"/>
        <v>17</v>
      </c>
      <c r="C477" s="68">
        <v>24.892</v>
      </c>
      <c r="D477" s="69">
        <v>18.693</v>
      </c>
      <c r="E477" s="69">
        <v>9.7</v>
      </c>
    </row>
    <row r="478" spans="1:5">
      <c r="A478" s="59" t="s">
        <v>1174</v>
      </c>
      <c r="B478" s="51" t="str">
        <f t="shared" si="9"/>
        <v>17</v>
      </c>
      <c r="C478" s="68">
        <v>27.04</v>
      </c>
      <c r="D478" s="69">
        <v>20.92</v>
      </c>
      <c r="E478" s="69">
        <v>10.1</v>
      </c>
    </row>
    <row r="479" spans="1:5">
      <c r="A479" s="59" t="s">
        <v>1175</v>
      </c>
      <c r="B479" s="51" t="str">
        <f t="shared" si="9"/>
        <v>18</v>
      </c>
      <c r="C479" s="68">
        <v>26.24</v>
      </c>
      <c r="D479" s="69">
        <v>20.14</v>
      </c>
      <c r="E479" s="69">
        <v>11.16</v>
      </c>
    </row>
    <row r="480" spans="1:5">
      <c r="A480" s="59" t="s">
        <v>1176</v>
      </c>
      <c r="B480" s="51" t="str">
        <f t="shared" si="9"/>
        <v>18</v>
      </c>
      <c r="C480" s="68">
        <v>26.24</v>
      </c>
      <c r="D480" s="69">
        <v>20.14</v>
      </c>
      <c r="E480" s="69">
        <v>11.68</v>
      </c>
    </row>
    <row r="481" spans="1:5">
      <c r="A481" s="59" t="s">
        <v>1177</v>
      </c>
      <c r="B481" s="51" t="str">
        <f t="shared" si="9"/>
        <v>18</v>
      </c>
      <c r="C481" s="68">
        <v>28.304</v>
      </c>
      <c r="D481" s="69">
        <v>22.8</v>
      </c>
      <c r="E481" s="69">
        <v>11.8</v>
      </c>
    </row>
    <row r="482" spans="1:5">
      <c r="A482" s="59" t="s">
        <v>1178</v>
      </c>
      <c r="B482" s="51" t="str">
        <f t="shared" si="9"/>
        <v>16</v>
      </c>
      <c r="C482" s="68">
        <v>17.402</v>
      </c>
      <c r="D482" s="69">
        <v>13.732</v>
      </c>
      <c r="E482" s="69">
        <v>7.98</v>
      </c>
    </row>
    <row r="483" spans="1:5">
      <c r="A483" s="59" t="s">
        <v>1179</v>
      </c>
      <c r="B483" s="51" t="str">
        <f t="shared" si="9"/>
        <v>17</v>
      </c>
      <c r="C483" s="68">
        <v>22.224</v>
      </c>
      <c r="D483" s="69">
        <v>16.149</v>
      </c>
      <c r="E483" s="69">
        <v>9.916</v>
      </c>
    </row>
    <row r="484" spans="1:5">
      <c r="A484" s="59" t="s">
        <v>1180</v>
      </c>
      <c r="B484" s="51" t="str">
        <f t="shared" si="9"/>
        <v>14</v>
      </c>
      <c r="C484" s="68">
        <v>13.807</v>
      </c>
      <c r="D484" s="69">
        <v>9.527</v>
      </c>
      <c r="E484" s="69">
        <v>5.62</v>
      </c>
    </row>
    <row r="485" spans="1:5">
      <c r="A485" s="59" t="s">
        <v>1181</v>
      </c>
      <c r="B485" s="51" t="str">
        <f t="shared" si="9"/>
        <v>15</v>
      </c>
      <c r="C485" s="68">
        <v>15.311</v>
      </c>
      <c r="D485" s="69">
        <v>10.689</v>
      </c>
      <c r="E485" s="69">
        <v>6.588</v>
      </c>
    </row>
    <row r="486" spans="1:5">
      <c r="A486" s="59" t="s">
        <v>1182</v>
      </c>
      <c r="B486" s="51" t="str">
        <f t="shared" si="9"/>
        <v>16</v>
      </c>
      <c r="C486" s="68">
        <v>16.003</v>
      </c>
      <c r="D486" s="69">
        <v>12.873</v>
      </c>
      <c r="E486" s="69">
        <v>7.594</v>
      </c>
    </row>
    <row r="487" spans="1:5">
      <c r="A487" s="59" t="s">
        <v>1183</v>
      </c>
      <c r="B487" s="51" t="str">
        <f t="shared" si="9"/>
        <v>15</v>
      </c>
      <c r="C487" s="68">
        <v>16.517</v>
      </c>
      <c r="D487" s="69">
        <v>12.188</v>
      </c>
      <c r="E487" s="69">
        <v>6.9</v>
      </c>
    </row>
    <row r="488" spans="1:5">
      <c r="A488" s="59" t="s">
        <v>1184</v>
      </c>
      <c r="B488" s="51" t="str">
        <f t="shared" si="9"/>
        <v>17</v>
      </c>
      <c r="C488" s="68">
        <v>21.241</v>
      </c>
      <c r="D488" s="69">
        <v>16.126</v>
      </c>
      <c r="E488" s="69">
        <v>9</v>
      </c>
    </row>
    <row r="489" spans="1:5">
      <c r="A489" s="59" t="s">
        <v>1185</v>
      </c>
      <c r="B489" s="51" t="str">
        <f t="shared" si="9"/>
        <v>15</v>
      </c>
      <c r="C489" s="68">
        <v>15.887</v>
      </c>
      <c r="D489" s="69">
        <v>11.64</v>
      </c>
      <c r="E489" s="69">
        <v>6.45</v>
      </c>
    </row>
    <row r="490" spans="1:5">
      <c r="A490" s="59" t="s">
        <v>1186</v>
      </c>
      <c r="B490" s="51" t="str">
        <f t="shared" si="9"/>
        <v>15</v>
      </c>
      <c r="C490" s="68">
        <v>17.252</v>
      </c>
      <c r="D490" s="69">
        <v>12.132</v>
      </c>
      <c r="E490" s="69">
        <v>6.234</v>
      </c>
    </row>
    <row r="491" spans="1:5">
      <c r="A491" s="59" t="s">
        <v>1187</v>
      </c>
      <c r="B491" s="51" t="str">
        <f t="shared" si="9"/>
        <v>15</v>
      </c>
      <c r="C491" s="68">
        <v>16.847</v>
      </c>
      <c r="D491" s="69">
        <v>11.46</v>
      </c>
      <c r="E491" s="69">
        <v>6.6</v>
      </c>
    </row>
    <row r="492" spans="1:5">
      <c r="A492" s="59" t="s">
        <v>1188</v>
      </c>
      <c r="B492" s="51" t="str">
        <f t="shared" si="9"/>
        <v>17</v>
      </c>
      <c r="C492" s="68">
        <v>26.228</v>
      </c>
      <c r="D492" s="69">
        <v>20.908</v>
      </c>
      <c r="E492" s="69">
        <v>11.504</v>
      </c>
    </row>
    <row r="493" spans="1:5">
      <c r="A493" s="59" t="s">
        <v>1189</v>
      </c>
      <c r="B493" s="51" t="str">
        <f t="shared" si="9"/>
        <v>16</v>
      </c>
      <c r="C493" s="68">
        <v>19.12</v>
      </c>
      <c r="D493" s="69">
        <v>14.3</v>
      </c>
      <c r="E493" s="69">
        <v>8.358</v>
      </c>
    </row>
    <row r="494" spans="1:5">
      <c r="A494" s="59" t="s">
        <v>1190</v>
      </c>
      <c r="B494" s="51" t="str">
        <f t="shared" si="9"/>
        <v>18</v>
      </c>
      <c r="C494" s="68">
        <v>25.88</v>
      </c>
      <c r="D494" s="69">
        <v>19.113</v>
      </c>
      <c r="E494" s="69">
        <v>10.364</v>
      </c>
    </row>
    <row r="495" spans="1:5">
      <c r="A495" s="59" t="s">
        <v>1191</v>
      </c>
      <c r="B495" s="51" t="str">
        <f t="shared" si="9"/>
        <v>16</v>
      </c>
      <c r="C495" s="68">
        <v>20.801</v>
      </c>
      <c r="D495" s="69">
        <v>14.607</v>
      </c>
      <c r="E495" s="69">
        <v>8.256</v>
      </c>
    </row>
    <row r="496" spans="1:5">
      <c r="A496" s="59" t="s">
        <v>1192</v>
      </c>
      <c r="B496" s="51" t="str">
        <f t="shared" si="9"/>
        <v>17</v>
      </c>
      <c r="C496" s="68">
        <v>23.047</v>
      </c>
      <c r="D496" s="69">
        <v>17.097</v>
      </c>
      <c r="E496" s="69">
        <v>9.272</v>
      </c>
    </row>
    <row r="497" spans="1:5">
      <c r="A497" s="59" t="s">
        <v>1193</v>
      </c>
      <c r="B497" s="51" t="str">
        <f t="shared" si="9"/>
        <v>18</v>
      </c>
      <c r="C497" s="68">
        <v>25.561</v>
      </c>
      <c r="D497" s="69">
        <v>18.731</v>
      </c>
      <c r="E497" s="69">
        <v>9.688</v>
      </c>
    </row>
    <row r="498" spans="1:5">
      <c r="A498" s="59" t="s">
        <v>1194</v>
      </c>
      <c r="B498" s="51" t="str">
        <f t="shared" si="9"/>
        <v>14</v>
      </c>
      <c r="C498" s="68">
        <v>14.92</v>
      </c>
      <c r="D498" s="69">
        <v>10.78</v>
      </c>
      <c r="E498" s="69">
        <v>6.4</v>
      </c>
    </row>
    <row r="499" spans="1:5">
      <c r="A499" s="59" t="s">
        <v>1195</v>
      </c>
      <c r="B499" s="51" t="str">
        <f t="shared" si="9"/>
        <v>18</v>
      </c>
      <c r="C499" s="68">
        <v>29.832</v>
      </c>
      <c r="D499" s="69">
        <v>23.49</v>
      </c>
      <c r="E499" s="69">
        <v>13.874</v>
      </c>
    </row>
    <row r="500" spans="1:5">
      <c r="A500" s="59" t="s">
        <v>1196</v>
      </c>
      <c r="B500" s="51" t="str">
        <f t="shared" si="9"/>
        <v>20</v>
      </c>
      <c r="C500" s="68">
        <v>33.74</v>
      </c>
      <c r="D500" s="69">
        <v>26.347</v>
      </c>
      <c r="E500" s="69">
        <v>15.1</v>
      </c>
    </row>
    <row r="501" spans="1:5">
      <c r="A501" s="59" t="s">
        <v>1197</v>
      </c>
      <c r="B501" s="51" t="str">
        <f t="shared" si="9"/>
        <v>20</v>
      </c>
      <c r="C501" s="68">
        <v>33.74</v>
      </c>
      <c r="D501" s="69">
        <v>26.347</v>
      </c>
      <c r="E501" s="69">
        <v>15.5</v>
      </c>
    </row>
    <row r="502" spans="1:5">
      <c r="A502" s="59" t="s">
        <v>1198</v>
      </c>
      <c r="B502" s="51" t="str">
        <f t="shared" si="9"/>
        <v>18</v>
      </c>
      <c r="C502" s="68">
        <v>24.99</v>
      </c>
      <c r="D502" s="69">
        <v>19.347</v>
      </c>
      <c r="E502" s="69">
        <v>11.02</v>
      </c>
    </row>
    <row r="503" spans="1:5">
      <c r="A503" s="59" t="s">
        <v>1199</v>
      </c>
      <c r="B503" s="51" t="str">
        <f t="shared" si="9"/>
        <v>17</v>
      </c>
      <c r="C503" s="68">
        <v>20.77</v>
      </c>
      <c r="D503" s="69">
        <v>15.81</v>
      </c>
      <c r="E503" s="69">
        <v>9.484</v>
      </c>
    </row>
    <row r="504" spans="1:5">
      <c r="A504" s="59" t="s">
        <v>1200</v>
      </c>
      <c r="B504" s="51" t="str">
        <f t="shared" si="9"/>
        <v>16</v>
      </c>
      <c r="C504" s="68">
        <v>19.376</v>
      </c>
      <c r="D504" s="69">
        <v>14.992</v>
      </c>
      <c r="E504" s="69">
        <v>8.326</v>
      </c>
    </row>
    <row r="505" spans="1:5">
      <c r="A505" s="59" t="s">
        <v>1201</v>
      </c>
      <c r="B505" s="51" t="str">
        <f t="shared" si="9"/>
        <v>18</v>
      </c>
      <c r="C505" s="68">
        <v>25.241</v>
      </c>
      <c r="D505" s="69">
        <v>19.161</v>
      </c>
      <c r="E505" s="69">
        <v>11.092</v>
      </c>
    </row>
    <row r="506" spans="1:5">
      <c r="A506" s="59" t="s">
        <v>1202</v>
      </c>
      <c r="B506" s="51" t="str">
        <f t="shared" si="9"/>
        <v>17</v>
      </c>
      <c r="C506" s="68">
        <v>21.773</v>
      </c>
      <c r="D506" s="69">
        <v>17.294</v>
      </c>
      <c r="E506" s="69">
        <v>10</v>
      </c>
    </row>
    <row r="507" spans="1:5">
      <c r="A507" s="59" t="s">
        <v>1203</v>
      </c>
      <c r="B507" s="51" t="str">
        <f t="shared" si="9"/>
        <v>17</v>
      </c>
      <c r="C507" s="68">
        <v>27.544</v>
      </c>
      <c r="D507" s="69">
        <v>19.99</v>
      </c>
      <c r="E507" s="69">
        <v>11.3</v>
      </c>
    </row>
    <row r="508" spans="1:5">
      <c r="A508" s="59" t="s">
        <v>1204</v>
      </c>
      <c r="B508" s="51" t="str">
        <f t="shared" si="9"/>
        <v>18</v>
      </c>
      <c r="C508" s="68">
        <v>26.497</v>
      </c>
      <c r="D508" s="69">
        <v>20.137</v>
      </c>
      <c r="E508" s="69">
        <v>12.33</v>
      </c>
    </row>
    <row r="509" spans="1:5">
      <c r="A509" s="59" t="s">
        <v>1205</v>
      </c>
      <c r="B509" s="51" t="str">
        <f t="shared" si="9"/>
        <v>19</v>
      </c>
      <c r="C509" s="68">
        <v>31.17</v>
      </c>
      <c r="D509" s="69">
        <v>23.262</v>
      </c>
      <c r="E509" s="69">
        <v>13.9</v>
      </c>
    </row>
    <row r="510" spans="1:5">
      <c r="A510" s="59" t="s">
        <v>1206</v>
      </c>
      <c r="B510" s="51" t="str">
        <f t="shared" si="9"/>
        <v>16</v>
      </c>
      <c r="C510" s="68">
        <v>20.722</v>
      </c>
      <c r="D510" s="69">
        <v>14.185</v>
      </c>
      <c r="E510" s="69">
        <v>8</v>
      </c>
    </row>
    <row r="511" spans="1:5">
      <c r="A511" s="59" t="s">
        <v>1207</v>
      </c>
      <c r="B511" s="51" t="str">
        <f t="shared" si="9"/>
        <v>16</v>
      </c>
      <c r="C511" s="68">
        <v>20.547</v>
      </c>
      <c r="D511" s="69">
        <v>15.246</v>
      </c>
      <c r="E511" s="69">
        <v>8.818</v>
      </c>
    </row>
    <row r="512" spans="1:5">
      <c r="A512" s="59" t="s">
        <v>1208</v>
      </c>
      <c r="B512" s="51" t="str">
        <f t="shared" si="9"/>
        <v>D16</v>
      </c>
      <c r="C512" s="70">
        <v>14.569</v>
      </c>
      <c r="D512" s="71">
        <v>12.102</v>
      </c>
      <c r="E512" s="69">
        <v>8.226</v>
      </c>
    </row>
    <row r="513" spans="1:5">
      <c r="A513" s="59" t="s">
        <v>1209</v>
      </c>
      <c r="B513" s="51" t="str">
        <f t="shared" si="9"/>
        <v>15</v>
      </c>
      <c r="C513" s="68">
        <v>16.452</v>
      </c>
      <c r="D513" s="69">
        <v>12.64</v>
      </c>
      <c r="E513" s="69">
        <v>6.836</v>
      </c>
    </row>
    <row r="514" spans="1:5">
      <c r="A514" s="59" t="s">
        <v>1210</v>
      </c>
      <c r="B514" s="51" t="str">
        <f t="shared" si="9"/>
        <v>18</v>
      </c>
      <c r="C514" s="68">
        <v>29.14</v>
      </c>
      <c r="D514" s="69">
        <v>22.86</v>
      </c>
      <c r="E514" s="69">
        <v>13.543</v>
      </c>
    </row>
    <row r="515" spans="1:5">
      <c r="A515" s="59" t="s">
        <v>1211</v>
      </c>
      <c r="B515" s="51" t="str">
        <f t="shared" si="9"/>
        <v>17</v>
      </c>
      <c r="C515" s="68">
        <v>22.72</v>
      </c>
      <c r="D515" s="69">
        <v>17.13</v>
      </c>
      <c r="E515" s="69">
        <v>10</v>
      </c>
    </row>
    <row r="516" spans="1:5">
      <c r="A516" s="59" t="s">
        <v>1212</v>
      </c>
      <c r="B516" s="51" t="str">
        <f t="shared" si="9"/>
        <v>D16</v>
      </c>
      <c r="C516" s="68">
        <v>12.47</v>
      </c>
      <c r="D516" s="69">
        <v>12.268</v>
      </c>
      <c r="E516" s="69">
        <v>8</v>
      </c>
    </row>
    <row r="517" spans="1:5">
      <c r="A517" s="59" t="s">
        <v>1213</v>
      </c>
      <c r="B517" s="51" t="str">
        <f t="shared" si="9"/>
        <v>D17</v>
      </c>
      <c r="C517" s="68">
        <v>15.04</v>
      </c>
      <c r="D517" s="69">
        <v>14.724</v>
      </c>
      <c r="E517" s="69">
        <v>9.4</v>
      </c>
    </row>
    <row r="518" spans="1:5">
      <c r="A518" s="59" t="s">
        <v>1214</v>
      </c>
      <c r="B518" s="51" t="str">
        <f t="shared" si="9"/>
        <v>17</v>
      </c>
      <c r="C518" s="68">
        <v>24.06</v>
      </c>
      <c r="D518" s="69">
        <v>17.436</v>
      </c>
      <c r="E518" s="69">
        <v>10</v>
      </c>
    </row>
    <row r="519" spans="1:5">
      <c r="A519" s="59" t="s">
        <v>1215</v>
      </c>
      <c r="B519" s="51" t="str">
        <f t="shared" si="9"/>
        <v>D17</v>
      </c>
      <c r="C519" s="68">
        <v>16.48</v>
      </c>
      <c r="D519" s="69">
        <v>16.284</v>
      </c>
      <c r="E519" s="69">
        <v>10.6</v>
      </c>
    </row>
    <row r="520" spans="1:5">
      <c r="A520" s="59" t="s">
        <v>1216</v>
      </c>
      <c r="B520" s="51" t="str">
        <f t="shared" si="9"/>
        <v>16</v>
      </c>
      <c r="C520" s="68">
        <v>19.82</v>
      </c>
      <c r="D520" s="69">
        <v>14.462</v>
      </c>
      <c r="E520" s="69">
        <v>8.3</v>
      </c>
    </row>
    <row r="521" spans="1:5">
      <c r="A521" s="59" t="s">
        <v>1217</v>
      </c>
      <c r="B521" s="51" t="str">
        <f t="shared" si="9"/>
        <v>15</v>
      </c>
      <c r="C521" s="68">
        <v>15.907</v>
      </c>
      <c r="D521" s="69">
        <v>11.863</v>
      </c>
      <c r="E521" s="69">
        <v>7</v>
      </c>
    </row>
    <row r="522" spans="1:5">
      <c r="A522" s="59" t="s">
        <v>1218</v>
      </c>
      <c r="B522" s="51" t="str">
        <f t="shared" si="9"/>
        <v>16</v>
      </c>
      <c r="C522" s="68">
        <v>19.28</v>
      </c>
      <c r="D522" s="69">
        <v>14.59</v>
      </c>
      <c r="E522" s="69">
        <v>7.3</v>
      </c>
    </row>
    <row r="523" spans="1:5">
      <c r="A523" s="59" t="s">
        <v>1219</v>
      </c>
      <c r="B523" s="51" t="str">
        <f t="shared" ref="B523:B534" si="10">IF(LEN(A523)=12,"D"&amp;MID(A523,6,2),MID(A523,5,2))</f>
        <v>16</v>
      </c>
      <c r="C523" s="68">
        <v>19.28</v>
      </c>
      <c r="D523" s="69">
        <v>14.59</v>
      </c>
      <c r="E523" s="69">
        <v>7.3</v>
      </c>
    </row>
    <row r="524" spans="1:5">
      <c r="A524" s="59" t="s">
        <v>1220</v>
      </c>
      <c r="B524" s="51" t="str">
        <f t="shared" si="10"/>
        <v>17</v>
      </c>
      <c r="C524" s="68">
        <v>22.012</v>
      </c>
      <c r="D524" s="69">
        <v>16.782</v>
      </c>
      <c r="E524" s="69">
        <v>8.3</v>
      </c>
    </row>
    <row r="525" spans="1:5">
      <c r="A525" s="59" t="s">
        <v>1221</v>
      </c>
      <c r="B525" s="51" t="str">
        <f t="shared" si="10"/>
        <v>17</v>
      </c>
      <c r="C525" s="68">
        <v>22.012</v>
      </c>
      <c r="D525" s="69">
        <v>16.782</v>
      </c>
      <c r="E525" s="69">
        <v>8.3</v>
      </c>
    </row>
    <row r="526" spans="1:5">
      <c r="A526" s="59" t="s">
        <v>1222</v>
      </c>
      <c r="B526" s="51" t="str">
        <f t="shared" si="10"/>
        <v>17</v>
      </c>
      <c r="C526" s="68">
        <v>22.012</v>
      </c>
      <c r="D526" s="69">
        <v>16.782</v>
      </c>
      <c r="E526" s="69">
        <v>8.3</v>
      </c>
    </row>
    <row r="527" spans="1:5">
      <c r="A527" s="59" t="s">
        <v>1223</v>
      </c>
      <c r="B527" s="51" t="str">
        <f t="shared" si="10"/>
        <v>17</v>
      </c>
      <c r="C527" s="68">
        <v>22.012</v>
      </c>
      <c r="D527" s="69">
        <v>16.782</v>
      </c>
      <c r="E527" s="69">
        <v>8.3</v>
      </c>
    </row>
    <row r="528" spans="1:5">
      <c r="A528" s="59" t="s">
        <v>1224</v>
      </c>
      <c r="B528" s="51" t="str">
        <f t="shared" si="10"/>
        <v>18</v>
      </c>
      <c r="C528" s="68">
        <v>26.976</v>
      </c>
      <c r="D528" s="69">
        <v>18.178</v>
      </c>
      <c r="E528" s="69">
        <v>10.05</v>
      </c>
    </row>
    <row r="529" spans="1:5">
      <c r="A529" s="59" t="s">
        <v>1225</v>
      </c>
      <c r="B529" s="51" t="str">
        <f t="shared" si="10"/>
        <v>18</v>
      </c>
      <c r="C529" s="68">
        <v>26.072</v>
      </c>
      <c r="D529" s="69">
        <v>18.351</v>
      </c>
      <c r="E529" s="69">
        <v>9.6</v>
      </c>
    </row>
    <row r="530" spans="1:5">
      <c r="A530" s="59" t="s">
        <v>1226</v>
      </c>
      <c r="B530" s="51" t="str">
        <f t="shared" si="10"/>
        <v>18</v>
      </c>
      <c r="C530" s="68">
        <v>24.516</v>
      </c>
      <c r="D530" s="69">
        <v>18.164</v>
      </c>
      <c r="E530" s="69">
        <v>10</v>
      </c>
    </row>
    <row r="531" spans="1:5">
      <c r="A531" s="59" t="s">
        <v>1227</v>
      </c>
      <c r="B531" s="51" t="str">
        <f t="shared" si="10"/>
        <v>15</v>
      </c>
      <c r="C531" s="68">
        <v>20</v>
      </c>
      <c r="D531" s="69">
        <v>13.843</v>
      </c>
      <c r="E531" s="69">
        <v>7.964</v>
      </c>
    </row>
    <row r="532" spans="1:5">
      <c r="A532" s="59" t="s">
        <v>1228</v>
      </c>
      <c r="B532" s="51" t="str">
        <f t="shared" si="10"/>
        <v>15</v>
      </c>
      <c r="C532" s="68">
        <v>19.196</v>
      </c>
      <c r="D532" s="69">
        <v>13.426</v>
      </c>
      <c r="E532" s="69">
        <v>6.9</v>
      </c>
    </row>
    <row r="533" spans="1:5">
      <c r="A533" s="59" t="s">
        <v>1229</v>
      </c>
      <c r="B533" s="51" t="str">
        <f t="shared" si="10"/>
        <v>15</v>
      </c>
      <c r="C533" s="68">
        <v>20.98</v>
      </c>
      <c r="D533" s="69">
        <v>14.634</v>
      </c>
      <c r="E533" s="69">
        <v>7.4</v>
      </c>
    </row>
    <row r="534" spans="1:5">
      <c r="A534" s="59" t="s">
        <v>1230</v>
      </c>
      <c r="B534" s="51" t="str">
        <f t="shared" si="10"/>
        <v>16</v>
      </c>
      <c r="C534" s="68">
        <v>21.163</v>
      </c>
      <c r="D534" s="69">
        <v>16.214</v>
      </c>
      <c r="E534" s="69">
        <v>8.45</v>
      </c>
    </row>
    <row r="535" spans="1:5">
      <c r="A535" s="59" t="s">
        <v>1231</v>
      </c>
      <c r="B535" s="61" t="str">
        <f t="shared" ref="B535:B537" si="11">IF(LEN(A535)=12,"D"&amp;MID(A535,6,2),MID(A535,5,2))&amp;"边"</f>
        <v>20边</v>
      </c>
      <c r="C535" s="68">
        <v>32.012</v>
      </c>
      <c r="D535" s="69">
        <v>24.9</v>
      </c>
      <c r="E535" s="69">
        <v>13.717</v>
      </c>
    </row>
    <row r="536" spans="1:5">
      <c r="A536" s="59" t="s">
        <v>1232</v>
      </c>
      <c r="B536" s="61" t="str">
        <f t="shared" si="11"/>
        <v>20边</v>
      </c>
      <c r="C536" s="68">
        <v>32.012</v>
      </c>
      <c r="D536" s="69">
        <v>24.9</v>
      </c>
      <c r="E536" s="69">
        <v>14.498</v>
      </c>
    </row>
    <row r="537" spans="1:5">
      <c r="A537" s="59" t="s">
        <v>1233</v>
      </c>
      <c r="B537" s="61" t="str">
        <f t="shared" si="11"/>
        <v>20边</v>
      </c>
      <c r="C537" s="68">
        <v>34.48</v>
      </c>
      <c r="D537" s="69">
        <v>26.796</v>
      </c>
      <c r="E537" s="69">
        <v>14.12</v>
      </c>
    </row>
    <row r="538" spans="1:5">
      <c r="A538" s="59" t="s">
        <v>1234</v>
      </c>
      <c r="B538" s="51" t="str">
        <f t="shared" ref="B538:B601" si="12">IF(LEN(A538)=12,"D"&amp;MID(A538,6,2),MID(A538,5,2))</f>
        <v>14</v>
      </c>
      <c r="C538" s="68">
        <v>14.864</v>
      </c>
      <c r="D538" s="69">
        <v>10.663</v>
      </c>
      <c r="E538" s="69">
        <v>5.1</v>
      </c>
    </row>
    <row r="539" spans="1:5">
      <c r="A539" s="59" t="s">
        <v>1235</v>
      </c>
      <c r="B539" s="51" t="str">
        <f t="shared" si="12"/>
        <v>14</v>
      </c>
      <c r="C539" s="68">
        <v>15.614</v>
      </c>
      <c r="D539" s="69">
        <v>11.117</v>
      </c>
      <c r="E539" s="69">
        <v>5.25</v>
      </c>
    </row>
    <row r="540" spans="1:5">
      <c r="A540" s="59" t="s">
        <v>1236</v>
      </c>
      <c r="B540" s="51" t="str">
        <f t="shared" si="12"/>
        <v>D16</v>
      </c>
      <c r="C540" s="68">
        <v>13.32</v>
      </c>
      <c r="D540" s="69">
        <v>12.91</v>
      </c>
      <c r="E540" s="69">
        <v>8.4</v>
      </c>
    </row>
    <row r="541" spans="1:5">
      <c r="A541" s="59" t="s">
        <v>1237</v>
      </c>
      <c r="B541" s="51" t="str">
        <f t="shared" si="12"/>
        <v>15</v>
      </c>
      <c r="C541" s="68">
        <v>20.76</v>
      </c>
      <c r="D541" s="69">
        <v>15.812</v>
      </c>
      <c r="E541" s="69">
        <v>7.96</v>
      </c>
    </row>
    <row r="542" spans="1:5">
      <c r="A542" s="59" t="s">
        <v>1238</v>
      </c>
      <c r="B542" s="51" t="str">
        <f t="shared" si="12"/>
        <v>15</v>
      </c>
      <c r="C542" s="68">
        <v>20.76</v>
      </c>
      <c r="D542" s="69">
        <v>15.812</v>
      </c>
      <c r="E542" s="69">
        <v>7.92</v>
      </c>
    </row>
    <row r="543" spans="1:5">
      <c r="A543" s="50" t="s">
        <v>1239</v>
      </c>
      <c r="B543" s="51" t="str">
        <f t="shared" si="12"/>
        <v>15</v>
      </c>
      <c r="C543" s="68">
        <v>20.76</v>
      </c>
      <c r="D543" s="69">
        <v>15.812</v>
      </c>
      <c r="E543" s="69">
        <v>7.6</v>
      </c>
    </row>
    <row r="544" spans="1:5">
      <c r="A544" s="50" t="s">
        <v>1240</v>
      </c>
      <c r="B544" s="51" t="str">
        <f t="shared" si="12"/>
        <v>15</v>
      </c>
      <c r="C544" s="68">
        <v>20.604</v>
      </c>
      <c r="D544" s="69">
        <v>14.372</v>
      </c>
      <c r="E544" s="69">
        <v>7.8</v>
      </c>
    </row>
    <row r="545" spans="1:5">
      <c r="A545" s="50" t="s">
        <v>1241</v>
      </c>
      <c r="B545" s="51" t="str">
        <f t="shared" si="12"/>
        <v>15</v>
      </c>
      <c r="C545" s="68">
        <v>20.604</v>
      </c>
      <c r="D545" s="69">
        <v>14.372</v>
      </c>
      <c r="E545" s="69">
        <v>7.4</v>
      </c>
    </row>
    <row r="546" spans="1:5">
      <c r="A546" s="50" t="s">
        <v>1242</v>
      </c>
      <c r="B546" s="51" t="str">
        <f t="shared" si="12"/>
        <v>15</v>
      </c>
      <c r="C546" s="68">
        <v>20.604</v>
      </c>
      <c r="D546" s="69">
        <v>14.372</v>
      </c>
      <c r="E546" s="69">
        <v>7.3</v>
      </c>
    </row>
    <row r="547" spans="1:5">
      <c r="A547" s="50" t="s">
        <v>1243</v>
      </c>
      <c r="B547" s="51" t="str">
        <f t="shared" si="12"/>
        <v>17</v>
      </c>
      <c r="C547" s="68">
        <v>26.608</v>
      </c>
      <c r="D547" s="69">
        <v>19.101</v>
      </c>
      <c r="E547" s="69">
        <v>10.174</v>
      </c>
    </row>
    <row r="548" spans="1:5">
      <c r="A548" s="50" t="s">
        <v>1244</v>
      </c>
      <c r="B548" s="51" t="str">
        <f t="shared" si="12"/>
        <v>17</v>
      </c>
      <c r="C548" s="68">
        <v>26.608</v>
      </c>
      <c r="D548" s="69">
        <v>19.101</v>
      </c>
      <c r="E548" s="69">
        <v>10.746</v>
      </c>
    </row>
    <row r="549" spans="1:5">
      <c r="A549" s="50" t="s">
        <v>1245</v>
      </c>
      <c r="B549" s="51" t="str">
        <f t="shared" si="12"/>
        <v>18</v>
      </c>
      <c r="C549" s="68">
        <v>27.728</v>
      </c>
      <c r="D549" s="69">
        <v>20.252</v>
      </c>
      <c r="E549" s="69">
        <v>10.89</v>
      </c>
    </row>
    <row r="550" spans="1:5">
      <c r="A550" s="50" t="s">
        <v>1246</v>
      </c>
      <c r="B550" s="51" t="str">
        <f t="shared" si="12"/>
        <v>18</v>
      </c>
      <c r="C550" s="68">
        <v>27.728</v>
      </c>
      <c r="D550" s="69">
        <v>20.252</v>
      </c>
      <c r="E550" s="69">
        <v>11.132</v>
      </c>
    </row>
    <row r="551" spans="1:5">
      <c r="A551" s="59" t="s">
        <v>1247</v>
      </c>
      <c r="B551" s="51" t="str">
        <f t="shared" si="12"/>
        <v>D16</v>
      </c>
      <c r="C551" s="68">
        <v>13.708</v>
      </c>
      <c r="D551" s="69">
        <v>13.566</v>
      </c>
      <c r="E551" s="69">
        <v>8.696</v>
      </c>
    </row>
    <row r="552" spans="1:5">
      <c r="A552" s="59" t="s">
        <v>1248</v>
      </c>
      <c r="B552" s="51" t="str">
        <f t="shared" si="12"/>
        <v>18</v>
      </c>
      <c r="C552" s="68">
        <v>26.528</v>
      </c>
      <c r="D552" s="69">
        <v>20.692</v>
      </c>
      <c r="E552" s="69">
        <v>10.7</v>
      </c>
    </row>
    <row r="553" spans="1:5">
      <c r="A553" s="59" t="s">
        <v>1249</v>
      </c>
      <c r="B553" s="51" t="str">
        <f t="shared" si="12"/>
        <v>18</v>
      </c>
      <c r="C553" s="68">
        <v>26.528</v>
      </c>
      <c r="D553" s="69">
        <v>20.692</v>
      </c>
      <c r="E553" s="69">
        <v>10.7</v>
      </c>
    </row>
    <row r="554" spans="1:5">
      <c r="A554" s="59" t="s">
        <v>1250</v>
      </c>
      <c r="B554" s="51" t="str">
        <f t="shared" si="12"/>
        <v>18</v>
      </c>
      <c r="C554" s="68">
        <v>24.544</v>
      </c>
      <c r="D554" s="69">
        <v>17.904</v>
      </c>
      <c r="E554" s="69">
        <v>8.9</v>
      </c>
    </row>
    <row r="555" spans="1:5">
      <c r="A555" s="59" t="s">
        <v>1251</v>
      </c>
      <c r="B555" s="51" t="str">
        <f t="shared" si="12"/>
        <v>18</v>
      </c>
      <c r="C555" s="68">
        <v>24.544</v>
      </c>
      <c r="D555" s="69">
        <v>17.904</v>
      </c>
      <c r="E555" s="69">
        <v>8.9</v>
      </c>
    </row>
    <row r="556" spans="1:5">
      <c r="A556" s="59" t="s">
        <v>1252</v>
      </c>
      <c r="B556" s="51" t="str">
        <f t="shared" si="12"/>
        <v>D17</v>
      </c>
      <c r="C556" s="68">
        <v>16.92</v>
      </c>
      <c r="D556" s="69">
        <v>16.74</v>
      </c>
      <c r="E556" s="69">
        <v>10.6</v>
      </c>
    </row>
    <row r="557" spans="1:5">
      <c r="A557" s="59" t="s">
        <v>1253</v>
      </c>
      <c r="B557" s="51" t="str">
        <f t="shared" si="12"/>
        <v>D16</v>
      </c>
      <c r="C557" s="68">
        <v>13.012</v>
      </c>
      <c r="D557" s="69">
        <v>12.804</v>
      </c>
      <c r="E557" s="69">
        <v>8</v>
      </c>
    </row>
    <row r="558" spans="1:5">
      <c r="A558" s="59" t="s">
        <v>1254</v>
      </c>
      <c r="B558" s="51" t="str">
        <f t="shared" si="12"/>
        <v>D17</v>
      </c>
      <c r="C558" s="68">
        <v>14.624</v>
      </c>
      <c r="D558" s="69">
        <v>14.44</v>
      </c>
      <c r="E558" s="69">
        <v>8.9</v>
      </c>
    </row>
    <row r="559" spans="1:5">
      <c r="A559" s="59" t="s">
        <v>1255</v>
      </c>
      <c r="B559" s="51" t="str">
        <f t="shared" si="12"/>
        <v>D16</v>
      </c>
      <c r="C559" s="68">
        <v>13.14</v>
      </c>
      <c r="D559" s="69">
        <v>13.018</v>
      </c>
      <c r="E559" s="69">
        <v>8.5</v>
      </c>
    </row>
    <row r="560" spans="1:5">
      <c r="A560" s="59" t="s">
        <v>1256</v>
      </c>
      <c r="B560" s="51" t="str">
        <f t="shared" si="12"/>
        <v>D16</v>
      </c>
      <c r="C560" s="68">
        <v>13.14</v>
      </c>
      <c r="D560" s="69">
        <v>13.018</v>
      </c>
      <c r="E560" s="69">
        <v>8.5</v>
      </c>
    </row>
    <row r="561" spans="1:5">
      <c r="A561" s="59" t="s">
        <v>1257</v>
      </c>
      <c r="B561" s="51" t="str">
        <f t="shared" si="12"/>
        <v>D18</v>
      </c>
      <c r="C561" s="68">
        <v>17.908</v>
      </c>
      <c r="D561" s="69">
        <v>17.674</v>
      </c>
      <c r="E561" s="69">
        <v>11.504</v>
      </c>
    </row>
    <row r="562" spans="1:5">
      <c r="A562" s="59" t="s">
        <v>1258</v>
      </c>
      <c r="B562" s="51" t="str">
        <f t="shared" si="12"/>
        <v>17</v>
      </c>
      <c r="C562" s="68">
        <v>21.424</v>
      </c>
      <c r="D562" s="69">
        <v>16.706</v>
      </c>
      <c r="E562" s="69">
        <v>8.6</v>
      </c>
    </row>
    <row r="563" spans="1:5">
      <c r="A563" s="59" t="s">
        <v>1259</v>
      </c>
      <c r="B563" s="51" t="str">
        <f t="shared" si="12"/>
        <v>18</v>
      </c>
      <c r="C563" s="68">
        <v>26.256</v>
      </c>
      <c r="D563" s="69">
        <v>19.398</v>
      </c>
      <c r="E563" s="69">
        <v>10.3</v>
      </c>
    </row>
    <row r="564" spans="1:5">
      <c r="A564" s="59" t="s">
        <v>1260</v>
      </c>
      <c r="B564" s="51" t="str">
        <f t="shared" si="12"/>
        <v>16</v>
      </c>
      <c r="C564" s="68">
        <v>20.04</v>
      </c>
      <c r="D564" s="69">
        <v>15.214</v>
      </c>
      <c r="E564" s="69">
        <v>8.4</v>
      </c>
    </row>
    <row r="565" spans="1:5">
      <c r="A565" s="59" t="s">
        <v>1261</v>
      </c>
      <c r="B565" s="51" t="str">
        <f t="shared" si="12"/>
        <v>15</v>
      </c>
      <c r="C565" s="68">
        <v>18.944</v>
      </c>
      <c r="D565" s="69">
        <v>14.423</v>
      </c>
      <c r="E565" s="69">
        <v>6.65</v>
      </c>
    </row>
    <row r="566" spans="1:5">
      <c r="A566" s="59" t="s">
        <v>1262</v>
      </c>
      <c r="B566" s="51" t="str">
        <f t="shared" si="12"/>
        <v>18</v>
      </c>
      <c r="C566" s="68">
        <v>26.464</v>
      </c>
      <c r="D566" s="69">
        <v>20.578</v>
      </c>
      <c r="E566" s="69">
        <v>10.75</v>
      </c>
    </row>
    <row r="567" spans="1:5">
      <c r="A567" s="59" t="s">
        <v>1263</v>
      </c>
      <c r="B567" s="51" t="str">
        <f t="shared" si="12"/>
        <v>16</v>
      </c>
      <c r="C567" s="68">
        <v>22.158</v>
      </c>
      <c r="D567" s="69">
        <v>13.833</v>
      </c>
      <c r="E567" s="69">
        <v>9.052</v>
      </c>
    </row>
    <row r="568" spans="1:5">
      <c r="A568" s="59" t="s">
        <v>1264</v>
      </c>
      <c r="B568" s="51" t="str">
        <f t="shared" si="12"/>
        <v>16</v>
      </c>
      <c r="C568" s="68">
        <v>17.945</v>
      </c>
      <c r="D568" s="69">
        <v>14.032</v>
      </c>
      <c r="E568" s="69">
        <v>9.35</v>
      </c>
    </row>
    <row r="569" spans="1:5">
      <c r="A569" s="59" t="s">
        <v>1265</v>
      </c>
      <c r="B569" s="51" t="str">
        <f t="shared" si="12"/>
        <v>15</v>
      </c>
      <c r="C569" s="68">
        <v>16.319</v>
      </c>
      <c r="D569" s="69">
        <v>11.916</v>
      </c>
      <c r="E569" s="69">
        <v>7</v>
      </c>
    </row>
    <row r="570" spans="1:5">
      <c r="A570" s="59" t="s">
        <v>1266</v>
      </c>
      <c r="B570" s="51" t="str">
        <f t="shared" si="12"/>
        <v>15</v>
      </c>
      <c r="C570" s="68">
        <v>15.879</v>
      </c>
      <c r="D570" s="69">
        <v>11.109</v>
      </c>
      <c r="E570" s="69">
        <v>7.27</v>
      </c>
    </row>
    <row r="571" spans="1:5">
      <c r="A571" s="59" t="s">
        <v>1267</v>
      </c>
      <c r="B571" s="51" t="str">
        <f t="shared" si="12"/>
        <v>16</v>
      </c>
      <c r="C571" s="68">
        <v>18.046</v>
      </c>
      <c r="D571" s="69">
        <v>13.064</v>
      </c>
      <c r="E571" s="69">
        <v>7.9</v>
      </c>
    </row>
    <row r="572" spans="1:5">
      <c r="A572" s="59" t="s">
        <v>1268</v>
      </c>
      <c r="B572" s="51" t="str">
        <f t="shared" si="12"/>
        <v>13</v>
      </c>
      <c r="C572" s="68">
        <v>11.38</v>
      </c>
      <c r="D572" s="69">
        <v>8.533</v>
      </c>
      <c r="E572" s="69">
        <v>5.016</v>
      </c>
    </row>
    <row r="573" spans="1:5">
      <c r="A573" s="59" t="s">
        <v>1269</v>
      </c>
      <c r="B573" s="51" t="str">
        <f t="shared" si="12"/>
        <v>14</v>
      </c>
      <c r="C573" s="68">
        <v>13.9</v>
      </c>
      <c r="D573" s="69">
        <v>9.727</v>
      </c>
      <c r="E573" s="69">
        <v>6.036</v>
      </c>
    </row>
    <row r="574" spans="1:5">
      <c r="A574" s="59" t="s">
        <v>1270</v>
      </c>
      <c r="B574" s="51" t="str">
        <f t="shared" si="12"/>
        <v>D15</v>
      </c>
      <c r="C574" s="68">
        <v>10.76</v>
      </c>
      <c r="D574" s="69">
        <v>10.4</v>
      </c>
      <c r="E574" s="69">
        <v>6.73</v>
      </c>
    </row>
    <row r="575" spans="1:5">
      <c r="A575" s="59" t="s">
        <v>1271</v>
      </c>
      <c r="B575" s="51" t="str">
        <f t="shared" si="12"/>
        <v>D16</v>
      </c>
      <c r="C575" s="68">
        <v>13.068</v>
      </c>
      <c r="D575" s="69">
        <v>12.849</v>
      </c>
      <c r="E575" s="69">
        <v>8.92</v>
      </c>
    </row>
    <row r="576" spans="1:5">
      <c r="A576" s="59" t="s">
        <v>1272</v>
      </c>
      <c r="B576" s="51" t="str">
        <f t="shared" si="12"/>
        <v>15</v>
      </c>
      <c r="C576" s="68">
        <v>14.588</v>
      </c>
      <c r="D576" s="69">
        <v>10.767</v>
      </c>
      <c r="E576" s="69">
        <v>6.84</v>
      </c>
    </row>
    <row r="577" spans="1:5">
      <c r="A577" s="59" t="s">
        <v>1273</v>
      </c>
      <c r="B577" s="51" t="str">
        <f t="shared" si="12"/>
        <v>15</v>
      </c>
      <c r="C577" s="68">
        <v>14.986</v>
      </c>
      <c r="D577" s="69">
        <v>10.431</v>
      </c>
      <c r="E577" s="69">
        <v>6.72</v>
      </c>
    </row>
    <row r="578" spans="1:5">
      <c r="A578" s="59" t="s">
        <v>1274</v>
      </c>
      <c r="B578" s="51" t="str">
        <f t="shared" si="12"/>
        <v>15</v>
      </c>
      <c r="C578" s="68">
        <v>15.053</v>
      </c>
      <c r="D578" s="69">
        <v>10.32</v>
      </c>
      <c r="E578" s="69">
        <v>6.978</v>
      </c>
    </row>
    <row r="579" spans="1:5">
      <c r="A579" s="59" t="s">
        <v>1275</v>
      </c>
      <c r="B579" s="51" t="str">
        <f t="shared" si="12"/>
        <v>D16</v>
      </c>
      <c r="C579" s="68">
        <v>13.452</v>
      </c>
      <c r="D579" s="69">
        <v>13.25</v>
      </c>
      <c r="E579" s="69">
        <v>8.995</v>
      </c>
    </row>
    <row r="580" spans="1:5">
      <c r="A580" s="59" t="s">
        <v>1276</v>
      </c>
      <c r="B580" s="51" t="str">
        <f t="shared" si="12"/>
        <v>15</v>
      </c>
      <c r="C580" s="68">
        <v>16.079</v>
      </c>
      <c r="D580" s="69">
        <v>10.879</v>
      </c>
      <c r="E580" s="69">
        <v>6.538</v>
      </c>
    </row>
    <row r="581" spans="1:5">
      <c r="A581" s="59" t="s">
        <v>1277</v>
      </c>
      <c r="B581" s="51" t="str">
        <f t="shared" si="12"/>
        <v>15</v>
      </c>
      <c r="C581" s="68">
        <v>16.231</v>
      </c>
      <c r="D581" s="69">
        <v>11.522</v>
      </c>
      <c r="E581" s="69">
        <v>7.29</v>
      </c>
    </row>
    <row r="582" spans="1:5">
      <c r="A582" s="59" t="s">
        <v>1278</v>
      </c>
      <c r="B582" s="51" t="str">
        <f t="shared" si="12"/>
        <v>16</v>
      </c>
      <c r="C582" s="68">
        <v>17.183</v>
      </c>
      <c r="D582" s="69">
        <v>12.524</v>
      </c>
      <c r="E582" s="69">
        <v>7.416</v>
      </c>
    </row>
    <row r="583" spans="1:5">
      <c r="A583" s="59" t="s">
        <v>1279</v>
      </c>
      <c r="B583" s="51" t="str">
        <f t="shared" si="12"/>
        <v>16</v>
      </c>
      <c r="C583" s="68">
        <v>18.529</v>
      </c>
      <c r="D583" s="69">
        <v>13.677</v>
      </c>
      <c r="E583" s="69">
        <v>8.766</v>
      </c>
    </row>
    <row r="584" spans="1:5">
      <c r="A584" s="59" t="s">
        <v>1280</v>
      </c>
      <c r="B584" s="51" t="str">
        <f t="shared" si="12"/>
        <v>14</v>
      </c>
      <c r="C584" s="68">
        <v>14.06</v>
      </c>
      <c r="D584" s="69">
        <v>10.447</v>
      </c>
      <c r="E584" s="69">
        <v>6.124</v>
      </c>
    </row>
    <row r="585" spans="1:5">
      <c r="A585" s="59" t="s">
        <v>1281</v>
      </c>
      <c r="B585" s="51" t="str">
        <f t="shared" si="12"/>
        <v>13</v>
      </c>
      <c r="C585" s="68">
        <v>12.8</v>
      </c>
      <c r="D585" s="69">
        <v>8.507</v>
      </c>
      <c r="E585" s="69">
        <v>5.234</v>
      </c>
    </row>
    <row r="586" spans="1:5">
      <c r="A586" s="59" t="s">
        <v>1282</v>
      </c>
      <c r="B586" s="51" t="str">
        <f t="shared" si="12"/>
        <v>16</v>
      </c>
      <c r="C586" s="68">
        <v>17.08</v>
      </c>
      <c r="D586" s="69">
        <v>14.513</v>
      </c>
      <c r="E586" s="69">
        <v>8.1</v>
      </c>
    </row>
    <row r="587" spans="1:5">
      <c r="A587" s="59" t="s">
        <v>1283</v>
      </c>
      <c r="B587" s="51" t="str">
        <f t="shared" si="12"/>
        <v>16</v>
      </c>
      <c r="C587" s="68">
        <v>17.67</v>
      </c>
      <c r="D587" s="69">
        <v>12.878</v>
      </c>
      <c r="E587" s="69">
        <v>7.812</v>
      </c>
    </row>
    <row r="588" spans="1:5">
      <c r="A588" s="59" t="s">
        <v>1284</v>
      </c>
      <c r="B588" s="51" t="str">
        <f t="shared" si="12"/>
        <v>15</v>
      </c>
      <c r="C588" s="68">
        <v>16.425</v>
      </c>
      <c r="D588" s="69">
        <v>11.728</v>
      </c>
      <c r="E588" s="69">
        <v>7.25</v>
      </c>
    </row>
    <row r="589" spans="1:5">
      <c r="A589" s="59" t="s">
        <v>1285</v>
      </c>
      <c r="B589" s="51" t="str">
        <f t="shared" si="12"/>
        <v>15</v>
      </c>
      <c r="C589" s="68">
        <v>15.655</v>
      </c>
      <c r="D589" s="69">
        <v>11.407</v>
      </c>
      <c r="E589" s="69">
        <v>6.72</v>
      </c>
    </row>
    <row r="590" spans="1:5">
      <c r="A590" s="59" t="s">
        <v>1286</v>
      </c>
      <c r="B590" s="51" t="str">
        <f t="shared" si="12"/>
        <v>17</v>
      </c>
      <c r="C590" s="68">
        <v>21.289</v>
      </c>
      <c r="D590" s="69">
        <v>15.027</v>
      </c>
      <c r="E590" s="69">
        <v>9.15</v>
      </c>
    </row>
    <row r="591" spans="1:5">
      <c r="A591" s="59" t="s">
        <v>1287</v>
      </c>
      <c r="B591" s="51" t="str">
        <f t="shared" si="12"/>
        <v>15</v>
      </c>
      <c r="C591" s="68">
        <v>18.289</v>
      </c>
      <c r="D591" s="69">
        <v>12.615</v>
      </c>
      <c r="E591" s="69">
        <v>7</v>
      </c>
    </row>
    <row r="592" spans="1:5">
      <c r="A592" s="59" t="s">
        <v>1288</v>
      </c>
      <c r="B592" s="51" t="str">
        <f t="shared" si="12"/>
        <v>16</v>
      </c>
      <c r="C592" s="68">
        <v>17.28</v>
      </c>
      <c r="D592" s="69">
        <v>13.407</v>
      </c>
      <c r="E592" s="69">
        <v>7.852</v>
      </c>
    </row>
    <row r="593" spans="1:5">
      <c r="A593" s="59" t="s">
        <v>1289</v>
      </c>
      <c r="B593" s="51" t="str">
        <f t="shared" si="12"/>
        <v>15</v>
      </c>
      <c r="C593" s="68">
        <v>17.319</v>
      </c>
      <c r="D593" s="69">
        <v>11.811</v>
      </c>
      <c r="E593" s="69">
        <v>6.5</v>
      </c>
    </row>
    <row r="594" spans="1:5">
      <c r="A594" s="59" t="s">
        <v>1290</v>
      </c>
      <c r="B594" s="51" t="str">
        <f t="shared" si="12"/>
        <v>17</v>
      </c>
      <c r="C594" s="68">
        <v>19.47</v>
      </c>
      <c r="D594" s="69">
        <v>14.517</v>
      </c>
      <c r="E594" s="69">
        <v>8.71</v>
      </c>
    </row>
    <row r="595" spans="1:5">
      <c r="A595" s="59" t="s">
        <v>1291</v>
      </c>
      <c r="B595" s="51" t="str">
        <f t="shared" si="12"/>
        <v>15</v>
      </c>
      <c r="C595" s="68">
        <v>16.973</v>
      </c>
      <c r="D595" s="69">
        <v>12.547</v>
      </c>
      <c r="E595" s="69">
        <v>7.192</v>
      </c>
    </row>
    <row r="596" spans="1:5">
      <c r="A596" s="59" t="s">
        <v>1292</v>
      </c>
      <c r="B596" s="51" t="str">
        <f t="shared" si="12"/>
        <v>15</v>
      </c>
      <c r="C596" s="68">
        <v>17.447</v>
      </c>
      <c r="D596" s="69">
        <v>12.9</v>
      </c>
      <c r="E596" s="69">
        <v>7.216</v>
      </c>
    </row>
    <row r="597" spans="1:5">
      <c r="A597" s="59" t="s">
        <v>1293</v>
      </c>
      <c r="B597" s="51" t="str">
        <f t="shared" si="12"/>
        <v>14</v>
      </c>
      <c r="C597" s="68">
        <v>13.543</v>
      </c>
      <c r="D597" s="69">
        <v>8.687</v>
      </c>
      <c r="E597" s="69">
        <v>5.14</v>
      </c>
    </row>
    <row r="598" spans="1:5">
      <c r="A598" s="59" t="s">
        <v>1294</v>
      </c>
      <c r="B598" s="51" t="str">
        <f t="shared" si="12"/>
        <v>16</v>
      </c>
      <c r="C598" s="68">
        <v>19.821</v>
      </c>
      <c r="D598" s="69">
        <v>14.087</v>
      </c>
      <c r="E598" s="69">
        <v>8.328</v>
      </c>
    </row>
    <row r="599" spans="1:5">
      <c r="A599" s="59" t="s">
        <v>1295</v>
      </c>
      <c r="B599" s="51" t="str">
        <f t="shared" si="12"/>
        <v>15</v>
      </c>
      <c r="C599" s="68">
        <v>17.853</v>
      </c>
      <c r="D599" s="69">
        <v>13.03</v>
      </c>
      <c r="E599" s="69">
        <v>6.84</v>
      </c>
    </row>
    <row r="600" spans="1:5">
      <c r="A600" s="59" t="s">
        <v>1296</v>
      </c>
      <c r="B600" s="51" t="str">
        <f t="shared" si="12"/>
        <v>16</v>
      </c>
      <c r="C600" s="68">
        <v>18.228</v>
      </c>
      <c r="D600" s="69">
        <v>13.054</v>
      </c>
      <c r="E600" s="69">
        <v>8.014</v>
      </c>
    </row>
    <row r="601" spans="1:5">
      <c r="A601" s="59" t="s">
        <v>1297</v>
      </c>
      <c r="B601" s="51" t="str">
        <f t="shared" si="12"/>
        <v>15</v>
      </c>
      <c r="C601" s="68">
        <v>16.037</v>
      </c>
      <c r="D601" s="69">
        <v>10.95</v>
      </c>
      <c r="E601" s="69">
        <v>6.36</v>
      </c>
    </row>
    <row r="602" spans="1:5">
      <c r="A602" s="59" t="s">
        <v>1298</v>
      </c>
      <c r="B602" s="51" t="str">
        <f t="shared" ref="B602:B635" si="13">IF(LEN(A602)=12,"D"&amp;MID(A602,6,2),MID(A602,5,2))</f>
        <v>15</v>
      </c>
      <c r="C602" s="68">
        <v>16.092</v>
      </c>
      <c r="D602" s="69">
        <v>11.173</v>
      </c>
      <c r="E602" s="69">
        <v>6.538</v>
      </c>
    </row>
    <row r="603" spans="1:5">
      <c r="A603" s="59" t="s">
        <v>1299</v>
      </c>
      <c r="B603" s="51" t="str">
        <f t="shared" si="13"/>
        <v>15</v>
      </c>
      <c r="C603" s="68">
        <v>16.326</v>
      </c>
      <c r="D603" s="69">
        <v>11.72</v>
      </c>
      <c r="E603" s="69">
        <v>6.454</v>
      </c>
    </row>
    <row r="604" spans="1:5">
      <c r="A604" s="59" t="s">
        <v>1300</v>
      </c>
      <c r="B604" s="51" t="str">
        <f t="shared" si="13"/>
        <v>16</v>
      </c>
      <c r="C604" s="68">
        <v>17.702</v>
      </c>
      <c r="D604" s="69">
        <v>12.959</v>
      </c>
      <c r="E604" s="69">
        <v>7.466</v>
      </c>
    </row>
    <row r="605" spans="1:5">
      <c r="A605" s="59" t="s">
        <v>1301</v>
      </c>
      <c r="B605" s="51" t="str">
        <f t="shared" si="13"/>
        <v>16</v>
      </c>
      <c r="C605" s="68">
        <v>17.273</v>
      </c>
      <c r="D605" s="69">
        <v>13.214</v>
      </c>
      <c r="E605" s="69">
        <v>7.85</v>
      </c>
    </row>
    <row r="606" spans="1:5">
      <c r="A606" s="59" t="s">
        <v>1302</v>
      </c>
      <c r="B606" s="51" t="str">
        <f t="shared" si="13"/>
        <v>17</v>
      </c>
      <c r="C606" s="68">
        <v>21.773</v>
      </c>
      <c r="D606" s="69">
        <v>15.56</v>
      </c>
      <c r="E606" s="69">
        <v>9.1</v>
      </c>
    </row>
    <row r="607" spans="1:5">
      <c r="A607" s="59" t="s">
        <v>1303</v>
      </c>
      <c r="B607" s="51" t="str">
        <f t="shared" si="13"/>
        <v>18</v>
      </c>
      <c r="C607" s="68">
        <v>24.592</v>
      </c>
      <c r="D607" s="69">
        <v>18.15</v>
      </c>
      <c r="E607" s="69">
        <v>9.7</v>
      </c>
    </row>
    <row r="608" spans="1:5">
      <c r="A608" s="59" t="s">
        <v>1304</v>
      </c>
      <c r="B608" s="51" t="str">
        <f t="shared" si="13"/>
        <v>18</v>
      </c>
      <c r="C608" s="68">
        <v>24.592</v>
      </c>
      <c r="D608" s="69">
        <v>18.15</v>
      </c>
      <c r="E608" s="69">
        <v>9.7</v>
      </c>
    </row>
    <row r="609" spans="1:5">
      <c r="A609" s="59" t="s">
        <v>1305</v>
      </c>
      <c r="B609" s="51" t="str">
        <f t="shared" si="13"/>
        <v>18</v>
      </c>
      <c r="C609" s="68">
        <v>24.592</v>
      </c>
      <c r="D609" s="69">
        <v>18.15</v>
      </c>
      <c r="E609" s="69">
        <v>9.7</v>
      </c>
    </row>
    <row r="610" spans="1:5">
      <c r="A610" s="59" t="s">
        <v>1306</v>
      </c>
      <c r="B610" s="51" t="str">
        <f t="shared" si="13"/>
        <v>18</v>
      </c>
      <c r="C610" s="68">
        <v>24.592</v>
      </c>
      <c r="D610" s="69">
        <v>18.15</v>
      </c>
      <c r="E610" s="69">
        <v>9.7</v>
      </c>
    </row>
    <row r="611" spans="1:5">
      <c r="A611" s="59" t="s">
        <v>1307</v>
      </c>
      <c r="B611" s="51" t="str">
        <f t="shared" si="13"/>
        <v>18</v>
      </c>
      <c r="C611" s="68">
        <v>24.592</v>
      </c>
      <c r="D611" s="69">
        <v>18.15</v>
      </c>
      <c r="E611" s="69">
        <v>9.7</v>
      </c>
    </row>
    <row r="612" spans="1:5">
      <c r="A612" s="59" t="s">
        <v>1308</v>
      </c>
      <c r="B612" s="51" t="str">
        <f t="shared" si="13"/>
        <v>18</v>
      </c>
      <c r="C612" s="68">
        <v>25.972</v>
      </c>
      <c r="D612" s="69">
        <v>20.746</v>
      </c>
      <c r="E612" s="69">
        <v>10.2</v>
      </c>
    </row>
    <row r="613" spans="1:5">
      <c r="A613" s="59" t="s">
        <v>1309</v>
      </c>
      <c r="B613" s="51" t="str">
        <f t="shared" si="13"/>
        <v>18</v>
      </c>
      <c r="C613" s="68">
        <v>25.972</v>
      </c>
      <c r="D613" s="69">
        <v>20.746</v>
      </c>
      <c r="E613" s="69">
        <v>10.2</v>
      </c>
    </row>
    <row r="614" spans="1:5">
      <c r="A614" s="59" t="s">
        <v>1310</v>
      </c>
      <c r="B614" s="51" t="str">
        <f t="shared" si="13"/>
        <v>18</v>
      </c>
      <c r="C614" s="68">
        <v>25.972</v>
      </c>
      <c r="D614" s="69">
        <v>20.746</v>
      </c>
      <c r="E614" s="69">
        <v>10.2</v>
      </c>
    </row>
    <row r="615" spans="1:5">
      <c r="A615" s="59" t="s">
        <v>1311</v>
      </c>
      <c r="B615" s="51" t="str">
        <f t="shared" si="13"/>
        <v>17</v>
      </c>
      <c r="C615" s="68">
        <v>23.577</v>
      </c>
      <c r="D615" s="69">
        <v>17.333</v>
      </c>
      <c r="E615" s="69">
        <v>9.8</v>
      </c>
    </row>
    <row r="616" spans="1:5">
      <c r="A616" s="59" t="s">
        <v>1312</v>
      </c>
      <c r="B616" s="51" t="str">
        <f t="shared" si="13"/>
        <v>15</v>
      </c>
      <c r="C616" s="68">
        <v>15.688</v>
      </c>
      <c r="D616" s="69">
        <v>11.587</v>
      </c>
      <c r="E616" s="69">
        <v>7.12</v>
      </c>
    </row>
    <row r="617" spans="1:5">
      <c r="A617" s="59" t="s">
        <v>1313</v>
      </c>
      <c r="B617" s="51" t="str">
        <f t="shared" si="13"/>
        <v>17</v>
      </c>
      <c r="C617" s="68">
        <v>20.007</v>
      </c>
      <c r="D617" s="69">
        <v>15.308</v>
      </c>
      <c r="E617" s="69">
        <v>9.4</v>
      </c>
    </row>
    <row r="618" spans="1:5">
      <c r="A618" s="59" t="s">
        <v>1314</v>
      </c>
      <c r="B618" s="51" t="str">
        <f t="shared" si="13"/>
        <v>16</v>
      </c>
      <c r="C618" s="68">
        <v>18.136</v>
      </c>
      <c r="D618" s="69">
        <v>13.857</v>
      </c>
      <c r="E618" s="69">
        <v>8.55</v>
      </c>
    </row>
    <row r="619" spans="1:5">
      <c r="A619" s="59" t="s">
        <v>1315</v>
      </c>
      <c r="B619" s="51" t="str">
        <f t="shared" si="13"/>
        <v>15</v>
      </c>
      <c r="C619" s="68">
        <v>15.493</v>
      </c>
      <c r="D619" s="69">
        <v>11.86</v>
      </c>
      <c r="E619" s="69">
        <v>6.748</v>
      </c>
    </row>
    <row r="620" spans="1:5">
      <c r="A620" s="59" t="s">
        <v>1316</v>
      </c>
      <c r="B620" s="51" t="str">
        <f t="shared" si="13"/>
        <v>17</v>
      </c>
      <c r="C620" s="68">
        <v>22.836</v>
      </c>
      <c r="D620" s="69">
        <v>16.67</v>
      </c>
      <c r="E620" s="69">
        <v>10.252</v>
      </c>
    </row>
    <row r="621" spans="1:5">
      <c r="A621" s="59" t="s">
        <v>1317</v>
      </c>
      <c r="B621" s="51" t="str">
        <f t="shared" si="13"/>
        <v>17</v>
      </c>
      <c r="C621" s="68">
        <v>22.033</v>
      </c>
      <c r="D621" s="69">
        <v>16.254</v>
      </c>
      <c r="E621" s="69">
        <v>9.72</v>
      </c>
    </row>
    <row r="622" spans="1:5">
      <c r="A622" s="59" t="s">
        <v>1318</v>
      </c>
      <c r="B622" s="51" t="str">
        <f t="shared" si="13"/>
        <v>17</v>
      </c>
      <c r="C622" s="68">
        <v>21.304</v>
      </c>
      <c r="D622" s="69">
        <v>17.18</v>
      </c>
      <c r="E622" s="69">
        <v>10.56</v>
      </c>
    </row>
    <row r="623" spans="1:5">
      <c r="A623" s="59" t="s">
        <v>1319</v>
      </c>
      <c r="B623" s="51" t="str">
        <f t="shared" si="13"/>
        <v>17</v>
      </c>
      <c r="C623" s="68">
        <v>21.289</v>
      </c>
      <c r="D623" s="69">
        <v>14.851</v>
      </c>
      <c r="E623" s="69">
        <v>9.416</v>
      </c>
    </row>
    <row r="624" spans="1:5">
      <c r="A624" s="59" t="s">
        <v>1320</v>
      </c>
      <c r="B624" s="51" t="str">
        <f t="shared" si="13"/>
        <v>15</v>
      </c>
      <c r="C624" s="68">
        <v>16.17</v>
      </c>
      <c r="D624" s="69">
        <v>11.511</v>
      </c>
      <c r="E624" s="69">
        <v>6.74</v>
      </c>
    </row>
    <row r="625" spans="1:5">
      <c r="A625" s="59" t="s">
        <v>1321</v>
      </c>
      <c r="B625" s="51" t="str">
        <f t="shared" si="13"/>
        <v>17</v>
      </c>
      <c r="C625" s="68">
        <v>20.131</v>
      </c>
      <c r="D625" s="69">
        <v>15.681</v>
      </c>
      <c r="E625" s="69">
        <v>8.62</v>
      </c>
    </row>
    <row r="626" spans="1:5">
      <c r="A626" s="59" t="s">
        <v>1322</v>
      </c>
      <c r="B626" s="51" t="str">
        <f t="shared" si="13"/>
        <v>15</v>
      </c>
      <c r="C626" s="68">
        <v>15.687</v>
      </c>
      <c r="D626" s="69">
        <v>11.58</v>
      </c>
      <c r="E626" s="69">
        <v>6.694</v>
      </c>
    </row>
    <row r="627" spans="1:5">
      <c r="A627" s="59" t="s">
        <v>1323</v>
      </c>
      <c r="B627" s="51" t="str">
        <f t="shared" si="13"/>
        <v>16</v>
      </c>
      <c r="C627" s="68">
        <v>16.804</v>
      </c>
      <c r="D627" s="69">
        <v>12.736</v>
      </c>
      <c r="E627" s="69">
        <v>7.232</v>
      </c>
    </row>
    <row r="628" spans="1:5">
      <c r="A628" s="59" t="s">
        <v>1324</v>
      </c>
      <c r="B628" s="51" t="str">
        <f t="shared" si="13"/>
        <v>17</v>
      </c>
      <c r="C628" s="68">
        <v>19.582</v>
      </c>
      <c r="D628" s="69">
        <v>15.473</v>
      </c>
      <c r="E628" s="69">
        <v>8.708</v>
      </c>
    </row>
    <row r="629" spans="1:5">
      <c r="A629" s="59" t="s">
        <v>1325</v>
      </c>
      <c r="B629" s="51" t="str">
        <f t="shared" si="13"/>
        <v>15</v>
      </c>
      <c r="C629" s="68">
        <v>15.174</v>
      </c>
      <c r="D629" s="69">
        <v>10.653</v>
      </c>
      <c r="E629" s="69">
        <v>5.97</v>
      </c>
    </row>
    <row r="630" spans="1:5">
      <c r="A630" s="59" t="s">
        <v>1326</v>
      </c>
      <c r="B630" s="51" t="str">
        <f t="shared" si="13"/>
        <v>16</v>
      </c>
      <c r="C630" s="68">
        <v>17.621</v>
      </c>
      <c r="D630" s="69">
        <v>13.24</v>
      </c>
      <c r="E630" s="69">
        <v>7.862</v>
      </c>
    </row>
    <row r="631" spans="1:5">
      <c r="A631" s="59" t="s">
        <v>1327</v>
      </c>
      <c r="B631" s="51" t="str">
        <f t="shared" si="13"/>
        <v>15</v>
      </c>
      <c r="C631" s="68">
        <v>16.264</v>
      </c>
      <c r="D631" s="69">
        <v>11.605</v>
      </c>
      <c r="E631" s="69">
        <v>6.468</v>
      </c>
    </row>
    <row r="632" spans="1:5">
      <c r="A632" s="59" t="s">
        <v>1328</v>
      </c>
      <c r="B632" s="51" t="str">
        <f t="shared" si="13"/>
        <v>17</v>
      </c>
      <c r="C632" s="68">
        <v>20.865</v>
      </c>
      <c r="D632" s="69">
        <v>14.707</v>
      </c>
      <c r="E632" s="69">
        <v>8.7</v>
      </c>
    </row>
    <row r="633" spans="1:5">
      <c r="A633" s="59" t="s">
        <v>1329</v>
      </c>
      <c r="B633" s="51" t="str">
        <f t="shared" si="13"/>
        <v>16</v>
      </c>
      <c r="C633" s="68">
        <v>19.681</v>
      </c>
      <c r="D633" s="69">
        <v>14.756</v>
      </c>
      <c r="E633" s="69">
        <v>8.34</v>
      </c>
    </row>
    <row r="634" spans="1:5">
      <c r="A634" s="59" t="s">
        <v>1330</v>
      </c>
      <c r="B634" s="51" t="str">
        <f t="shared" si="13"/>
        <v>15</v>
      </c>
      <c r="C634" s="68">
        <v>15.293</v>
      </c>
      <c r="D634" s="69">
        <v>10.473</v>
      </c>
      <c r="E634" s="69">
        <v>6.822</v>
      </c>
    </row>
    <row r="635" spans="1:5">
      <c r="A635" s="59" t="s">
        <v>1331</v>
      </c>
      <c r="B635" s="51" t="str">
        <f t="shared" si="13"/>
        <v>15</v>
      </c>
      <c r="C635" s="68">
        <v>16.832</v>
      </c>
      <c r="D635" s="69">
        <v>12.746</v>
      </c>
      <c r="E635" s="69">
        <v>7.35</v>
      </c>
    </row>
    <row r="636" spans="1:5">
      <c r="A636" s="59" t="s">
        <v>1332</v>
      </c>
      <c r="B636" s="61" t="str">
        <f>IF(LEN(A636)=12,"D"&amp;MID(A636,6,2),MID(A636,5,2))&amp;"边"</f>
        <v>18边</v>
      </c>
      <c r="C636" s="68">
        <v>21.59</v>
      </c>
      <c r="D636" s="69">
        <v>16.437</v>
      </c>
      <c r="E636" s="69">
        <v>9.752</v>
      </c>
    </row>
    <row r="637" spans="1:5">
      <c r="A637" s="59" t="s">
        <v>1333</v>
      </c>
      <c r="B637" s="51" t="str">
        <f t="shared" ref="B637:B700" si="14">IF(LEN(A637)=12,"D"&amp;MID(A637,6,2),MID(A637,5,2))</f>
        <v>19</v>
      </c>
      <c r="C637" s="68">
        <v>25.122</v>
      </c>
      <c r="D637" s="69">
        <v>20.324</v>
      </c>
      <c r="E637" s="69">
        <v>11.614</v>
      </c>
    </row>
    <row r="638" spans="1:5">
      <c r="A638" s="59" t="s">
        <v>1334</v>
      </c>
      <c r="B638" s="51" t="str">
        <f t="shared" si="14"/>
        <v>16</v>
      </c>
      <c r="C638" s="68">
        <v>19.826</v>
      </c>
      <c r="D638" s="69">
        <v>14.426</v>
      </c>
      <c r="E638" s="69">
        <v>8</v>
      </c>
    </row>
    <row r="639" spans="1:5">
      <c r="A639" s="59" t="s">
        <v>1335</v>
      </c>
      <c r="B639" s="51" t="str">
        <f t="shared" si="14"/>
        <v>16</v>
      </c>
      <c r="C639" s="68">
        <v>19.826</v>
      </c>
      <c r="D639" s="69">
        <v>14.426</v>
      </c>
      <c r="E639" s="69">
        <v>8</v>
      </c>
    </row>
    <row r="640" spans="1:5">
      <c r="A640" s="59" t="s">
        <v>1336</v>
      </c>
      <c r="B640" s="51" t="str">
        <f t="shared" si="14"/>
        <v>17</v>
      </c>
      <c r="C640" s="68">
        <v>22.544</v>
      </c>
      <c r="D640" s="69">
        <v>17.739</v>
      </c>
      <c r="E640" s="69">
        <v>10.034</v>
      </c>
    </row>
    <row r="641" spans="1:5">
      <c r="A641" s="59" t="s">
        <v>1337</v>
      </c>
      <c r="B641" s="51" t="str">
        <f t="shared" si="14"/>
        <v>17</v>
      </c>
      <c r="C641" s="68">
        <v>21.587</v>
      </c>
      <c r="D641" s="69">
        <v>16.487</v>
      </c>
      <c r="E641" s="69">
        <v>9.506</v>
      </c>
    </row>
    <row r="642" spans="1:5">
      <c r="A642" s="59" t="s">
        <v>1338</v>
      </c>
      <c r="B642" s="51" t="str">
        <f t="shared" si="14"/>
        <v>16</v>
      </c>
      <c r="C642" s="68">
        <v>18.593</v>
      </c>
      <c r="D642" s="69">
        <v>14.208</v>
      </c>
      <c r="E642" s="69">
        <v>8.05</v>
      </c>
    </row>
    <row r="643" spans="1:5">
      <c r="A643" s="59" t="s">
        <v>1339</v>
      </c>
      <c r="B643" s="51" t="str">
        <f t="shared" si="14"/>
        <v>18</v>
      </c>
      <c r="C643" s="68">
        <v>26.59</v>
      </c>
      <c r="D643" s="69">
        <v>20.252</v>
      </c>
      <c r="E643" s="69">
        <v>11.69</v>
      </c>
    </row>
    <row r="644" spans="1:5">
      <c r="A644" s="59" t="s">
        <v>1340</v>
      </c>
      <c r="B644" s="51" t="str">
        <f t="shared" si="14"/>
        <v>16</v>
      </c>
      <c r="C644" s="68">
        <v>17.893</v>
      </c>
      <c r="D644" s="69">
        <v>14.313</v>
      </c>
      <c r="E644" s="69">
        <v>8.42</v>
      </c>
    </row>
    <row r="645" spans="1:5">
      <c r="A645" s="59" t="s">
        <v>1341</v>
      </c>
      <c r="B645" s="51" t="str">
        <f t="shared" si="14"/>
        <v>18</v>
      </c>
      <c r="C645" s="68">
        <v>21.247</v>
      </c>
      <c r="D645" s="69">
        <v>18.49</v>
      </c>
      <c r="E645" s="69">
        <v>10.016</v>
      </c>
    </row>
    <row r="646" spans="1:5">
      <c r="A646" s="59" t="s">
        <v>1342</v>
      </c>
      <c r="B646" s="51" t="str">
        <f t="shared" si="14"/>
        <v>16</v>
      </c>
      <c r="C646" s="68">
        <v>19.853</v>
      </c>
      <c r="D646" s="69">
        <v>15.246</v>
      </c>
      <c r="E646" s="69">
        <v>9.1</v>
      </c>
    </row>
    <row r="647" spans="1:5">
      <c r="A647" s="59" t="s">
        <v>1343</v>
      </c>
      <c r="B647" s="51" t="str">
        <f t="shared" si="14"/>
        <v>15</v>
      </c>
      <c r="C647" s="68">
        <v>16.696</v>
      </c>
      <c r="D647" s="69">
        <v>12.138</v>
      </c>
      <c r="E647" s="69">
        <v>7.08</v>
      </c>
    </row>
    <row r="648" spans="1:5">
      <c r="A648" s="59" t="s">
        <v>1344</v>
      </c>
      <c r="B648" s="51" t="str">
        <f t="shared" si="14"/>
        <v>18</v>
      </c>
      <c r="C648" s="68">
        <v>26.51</v>
      </c>
      <c r="D648" s="69">
        <v>20.613</v>
      </c>
      <c r="E648" s="69">
        <v>12.246</v>
      </c>
    </row>
    <row r="649" spans="1:5">
      <c r="A649" s="59" t="s">
        <v>1345</v>
      </c>
      <c r="B649" s="51" t="str">
        <f t="shared" si="14"/>
        <v>18</v>
      </c>
      <c r="C649" s="68">
        <v>25.429</v>
      </c>
      <c r="D649" s="69">
        <v>18.96</v>
      </c>
      <c r="E649" s="69">
        <v>11.5</v>
      </c>
    </row>
    <row r="650" spans="1:5">
      <c r="A650" s="59" t="s">
        <v>1346</v>
      </c>
      <c r="B650" s="51" t="str">
        <f t="shared" si="14"/>
        <v>17</v>
      </c>
      <c r="C650" s="68">
        <v>21.333</v>
      </c>
      <c r="D650" s="69">
        <v>16.527</v>
      </c>
      <c r="E650" s="69">
        <v>9.4</v>
      </c>
    </row>
    <row r="651" spans="1:5">
      <c r="A651" s="59" t="s">
        <v>1347</v>
      </c>
      <c r="B651" s="51" t="str">
        <f t="shared" si="14"/>
        <v>16</v>
      </c>
      <c r="C651" s="68">
        <v>21.167</v>
      </c>
      <c r="D651" s="69">
        <v>16.307</v>
      </c>
      <c r="E651" s="69">
        <v>9.35</v>
      </c>
    </row>
    <row r="652" spans="1:5">
      <c r="A652" s="59" t="s">
        <v>1348</v>
      </c>
      <c r="B652" s="51" t="str">
        <f t="shared" si="14"/>
        <v>17</v>
      </c>
      <c r="C652" s="68">
        <v>24.232</v>
      </c>
      <c r="D652" s="69">
        <v>17.393</v>
      </c>
      <c r="E652" s="69">
        <v>10.2</v>
      </c>
    </row>
    <row r="653" spans="1:5">
      <c r="A653" s="59" t="s">
        <v>1349</v>
      </c>
      <c r="B653" s="51" t="str">
        <f t="shared" si="14"/>
        <v>17</v>
      </c>
      <c r="C653" s="68">
        <v>22.964</v>
      </c>
      <c r="D653" s="69">
        <v>17.617</v>
      </c>
      <c r="E653" s="69">
        <v>9.8</v>
      </c>
    </row>
    <row r="654" spans="1:5">
      <c r="A654" s="59" t="s">
        <v>1350</v>
      </c>
      <c r="B654" s="51" t="str">
        <f t="shared" si="14"/>
        <v>19</v>
      </c>
      <c r="C654" s="68">
        <v>27.867</v>
      </c>
      <c r="D654" s="69">
        <v>21.413</v>
      </c>
      <c r="E654" s="69">
        <v>13.8</v>
      </c>
    </row>
    <row r="655" spans="1:5">
      <c r="A655" s="59" t="s">
        <v>1351</v>
      </c>
      <c r="B655" s="51" t="str">
        <f t="shared" si="14"/>
        <v>17</v>
      </c>
      <c r="C655" s="68">
        <v>22.82</v>
      </c>
      <c r="D655" s="69">
        <v>17.2</v>
      </c>
      <c r="E655" s="69">
        <v>10.67</v>
      </c>
    </row>
    <row r="656" spans="1:5">
      <c r="A656" s="59" t="s">
        <v>1352</v>
      </c>
      <c r="B656" s="51" t="str">
        <f t="shared" si="14"/>
        <v>15</v>
      </c>
      <c r="C656" s="68">
        <v>16.12</v>
      </c>
      <c r="D656" s="69">
        <v>11.818</v>
      </c>
      <c r="E656" s="69">
        <v>6.824</v>
      </c>
    </row>
    <row r="657" spans="1:5">
      <c r="A657" s="59" t="s">
        <v>1353</v>
      </c>
      <c r="B657" s="51" t="str">
        <f t="shared" si="14"/>
        <v>16</v>
      </c>
      <c r="C657" s="68">
        <v>20.726</v>
      </c>
      <c r="D657" s="69">
        <v>14.548</v>
      </c>
      <c r="E657" s="69">
        <v>8.406</v>
      </c>
    </row>
    <row r="658" spans="1:5">
      <c r="A658" s="59" t="s">
        <v>1354</v>
      </c>
      <c r="B658" s="51" t="str">
        <f t="shared" si="14"/>
        <v>16</v>
      </c>
      <c r="C658" s="68">
        <v>20.885</v>
      </c>
      <c r="D658" s="69">
        <v>14.722</v>
      </c>
      <c r="E658" s="69">
        <v>8.326</v>
      </c>
    </row>
    <row r="659" spans="1:5">
      <c r="A659" s="59" t="s">
        <v>1355</v>
      </c>
      <c r="B659" s="51" t="str">
        <f t="shared" si="14"/>
        <v>17</v>
      </c>
      <c r="C659" s="68">
        <v>25.126</v>
      </c>
      <c r="D659" s="69">
        <v>17.17</v>
      </c>
      <c r="E659" s="69">
        <v>10</v>
      </c>
    </row>
    <row r="660" spans="1:5">
      <c r="A660" s="59" t="s">
        <v>1356</v>
      </c>
      <c r="B660" s="51" t="str">
        <f t="shared" si="14"/>
        <v>17</v>
      </c>
      <c r="C660" s="68">
        <v>23.01</v>
      </c>
      <c r="D660" s="69">
        <v>16.212</v>
      </c>
      <c r="E660" s="69">
        <v>8.8</v>
      </c>
    </row>
    <row r="661" spans="1:5">
      <c r="A661" s="59" t="s">
        <v>1357</v>
      </c>
      <c r="B661" s="51" t="str">
        <f t="shared" si="14"/>
        <v>18</v>
      </c>
      <c r="C661" s="68">
        <v>27.077</v>
      </c>
      <c r="D661" s="69">
        <v>19.793</v>
      </c>
      <c r="E661" s="69">
        <v>12.22</v>
      </c>
    </row>
    <row r="662" spans="1:5">
      <c r="A662" s="59" t="s">
        <v>1358</v>
      </c>
      <c r="B662" s="51" t="str">
        <f t="shared" si="14"/>
        <v>16</v>
      </c>
      <c r="C662" s="70">
        <v>22.385</v>
      </c>
      <c r="D662" s="71">
        <v>17.385</v>
      </c>
      <c r="E662" s="69">
        <v>7.8</v>
      </c>
    </row>
    <row r="663" spans="1:5">
      <c r="A663" s="59" t="s">
        <v>1359</v>
      </c>
      <c r="B663" s="51" t="str">
        <f t="shared" si="14"/>
        <v>17</v>
      </c>
      <c r="C663" s="68">
        <v>22.696</v>
      </c>
      <c r="D663" s="69">
        <v>18.173</v>
      </c>
      <c r="E663" s="69">
        <v>10.24</v>
      </c>
    </row>
    <row r="664" spans="1:5">
      <c r="A664" s="59" t="s">
        <v>1360</v>
      </c>
      <c r="B664" s="51" t="str">
        <f t="shared" si="14"/>
        <v>17</v>
      </c>
      <c r="C664" s="68">
        <v>22.607</v>
      </c>
      <c r="D664" s="69">
        <v>17.413</v>
      </c>
      <c r="E664" s="69">
        <v>10.054</v>
      </c>
    </row>
    <row r="665" spans="1:5">
      <c r="A665" s="59" t="s">
        <v>1361</v>
      </c>
      <c r="B665" s="51" t="str">
        <f t="shared" si="14"/>
        <v>16</v>
      </c>
      <c r="C665" s="68">
        <v>17.733</v>
      </c>
      <c r="D665" s="69">
        <v>14.353</v>
      </c>
      <c r="E665" s="69">
        <v>7.93</v>
      </c>
    </row>
    <row r="666" spans="1:5">
      <c r="A666" s="59" t="s">
        <v>1362</v>
      </c>
      <c r="B666" s="51" t="str">
        <f t="shared" si="14"/>
        <v>17</v>
      </c>
      <c r="C666" s="68">
        <v>22.201</v>
      </c>
      <c r="D666" s="69">
        <v>16.201</v>
      </c>
      <c r="E666" s="69">
        <v>10.088</v>
      </c>
    </row>
    <row r="667" spans="1:5">
      <c r="A667" s="59" t="s">
        <v>1363</v>
      </c>
      <c r="B667" s="51" t="str">
        <f t="shared" si="14"/>
        <v>15</v>
      </c>
      <c r="C667" s="68">
        <v>18.087</v>
      </c>
      <c r="D667" s="69">
        <v>13.353</v>
      </c>
      <c r="E667" s="69">
        <v>7.542</v>
      </c>
    </row>
    <row r="668" spans="1:5">
      <c r="A668" s="59" t="s">
        <v>1364</v>
      </c>
      <c r="B668" s="51" t="str">
        <f t="shared" si="14"/>
        <v>15</v>
      </c>
      <c r="C668" s="68">
        <v>18.087</v>
      </c>
      <c r="D668" s="69">
        <v>13.353</v>
      </c>
      <c r="E668" s="69">
        <v>7.648</v>
      </c>
    </row>
    <row r="669" spans="1:5">
      <c r="A669" s="59" t="s">
        <v>1365</v>
      </c>
      <c r="B669" s="51" t="str">
        <f t="shared" si="14"/>
        <v>15</v>
      </c>
      <c r="C669" s="68">
        <v>18.147</v>
      </c>
      <c r="D669" s="69">
        <v>13.847</v>
      </c>
      <c r="E669" s="69">
        <v>7.626</v>
      </c>
    </row>
    <row r="670" spans="1:5">
      <c r="A670" s="59" t="s">
        <v>1366</v>
      </c>
      <c r="B670" s="51" t="str">
        <f t="shared" si="14"/>
        <v>15</v>
      </c>
      <c r="C670" s="68">
        <v>17.66</v>
      </c>
      <c r="D670" s="69">
        <v>12.68</v>
      </c>
      <c r="E670" s="69">
        <v>7.104</v>
      </c>
    </row>
    <row r="671" spans="1:5">
      <c r="A671" s="59" t="s">
        <v>1367</v>
      </c>
      <c r="B671" s="51" t="str">
        <f t="shared" si="14"/>
        <v>15</v>
      </c>
      <c r="C671" s="68">
        <v>17.35</v>
      </c>
      <c r="D671" s="69">
        <v>12.68</v>
      </c>
      <c r="E671" s="69">
        <v>7</v>
      </c>
    </row>
    <row r="672" spans="1:5">
      <c r="A672" s="59" t="s">
        <v>1368</v>
      </c>
      <c r="B672" s="51" t="str">
        <f t="shared" si="14"/>
        <v>16</v>
      </c>
      <c r="C672" s="68">
        <v>18.532</v>
      </c>
      <c r="D672" s="69">
        <v>14.407</v>
      </c>
      <c r="E672" s="69">
        <v>8</v>
      </c>
    </row>
    <row r="673" spans="1:5">
      <c r="A673" s="59" t="s">
        <v>1369</v>
      </c>
      <c r="B673" s="51" t="str">
        <f t="shared" si="14"/>
        <v>16</v>
      </c>
      <c r="C673" s="68">
        <v>19.64</v>
      </c>
      <c r="D673" s="69">
        <v>15.505</v>
      </c>
      <c r="E673" s="69">
        <v>8.78</v>
      </c>
    </row>
    <row r="674" spans="1:5">
      <c r="A674" s="59" t="s">
        <v>1370</v>
      </c>
      <c r="B674" s="51" t="str">
        <f t="shared" si="14"/>
        <v>D16</v>
      </c>
      <c r="C674" s="68">
        <v>13.806</v>
      </c>
      <c r="D674" s="69">
        <v>13.558</v>
      </c>
      <c r="E674" s="69">
        <v>9.1</v>
      </c>
    </row>
    <row r="675" spans="1:5">
      <c r="A675" s="59" t="s">
        <v>1371</v>
      </c>
      <c r="B675" s="51" t="str">
        <f t="shared" si="14"/>
        <v>18</v>
      </c>
      <c r="C675" s="68">
        <v>27.92</v>
      </c>
      <c r="D675" s="69">
        <v>19.276</v>
      </c>
      <c r="E675" s="69">
        <v>11.7</v>
      </c>
    </row>
    <row r="676" spans="1:5">
      <c r="A676" s="59" t="s">
        <v>1372</v>
      </c>
      <c r="B676" s="51" t="str">
        <f t="shared" si="14"/>
        <v>16</v>
      </c>
      <c r="C676" s="68">
        <v>18.936</v>
      </c>
      <c r="D676" s="69">
        <v>14.28</v>
      </c>
      <c r="E676" s="69">
        <v>8.702</v>
      </c>
    </row>
    <row r="677" spans="1:5">
      <c r="A677" s="59" t="s">
        <v>1373</v>
      </c>
      <c r="B677" s="51" t="str">
        <f t="shared" si="14"/>
        <v>16</v>
      </c>
      <c r="C677" s="68">
        <v>21.488</v>
      </c>
      <c r="D677" s="69">
        <v>15.076</v>
      </c>
      <c r="E677" s="69">
        <v>8.84</v>
      </c>
    </row>
    <row r="678" spans="1:5">
      <c r="A678" s="59" t="s">
        <v>1374</v>
      </c>
      <c r="B678" s="51" t="str">
        <f t="shared" si="14"/>
        <v>18</v>
      </c>
      <c r="C678" s="68">
        <v>26.356</v>
      </c>
      <c r="D678" s="69">
        <v>19.653</v>
      </c>
      <c r="E678" s="69">
        <v>11.8</v>
      </c>
    </row>
    <row r="679" spans="1:5">
      <c r="A679" s="59" t="s">
        <v>1375</v>
      </c>
      <c r="B679" s="51" t="str">
        <f t="shared" si="14"/>
        <v>14</v>
      </c>
      <c r="C679" s="68">
        <v>14.452</v>
      </c>
      <c r="D679" s="69">
        <v>10.37</v>
      </c>
      <c r="E679" s="69">
        <v>6</v>
      </c>
    </row>
    <row r="680" spans="1:5">
      <c r="A680" s="59" t="s">
        <v>1376</v>
      </c>
      <c r="B680" s="51" t="str">
        <f t="shared" si="14"/>
        <v>16</v>
      </c>
      <c r="C680" s="68">
        <v>20.996</v>
      </c>
      <c r="D680" s="69">
        <v>15.6</v>
      </c>
      <c r="E680" s="69">
        <v>8.7</v>
      </c>
    </row>
    <row r="681" spans="1:5">
      <c r="A681" s="59" t="s">
        <v>1377</v>
      </c>
      <c r="B681" s="51" t="str">
        <f t="shared" si="14"/>
        <v>15</v>
      </c>
      <c r="C681" s="68">
        <v>17.44</v>
      </c>
      <c r="D681" s="69">
        <v>12.348</v>
      </c>
      <c r="E681" s="69">
        <v>6.8</v>
      </c>
    </row>
    <row r="682" spans="1:5">
      <c r="A682" s="59" t="s">
        <v>1378</v>
      </c>
      <c r="B682" s="51" t="str">
        <f t="shared" si="14"/>
        <v>18</v>
      </c>
      <c r="C682" s="68">
        <v>25.08</v>
      </c>
      <c r="D682" s="69">
        <v>18.593</v>
      </c>
      <c r="E682" s="69">
        <v>11.2</v>
      </c>
    </row>
    <row r="683" spans="1:5">
      <c r="A683" s="59" t="s">
        <v>1379</v>
      </c>
      <c r="B683" s="51" t="str">
        <f t="shared" si="14"/>
        <v>15</v>
      </c>
      <c r="C683" s="68">
        <v>17.624</v>
      </c>
      <c r="D683" s="69">
        <v>13.641</v>
      </c>
      <c r="E683" s="69">
        <v>7.1</v>
      </c>
    </row>
    <row r="684" spans="1:5">
      <c r="A684" s="59" t="s">
        <v>1380</v>
      </c>
      <c r="B684" s="51" t="str">
        <f t="shared" si="14"/>
        <v>15</v>
      </c>
      <c r="C684" s="68">
        <v>17.868</v>
      </c>
      <c r="D684" s="69">
        <v>13.684</v>
      </c>
      <c r="E684" s="69">
        <v>7.2</v>
      </c>
    </row>
    <row r="685" spans="1:5">
      <c r="A685" s="59" t="s">
        <v>1381</v>
      </c>
      <c r="B685" s="51" t="str">
        <f t="shared" si="14"/>
        <v>17</v>
      </c>
      <c r="C685" s="68">
        <v>22.8</v>
      </c>
      <c r="D685" s="69">
        <v>16.628</v>
      </c>
      <c r="E685" s="69">
        <v>9.661</v>
      </c>
    </row>
    <row r="686" spans="1:5">
      <c r="A686" s="59" t="s">
        <v>1382</v>
      </c>
      <c r="B686" s="51" t="str">
        <f t="shared" si="14"/>
        <v>17</v>
      </c>
      <c r="C686" s="68">
        <v>21.492</v>
      </c>
      <c r="D686" s="69">
        <v>16.7</v>
      </c>
      <c r="E686" s="69">
        <v>9.818</v>
      </c>
    </row>
    <row r="687" spans="1:5">
      <c r="A687" s="59" t="s">
        <v>1383</v>
      </c>
      <c r="B687" s="51" t="str">
        <f t="shared" si="14"/>
        <v>18</v>
      </c>
      <c r="C687" s="68">
        <v>26.684</v>
      </c>
      <c r="D687" s="69">
        <v>20.216</v>
      </c>
      <c r="E687" s="69">
        <v>10.05</v>
      </c>
    </row>
    <row r="688" spans="1:5">
      <c r="A688" s="59" t="s">
        <v>1384</v>
      </c>
      <c r="B688" s="51" t="str">
        <f t="shared" si="14"/>
        <v>15</v>
      </c>
      <c r="C688" s="68">
        <v>19.056</v>
      </c>
      <c r="D688" s="69">
        <v>13.992</v>
      </c>
      <c r="E688" s="69">
        <v>7.7</v>
      </c>
    </row>
    <row r="689" spans="1:5">
      <c r="A689" s="59" t="s">
        <v>1385</v>
      </c>
      <c r="B689" s="51" t="str">
        <f t="shared" si="14"/>
        <v>17</v>
      </c>
      <c r="C689" s="68">
        <v>23.024</v>
      </c>
      <c r="D689" s="69">
        <v>17.07</v>
      </c>
      <c r="E689" s="69">
        <v>9.3</v>
      </c>
    </row>
    <row r="690" spans="1:5">
      <c r="A690" s="59" t="s">
        <v>1386</v>
      </c>
      <c r="B690" s="51" t="str">
        <f t="shared" si="14"/>
        <v>17</v>
      </c>
      <c r="C690" s="68">
        <v>23.024</v>
      </c>
      <c r="D690" s="69">
        <v>17.07</v>
      </c>
      <c r="E690" s="69">
        <v>9.3</v>
      </c>
    </row>
    <row r="691" spans="1:5">
      <c r="A691" s="59" t="s">
        <v>1387</v>
      </c>
      <c r="B691" s="51" t="str">
        <f t="shared" si="14"/>
        <v>17</v>
      </c>
      <c r="C691" s="68">
        <v>23.024</v>
      </c>
      <c r="D691" s="69">
        <v>17.07</v>
      </c>
      <c r="E691" s="69">
        <v>9.3</v>
      </c>
    </row>
    <row r="692" spans="1:5">
      <c r="A692" s="59" t="s">
        <v>1388</v>
      </c>
      <c r="B692" s="51" t="str">
        <f t="shared" si="14"/>
        <v>17</v>
      </c>
      <c r="C692" s="68">
        <v>22.696</v>
      </c>
      <c r="D692" s="69">
        <v>17.64</v>
      </c>
      <c r="E692" s="69">
        <v>10.3</v>
      </c>
    </row>
    <row r="693" spans="1:5">
      <c r="A693" s="59" t="s">
        <v>1389</v>
      </c>
      <c r="B693" s="51" t="str">
        <f t="shared" si="14"/>
        <v>D16</v>
      </c>
      <c r="C693" s="68">
        <v>13.874</v>
      </c>
      <c r="D693" s="69">
        <v>13.694</v>
      </c>
      <c r="E693" s="69">
        <v>8.6</v>
      </c>
    </row>
    <row r="694" spans="1:5">
      <c r="A694" s="59" t="s">
        <v>1390</v>
      </c>
      <c r="B694" s="51" t="str">
        <f t="shared" si="14"/>
        <v>16</v>
      </c>
      <c r="C694" s="68">
        <v>18.012</v>
      </c>
      <c r="D694" s="69">
        <v>14.428</v>
      </c>
      <c r="E694" s="69">
        <v>8.11</v>
      </c>
    </row>
    <row r="695" spans="1:5">
      <c r="A695" s="59" t="s">
        <v>1391</v>
      </c>
      <c r="B695" s="51" t="str">
        <f t="shared" si="14"/>
        <v>16</v>
      </c>
      <c r="C695" s="68">
        <v>18.012</v>
      </c>
      <c r="D695" s="69">
        <v>14.428</v>
      </c>
      <c r="E695" s="69">
        <v>8.11</v>
      </c>
    </row>
    <row r="696" spans="1:5">
      <c r="A696" s="59" t="s">
        <v>1392</v>
      </c>
      <c r="B696" s="51" t="str">
        <f t="shared" si="14"/>
        <v>D18</v>
      </c>
      <c r="C696" s="68">
        <v>19.052</v>
      </c>
      <c r="D696" s="69">
        <v>18.9</v>
      </c>
      <c r="E696" s="69">
        <v>12.604</v>
      </c>
    </row>
    <row r="697" spans="1:5">
      <c r="A697" s="59" t="s">
        <v>1393</v>
      </c>
      <c r="B697" s="51" t="str">
        <f t="shared" si="14"/>
        <v>17</v>
      </c>
      <c r="C697" s="68">
        <v>23.584</v>
      </c>
      <c r="D697" s="69">
        <v>18.3</v>
      </c>
      <c r="E697" s="69">
        <v>10.8</v>
      </c>
    </row>
    <row r="698" spans="1:5">
      <c r="A698" s="59" t="s">
        <v>1394</v>
      </c>
      <c r="B698" s="51" t="str">
        <f t="shared" si="14"/>
        <v>17</v>
      </c>
      <c r="C698" s="68">
        <v>23.584</v>
      </c>
      <c r="D698" s="69">
        <v>18.3</v>
      </c>
      <c r="E698" s="69">
        <v>10.8</v>
      </c>
    </row>
    <row r="699" spans="1:5">
      <c r="A699" s="59" t="s">
        <v>1395</v>
      </c>
      <c r="B699" s="51" t="str">
        <f t="shared" si="14"/>
        <v>17</v>
      </c>
      <c r="C699" s="68">
        <v>26.732</v>
      </c>
      <c r="D699" s="69">
        <v>20.842</v>
      </c>
      <c r="E699" s="69">
        <v>10.826</v>
      </c>
    </row>
    <row r="700" spans="1:5">
      <c r="A700" s="50" t="s">
        <v>1396</v>
      </c>
      <c r="B700" s="51" t="str">
        <f t="shared" si="14"/>
        <v>17</v>
      </c>
      <c r="C700" s="68">
        <v>26.732</v>
      </c>
      <c r="D700" s="69">
        <v>20.842</v>
      </c>
      <c r="E700" s="69">
        <v>10.766</v>
      </c>
    </row>
    <row r="701" spans="1:5">
      <c r="A701" s="59" t="s">
        <v>1397</v>
      </c>
      <c r="B701" s="51" t="str">
        <f t="shared" ref="B701:B764" si="15">IF(LEN(A701)=12,"D"&amp;MID(A701,6,2),MID(A701,5,2))</f>
        <v>17</v>
      </c>
      <c r="C701" s="68">
        <v>26.732</v>
      </c>
      <c r="D701" s="69">
        <v>20.842</v>
      </c>
      <c r="E701" s="69">
        <v>11.504</v>
      </c>
    </row>
    <row r="702" spans="1:5">
      <c r="A702" s="50" t="s">
        <v>1398</v>
      </c>
      <c r="B702" s="51" t="str">
        <f t="shared" si="15"/>
        <v>17</v>
      </c>
      <c r="C702" s="68">
        <v>26.732</v>
      </c>
      <c r="D702" s="69">
        <v>20.842</v>
      </c>
      <c r="E702" s="69">
        <v>11.504</v>
      </c>
    </row>
    <row r="703" spans="1:5">
      <c r="A703" s="59" t="s">
        <v>1399</v>
      </c>
      <c r="B703" s="51" t="str">
        <f t="shared" si="15"/>
        <v>D17</v>
      </c>
      <c r="C703" s="68">
        <v>14.588</v>
      </c>
      <c r="D703" s="69">
        <v>14.424</v>
      </c>
      <c r="E703" s="69">
        <v>10.064</v>
      </c>
    </row>
    <row r="704" spans="1:5">
      <c r="A704" s="59" t="s">
        <v>1400</v>
      </c>
      <c r="B704" s="51" t="str">
        <f t="shared" si="15"/>
        <v>15</v>
      </c>
      <c r="C704" s="68">
        <v>17.264</v>
      </c>
      <c r="D704" s="69">
        <v>12.688</v>
      </c>
      <c r="E704" s="69">
        <v>6.2</v>
      </c>
    </row>
    <row r="705" spans="1:5">
      <c r="A705" s="59" t="s">
        <v>1401</v>
      </c>
      <c r="B705" s="51" t="str">
        <f t="shared" si="15"/>
        <v>16</v>
      </c>
      <c r="C705" s="68">
        <v>19.12</v>
      </c>
      <c r="D705" s="69">
        <v>14.38</v>
      </c>
      <c r="E705" s="69">
        <v>7.45</v>
      </c>
    </row>
    <row r="706" spans="1:5">
      <c r="A706" s="59" t="s">
        <v>1402</v>
      </c>
      <c r="B706" s="51" t="str">
        <f t="shared" si="15"/>
        <v>16</v>
      </c>
      <c r="C706" s="68">
        <v>19.12</v>
      </c>
      <c r="D706" s="69">
        <v>14.38</v>
      </c>
      <c r="E706" s="69">
        <v>7.45</v>
      </c>
    </row>
    <row r="707" spans="1:5">
      <c r="A707" s="59" t="s">
        <v>1403</v>
      </c>
      <c r="B707" s="51" t="str">
        <f t="shared" si="15"/>
        <v>17</v>
      </c>
      <c r="C707" s="68">
        <v>21.94</v>
      </c>
      <c r="D707" s="69">
        <v>16.238</v>
      </c>
      <c r="E707" s="69">
        <v>8.45</v>
      </c>
    </row>
    <row r="708" spans="1:5">
      <c r="A708" s="59" t="s">
        <v>1404</v>
      </c>
      <c r="B708" s="51" t="str">
        <f t="shared" si="15"/>
        <v>17</v>
      </c>
      <c r="C708" s="68">
        <v>21.94</v>
      </c>
      <c r="D708" s="69">
        <v>16.238</v>
      </c>
      <c r="E708" s="69">
        <v>8.45</v>
      </c>
    </row>
    <row r="709" spans="1:5">
      <c r="A709" s="59" t="s">
        <v>1405</v>
      </c>
      <c r="B709" s="51" t="str">
        <f t="shared" si="15"/>
        <v>17</v>
      </c>
      <c r="C709" s="68">
        <v>21.94</v>
      </c>
      <c r="D709" s="69">
        <v>16.238</v>
      </c>
      <c r="E709" s="69">
        <v>8.45</v>
      </c>
    </row>
    <row r="710" spans="1:5">
      <c r="A710" s="59" t="s">
        <v>1406</v>
      </c>
      <c r="B710" s="51" t="str">
        <f t="shared" si="15"/>
        <v>17</v>
      </c>
      <c r="C710" s="68">
        <v>21.94</v>
      </c>
      <c r="D710" s="69">
        <v>16.238</v>
      </c>
      <c r="E710" s="69">
        <v>8.45</v>
      </c>
    </row>
    <row r="711" spans="1:5">
      <c r="A711" s="59" t="s">
        <v>1407</v>
      </c>
      <c r="B711" s="51" t="str">
        <f t="shared" si="15"/>
        <v>19</v>
      </c>
      <c r="C711" s="68">
        <v>27.966</v>
      </c>
      <c r="D711" s="69">
        <v>23.137</v>
      </c>
      <c r="E711" s="69">
        <v>10.9</v>
      </c>
    </row>
    <row r="712" spans="1:5">
      <c r="A712" s="59" t="s">
        <v>1408</v>
      </c>
      <c r="B712" s="51" t="str">
        <f t="shared" si="15"/>
        <v>19</v>
      </c>
      <c r="C712" s="68">
        <v>27.966</v>
      </c>
      <c r="D712" s="69">
        <v>23.137</v>
      </c>
      <c r="E712" s="69">
        <v>10.9</v>
      </c>
    </row>
    <row r="713" spans="1:5">
      <c r="A713" s="59" t="s">
        <v>1409</v>
      </c>
      <c r="B713" s="51" t="str">
        <f t="shared" si="15"/>
        <v>19</v>
      </c>
      <c r="C713" s="68">
        <v>27.966</v>
      </c>
      <c r="D713" s="69">
        <v>23.137</v>
      </c>
      <c r="E713" s="69">
        <v>10.9</v>
      </c>
    </row>
    <row r="714" spans="1:5">
      <c r="A714" s="59" t="s">
        <v>1410</v>
      </c>
      <c r="B714" s="51" t="str">
        <f t="shared" si="15"/>
        <v>19</v>
      </c>
      <c r="C714" s="68">
        <v>27.966</v>
      </c>
      <c r="D714" s="69">
        <v>23.137</v>
      </c>
      <c r="E714" s="69">
        <v>11.578</v>
      </c>
    </row>
    <row r="715" spans="1:5">
      <c r="A715" s="59" t="s">
        <v>1411</v>
      </c>
      <c r="B715" s="51" t="str">
        <f t="shared" si="15"/>
        <v>20</v>
      </c>
      <c r="C715" s="68">
        <v>27.72</v>
      </c>
      <c r="D715" s="69">
        <v>21.212</v>
      </c>
      <c r="E715" s="69">
        <v>10.796</v>
      </c>
    </row>
    <row r="716" spans="1:5">
      <c r="A716" s="59" t="s">
        <v>1412</v>
      </c>
      <c r="B716" s="51" t="str">
        <f t="shared" si="15"/>
        <v>20</v>
      </c>
      <c r="C716" s="68">
        <v>27.72</v>
      </c>
      <c r="D716" s="69">
        <v>21.212</v>
      </c>
      <c r="E716" s="69">
        <v>10.908</v>
      </c>
    </row>
    <row r="717" spans="1:5">
      <c r="A717" s="59" t="s">
        <v>1413</v>
      </c>
      <c r="B717" s="51" t="str">
        <f t="shared" si="15"/>
        <v>20</v>
      </c>
      <c r="C717" s="68">
        <v>27.72</v>
      </c>
      <c r="D717" s="69">
        <v>21.212</v>
      </c>
      <c r="E717" s="69">
        <v>10.908</v>
      </c>
    </row>
    <row r="718" spans="1:5">
      <c r="A718" s="50" t="s">
        <v>1414</v>
      </c>
      <c r="B718" s="51" t="str">
        <f t="shared" si="15"/>
        <v>20</v>
      </c>
      <c r="C718" s="68">
        <v>27.72</v>
      </c>
      <c r="D718" s="69">
        <v>21.212</v>
      </c>
      <c r="E718" s="69">
        <v>10.74</v>
      </c>
    </row>
    <row r="719" spans="1:5">
      <c r="A719" s="59" t="s">
        <v>1415</v>
      </c>
      <c r="B719" s="51" t="str">
        <f t="shared" si="15"/>
        <v>20</v>
      </c>
      <c r="C719" s="68">
        <v>30.332</v>
      </c>
      <c r="D719" s="69">
        <v>24.536</v>
      </c>
      <c r="E719" s="69">
        <v>13.3</v>
      </c>
    </row>
    <row r="720" spans="1:5">
      <c r="A720" s="59" t="s">
        <v>1416</v>
      </c>
      <c r="B720" s="51" t="str">
        <f t="shared" si="15"/>
        <v>18</v>
      </c>
      <c r="C720" s="68">
        <v>24.126</v>
      </c>
      <c r="D720" s="69">
        <v>17.608</v>
      </c>
      <c r="E720" s="69">
        <v>9.2</v>
      </c>
    </row>
    <row r="721" spans="1:5">
      <c r="A721" s="59" t="s">
        <v>1417</v>
      </c>
      <c r="B721" s="51" t="str">
        <f t="shared" si="15"/>
        <v>18</v>
      </c>
      <c r="C721" s="68">
        <v>24.126</v>
      </c>
      <c r="D721" s="69">
        <v>17.608</v>
      </c>
      <c r="E721" s="69">
        <v>9.2</v>
      </c>
    </row>
    <row r="722" spans="1:5">
      <c r="A722" s="59" t="s">
        <v>1418</v>
      </c>
      <c r="B722" s="51" t="str">
        <f t="shared" si="15"/>
        <v>18</v>
      </c>
      <c r="C722" s="68">
        <v>25.9</v>
      </c>
      <c r="D722" s="69">
        <v>18.926</v>
      </c>
      <c r="E722" s="69">
        <v>9.8</v>
      </c>
    </row>
    <row r="723" spans="1:5">
      <c r="A723" s="59" t="s">
        <v>1419</v>
      </c>
      <c r="B723" s="51" t="str">
        <f t="shared" si="15"/>
        <v>18</v>
      </c>
      <c r="C723" s="68">
        <v>25.9</v>
      </c>
      <c r="D723" s="69">
        <v>18.926</v>
      </c>
      <c r="E723" s="69">
        <v>9.8</v>
      </c>
    </row>
    <row r="724" spans="1:5">
      <c r="A724" s="59" t="s">
        <v>1420</v>
      </c>
      <c r="B724" s="51" t="str">
        <f t="shared" si="15"/>
        <v>16</v>
      </c>
      <c r="C724" s="68">
        <v>18.99</v>
      </c>
      <c r="D724" s="69">
        <v>15.318</v>
      </c>
      <c r="E724" s="69">
        <v>8.5</v>
      </c>
    </row>
    <row r="725" spans="1:5">
      <c r="A725" s="59" t="s">
        <v>1421</v>
      </c>
      <c r="B725" s="51" t="str">
        <f t="shared" si="15"/>
        <v>16</v>
      </c>
      <c r="C725" s="68">
        <v>20.748</v>
      </c>
      <c r="D725" s="69">
        <v>15.768</v>
      </c>
      <c r="E725" s="69">
        <v>9</v>
      </c>
    </row>
    <row r="726" spans="1:5">
      <c r="A726" s="59" t="s">
        <v>1422</v>
      </c>
      <c r="B726" s="51" t="str">
        <f t="shared" si="15"/>
        <v>16</v>
      </c>
      <c r="C726" s="68">
        <v>20.48</v>
      </c>
      <c r="D726" s="69">
        <v>15.398</v>
      </c>
      <c r="E726" s="69">
        <v>7.7</v>
      </c>
    </row>
    <row r="727" spans="1:5">
      <c r="A727" s="59" t="s">
        <v>1423</v>
      </c>
      <c r="B727" s="51" t="str">
        <f t="shared" si="15"/>
        <v>17</v>
      </c>
      <c r="C727" s="68">
        <v>23.132</v>
      </c>
      <c r="D727" s="69">
        <v>17.4</v>
      </c>
      <c r="E727" s="69">
        <v>8.8</v>
      </c>
    </row>
    <row r="728" spans="1:5">
      <c r="A728" s="59" t="s">
        <v>1424</v>
      </c>
      <c r="B728" s="51" t="str">
        <f t="shared" si="15"/>
        <v>17</v>
      </c>
      <c r="C728" s="68">
        <v>23.132</v>
      </c>
      <c r="D728" s="69">
        <v>17.4</v>
      </c>
      <c r="E728" s="69">
        <v>8.8</v>
      </c>
    </row>
    <row r="729" spans="1:5">
      <c r="A729" s="59" t="s">
        <v>1425</v>
      </c>
      <c r="B729" s="51" t="str">
        <f t="shared" si="15"/>
        <v>18</v>
      </c>
      <c r="C729" s="68">
        <v>25.336</v>
      </c>
      <c r="D729" s="69">
        <v>19.61</v>
      </c>
      <c r="E729" s="69">
        <v>10</v>
      </c>
    </row>
    <row r="730" spans="1:5">
      <c r="A730" s="59" t="s">
        <v>1426</v>
      </c>
      <c r="B730" s="51" t="str">
        <f t="shared" si="15"/>
        <v>18</v>
      </c>
      <c r="C730" s="68">
        <v>25.336</v>
      </c>
      <c r="D730" s="69">
        <v>19.61</v>
      </c>
      <c r="E730" s="69">
        <v>10</v>
      </c>
    </row>
    <row r="731" spans="1:5">
      <c r="A731" s="59" t="s">
        <v>1427</v>
      </c>
      <c r="B731" s="51" t="str">
        <f t="shared" si="15"/>
        <v>19</v>
      </c>
      <c r="C731" s="68">
        <v>28.106</v>
      </c>
      <c r="D731" s="69">
        <v>21.47</v>
      </c>
      <c r="E731" s="69">
        <v>11</v>
      </c>
    </row>
    <row r="732" spans="1:5">
      <c r="A732" s="59" t="s">
        <v>1428</v>
      </c>
      <c r="B732" s="51" t="str">
        <f t="shared" si="15"/>
        <v>16</v>
      </c>
      <c r="C732" s="68">
        <v>19.976</v>
      </c>
      <c r="D732" s="69">
        <v>15.2</v>
      </c>
      <c r="E732" s="69">
        <v>8.5</v>
      </c>
    </row>
    <row r="733" spans="1:5">
      <c r="A733" s="59" t="s">
        <v>1429</v>
      </c>
      <c r="B733" s="51" t="str">
        <f t="shared" si="15"/>
        <v>15</v>
      </c>
      <c r="C733" s="68">
        <v>15.877</v>
      </c>
      <c r="D733" s="69">
        <v>13.42</v>
      </c>
      <c r="E733" s="69">
        <v>7.638</v>
      </c>
    </row>
    <row r="734" spans="1:5">
      <c r="A734" s="59" t="s">
        <v>1430</v>
      </c>
      <c r="B734" s="51" t="str">
        <f t="shared" si="15"/>
        <v>16</v>
      </c>
      <c r="C734" s="68">
        <v>17.325</v>
      </c>
      <c r="D734" s="69">
        <v>13.833</v>
      </c>
      <c r="E734" s="69">
        <v>7.882</v>
      </c>
    </row>
    <row r="735" spans="1:5">
      <c r="A735" s="59" t="s">
        <v>1431</v>
      </c>
      <c r="B735" s="51" t="str">
        <f t="shared" si="15"/>
        <v>16</v>
      </c>
      <c r="C735" s="68">
        <v>15.92</v>
      </c>
      <c r="D735" s="69">
        <v>11.66</v>
      </c>
      <c r="E735" s="69">
        <v>7.168</v>
      </c>
    </row>
    <row r="736" spans="1:5">
      <c r="A736" s="59" t="s">
        <v>1432</v>
      </c>
      <c r="B736" s="51" t="str">
        <f t="shared" si="15"/>
        <v>16</v>
      </c>
      <c r="C736" s="68">
        <v>17.934</v>
      </c>
      <c r="D736" s="69">
        <v>12.72</v>
      </c>
      <c r="E736" s="69">
        <v>7.808</v>
      </c>
    </row>
    <row r="737" spans="1:5">
      <c r="A737" s="59" t="s">
        <v>1433</v>
      </c>
      <c r="B737" s="51" t="str">
        <f t="shared" si="15"/>
        <v>15</v>
      </c>
      <c r="C737" s="68">
        <v>15.307</v>
      </c>
      <c r="D737" s="69">
        <v>11.92</v>
      </c>
      <c r="E737" s="69">
        <v>7.192</v>
      </c>
    </row>
    <row r="738" spans="1:5">
      <c r="A738" s="59" t="s">
        <v>1434</v>
      </c>
      <c r="B738" s="51" t="str">
        <f t="shared" si="15"/>
        <v>D15</v>
      </c>
      <c r="C738" s="68">
        <v>10.967</v>
      </c>
      <c r="D738" s="69">
        <v>10.733</v>
      </c>
      <c r="E738" s="69">
        <v>6.5</v>
      </c>
    </row>
    <row r="739" spans="1:5">
      <c r="A739" s="59" t="s">
        <v>1435</v>
      </c>
      <c r="B739" s="51" t="str">
        <f t="shared" si="15"/>
        <v>16</v>
      </c>
      <c r="C739" s="68">
        <v>18.707</v>
      </c>
      <c r="D739" s="69">
        <v>14.06</v>
      </c>
      <c r="E739" s="69">
        <v>8.798</v>
      </c>
    </row>
    <row r="740" spans="1:5">
      <c r="A740" s="59" t="s">
        <v>1436</v>
      </c>
      <c r="B740" s="51" t="str">
        <f t="shared" si="15"/>
        <v>15</v>
      </c>
      <c r="C740" s="68">
        <v>14.174</v>
      </c>
      <c r="D740" s="69">
        <v>10.486</v>
      </c>
      <c r="E740" s="69">
        <v>6.8</v>
      </c>
    </row>
    <row r="741" spans="1:5">
      <c r="A741" s="59" t="s">
        <v>1437</v>
      </c>
      <c r="B741" s="51" t="str">
        <f t="shared" si="15"/>
        <v>15</v>
      </c>
      <c r="C741" s="68">
        <v>17.402</v>
      </c>
      <c r="D741" s="69">
        <v>11.835</v>
      </c>
      <c r="E741" s="69">
        <v>7.102</v>
      </c>
    </row>
    <row r="742" spans="1:5">
      <c r="A742" s="59" t="s">
        <v>1438</v>
      </c>
      <c r="B742" s="51" t="str">
        <f t="shared" si="15"/>
        <v>14</v>
      </c>
      <c r="C742" s="68">
        <v>15.331</v>
      </c>
      <c r="D742" s="69">
        <v>10.451</v>
      </c>
      <c r="E742" s="69">
        <v>6.104</v>
      </c>
    </row>
    <row r="743" spans="1:5">
      <c r="A743" s="59" t="s">
        <v>1439</v>
      </c>
      <c r="B743" s="51" t="str">
        <f t="shared" si="15"/>
        <v>16</v>
      </c>
      <c r="C743" s="68">
        <v>18.506</v>
      </c>
      <c r="D743" s="69">
        <v>13.945</v>
      </c>
      <c r="E743" s="69">
        <v>8.148</v>
      </c>
    </row>
    <row r="744" spans="1:5">
      <c r="A744" s="59" t="s">
        <v>1440</v>
      </c>
      <c r="B744" s="51" t="str">
        <f t="shared" si="15"/>
        <v>14</v>
      </c>
      <c r="C744" s="68">
        <v>14.74</v>
      </c>
      <c r="D744" s="69">
        <v>9.384</v>
      </c>
      <c r="E744" s="69">
        <v>6.008</v>
      </c>
    </row>
    <row r="745" spans="1:5">
      <c r="A745" s="59" t="s">
        <v>1441</v>
      </c>
      <c r="B745" s="51" t="str">
        <f t="shared" si="15"/>
        <v>17</v>
      </c>
      <c r="C745" s="68">
        <v>21.516</v>
      </c>
      <c r="D745" s="69">
        <v>15.57</v>
      </c>
      <c r="E745" s="69">
        <v>9.11</v>
      </c>
    </row>
    <row r="746" spans="1:5">
      <c r="A746" s="59" t="s">
        <v>1442</v>
      </c>
      <c r="B746" s="51" t="str">
        <f t="shared" si="15"/>
        <v>17</v>
      </c>
      <c r="C746" s="68">
        <v>19.843</v>
      </c>
      <c r="D746" s="69">
        <v>15.063</v>
      </c>
      <c r="E746" s="69">
        <v>8.2</v>
      </c>
    </row>
    <row r="747" spans="1:5">
      <c r="A747" s="50" t="s">
        <v>1443</v>
      </c>
      <c r="B747" s="51" t="str">
        <f t="shared" si="15"/>
        <v>20</v>
      </c>
      <c r="C747" s="68">
        <v>33.382</v>
      </c>
      <c r="D747" s="69">
        <v>24.81</v>
      </c>
      <c r="E747" s="69">
        <v>13.2</v>
      </c>
    </row>
    <row r="748" spans="1:5">
      <c r="A748" s="59" t="s">
        <v>1444</v>
      </c>
      <c r="B748" s="51" t="str">
        <f t="shared" si="15"/>
        <v>15</v>
      </c>
      <c r="C748" s="68">
        <v>15.917</v>
      </c>
      <c r="D748" s="69">
        <v>10.62</v>
      </c>
      <c r="E748" s="69">
        <v>6.29</v>
      </c>
    </row>
    <row r="749" spans="1:5">
      <c r="A749" s="59" t="s">
        <v>1445</v>
      </c>
      <c r="B749" s="51" t="str">
        <f t="shared" si="15"/>
        <v>15</v>
      </c>
      <c r="C749" s="68">
        <v>16.347</v>
      </c>
      <c r="D749" s="69">
        <v>12.433</v>
      </c>
      <c r="E749" s="69">
        <v>7.086</v>
      </c>
    </row>
    <row r="750" spans="1:5">
      <c r="A750" s="59" t="s">
        <v>1446</v>
      </c>
      <c r="B750" s="51" t="str">
        <f t="shared" si="15"/>
        <v>16</v>
      </c>
      <c r="C750" s="68">
        <v>20.263</v>
      </c>
      <c r="D750" s="69">
        <v>16.757</v>
      </c>
      <c r="E750" s="69">
        <v>9.8</v>
      </c>
    </row>
    <row r="751" spans="1:5">
      <c r="A751" s="59" t="s">
        <v>1447</v>
      </c>
      <c r="B751" s="51" t="str">
        <f t="shared" si="15"/>
        <v>16</v>
      </c>
      <c r="C751" s="68">
        <v>20.263</v>
      </c>
      <c r="D751" s="69">
        <v>16.757</v>
      </c>
      <c r="E751" s="69">
        <v>9.8</v>
      </c>
    </row>
    <row r="752" spans="1:5">
      <c r="A752" s="59" t="s">
        <v>1448</v>
      </c>
      <c r="B752" s="51" t="str">
        <f t="shared" si="15"/>
        <v>14</v>
      </c>
      <c r="C752" s="68">
        <v>14.647</v>
      </c>
      <c r="D752" s="69">
        <v>10.5</v>
      </c>
      <c r="E752" s="69">
        <v>5.91</v>
      </c>
    </row>
    <row r="753" spans="1:5">
      <c r="A753" s="59" t="s">
        <v>1449</v>
      </c>
      <c r="B753" s="51" t="str">
        <f t="shared" si="15"/>
        <v>17</v>
      </c>
      <c r="C753" s="68">
        <v>25.124</v>
      </c>
      <c r="D753" s="69">
        <v>17.855</v>
      </c>
      <c r="E753" s="69">
        <v>10.686</v>
      </c>
    </row>
    <row r="754" spans="1:5">
      <c r="A754" s="59" t="s">
        <v>1450</v>
      </c>
      <c r="B754" s="51" t="str">
        <f t="shared" si="15"/>
        <v>D20</v>
      </c>
      <c r="C754" s="68">
        <v>22.108</v>
      </c>
      <c r="D754" s="69">
        <v>21.989</v>
      </c>
      <c r="E754" s="69">
        <v>14.954</v>
      </c>
    </row>
    <row r="755" spans="1:5">
      <c r="A755" s="59" t="s">
        <v>1451</v>
      </c>
      <c r="B755" s="51" t="str">
        <f t="shared" si="15"/>
        <v>17</v>
      </c>
      <c r="C755" s="68">
        <v>22.785</v>
      </c>
      <c r="D755" s="69">
        <v>18.9</v>
      </c>
      <c r="E755" s="69">
        <v>10.9</v>
      </c>
    </row>
    <row r="756" spans="1:5">
      <c r="A756" s="59" t="s">
        <v>1452</v>
      </c>
      <c r="B756" s="51" t="str">
        <f t="shared" si="15"/>
        <v>17</v>
      </c>
      <c r="C756" s="68">
        <v>30.072</v>
      </c>
      <c r="D756" s="69">
        <v>20.351</v>
      </c>
      <c r="E756" s="69">
        <v>11.7</v>
      </c>
    </row>
    <row r="757" spans="1:5">
      <c r="A757" s="59" t="s">
        <v>1453</v>
      </c>
      <c r="B757" s="51" t="str">
        <f t="shared" si="15"/>
        <v>15</v>
      </c>
      <c r="C757" s="68">
        <v>20.34</v>
      </c>
      <c r="D757" s="69">
        <v>15.258</v>
      </c>
      <c r="E757" s="69">
        <v>7.9</v>
      </c>
    </row>
    <row r="758" spans="1:5">
      <c r="A758" s="59" t="s">
        <v>1454</v>
      </c>
      <c r="B758" s="51" t="str">
        <f t="shared" si="15"/>
        <v>15</v>
      </c>
      <c r="C758" s="68">
        <v>20.34</v>
      </c>
      <c r="D758" s="69">
        <v>15.258</v>
      </c>
      <c r="E758" s="69">
        <v>7.6</v>
      </c>
    </row>
    <row r="759" spans="1:5">
      <c r="A759" s="59" t="s">
        <v>1455</v>
      </c>
      <c r="B759" s="51" t="str">
        <f t="shared" si="15"/>
        <v>17</v>
      </c>
      <c r="C759" s="68">
        <v>25.312</v>
      </c>
      <c r="D759" s="69">
        <v>19.824</v>
      </c>
      <c r="E759" s="69">
        <v>10.916</v>
      </c>
    </row>
    <row r="760" spans="1:5">
      <c r="A760" s="59" t="s">
        <v>1456</v>
      </c>
      <c r="B760" s="51" t="str">
        <f t="shared" si="15"/>
        <v>14</v>
      </c>
      <c r="C760" s="68">
        <v>14.003</v>
      </c>
      <c r="D760" s="69">
        <v>10.24</v>
      </c>
      <c r="E760" s="69">
        <v>6.242</v>
      </c>
    </row>
    <row r="761" spans="1:5">
      <c r="A761" s="59" t="s">
        <v>1457</v>
      </c>
      <c r="B761" s="51" t="str">
        <f t="shared" si="15"/>
        <v>D15</v>
      </c>
      <c r="C761" s="68">
        <v>11.319</v>
      </c>
      <c r="D761" s="69">
        <v>11.138</v>
      </c>
      <c r="E761" s="69">
        <v>7.358</v>
      </c>
    </row>
    <row r="762" spans="1:5">
      <c r="A762" s="59" t="s">
        <v>1458</v>
      </c>
      <c r="B762" s="51" t="str">
        <f t="shared" si="15"/>
        <v>14</v>
      </c>
      <c r="C762" s="68">
        <v>13.255</v>
      </c>
      <c r="D762" s="69">
        <v>9.607</v>
      </c>
      <c r="E762" s="69">
        <v>5.96</v>
      </c>
    </row>
    <row r="763" spans="1:5">
      <c r="A763" s="59" t="s">
        <v>1459</v>
      </c>
      <c r="B763" s="51" t="str">
        <f t="shared" si="15"/>
        <v>16</v>
      </c>
      <c r="C763" s="68">
        <v>20.535</v>
      </c>
      <c r="D763" s="69">
        <v>15.068</v>
      </c>
      <c r="E763" s="69">
        <v>9.092</v>
      </c>
    </row>
    <row r="764" spans="1:5">
      <c r="A764" s="59" t="s">
        <v>1460</v>
      </c>
      <c r="B764" s="51" t="str">
        <f t="shared" si="15"/>
        <v>15</v>
      </c>
      <c r="C764" s="68">
        <v>17.641</v>
      </c>
      <c r="D764" s="69">
        <v>13.571</v>
      </c>
      <c r="E764" s="69">
        <v>7.988</v>
      </c>
    </row>
    <row r="765" spans="1:5">
      <c r="A765" s="59" t="s">
        <v>1461</v>
      </c>
      <c r="B765" s="51" t="str">
        <f t="shared" ref="B765:B828" si="16">IF(LEN(A765)=12,"D"&amp;MID(A765,6,2),MID(A765,5,2))</f>
        <v>17</v>
      </c>
      <c r="C765" s="68">
        <v>21.442</v>
      </c>
      <c r="D765" s="69">
        <v>16.879</v>
      </c>
      <c r="E765" s="69">
        <v>10.172</v>
      </c>
    </row>
    <row r="766" spans="1:5">
      <c r="A766" s="59" t="s">
        <v>1462</v>
      </c>
      <c r="B766" s="51" t="str">
        <f t="shared" si="16"/>
        <v>15</v>
      </c>
      <c r="C766" s="68">
        <v>14.583</v>
      </c>
      <c r="D766" s="69">
        <v>10.873</v>
      </c>
      <c r="E766" s="69">
        <v>6.89</v>
      </c>
    </row>
    <row r="767" spans="1:5">
      <c r="A767" s="59" t="s">
        <v>1463</v>
      </c>
      <c r="B767" s="51" t="str">
        <f t="shared" si="16"/>
        <v>17</v>
      </c>
      <c r="C767" s="68">
        <v>22.555</v>
      </c>
      <c r="D767" s="69">
        <v>15.644</v>
      </c>
      <c r="E767" s="69">
        <v>9.14</v>
      </c>
    </row>
    <row r="768" spans="1:5">
      <c r="A768" s="59" t="s">
        <v>1464</v>
      </c>
      <c r="B768" s="51" t="str">
        <f t="shared" si="16"/>
        <v>18</v>
      </c>
      <c r="C768" s="68">
        <v>23.62</v>
      </c>
      <c r="D768" s="69">
        <v>17.82</v>
      </c>
      <c r="E768" s="69">
        <v>10.26</v>
      </c>
    </row>
    <row r="769" spans="1:5">
      <c r="A769" s="59" t="s">
        <v>1465</v>
      </c>
      <c r="B769" s="51" t="str">
        <f t="shared" si="16"/>
        <v>16</v>
      </c>
      <c r="C769" s="68">
        <v>21.208</v>
      </c>
      <c r="D769" s="69">
        <v>14.61</v>
      </c>
      <c r="E769" s="69">
        <v>9.26</v>
      </c>
    </row>
    <row r="770" spans="1:5">
      <c r="A770" s="59" t="s">
        <v>1466</v>
      </c>
      <c r="B770" s="51" t="str">
        <f t="shared" si="16"/>
        <v>16</v>
      </c>
      <c r="C770" s="68">
        <v>20.423</v>
      </c>
      <c r="D770" s="69">
        <v>14.987</v>
      </c>
      <c r="E770" s="69">
        <v>8.674</v>
      </c>
    </row>
    <row r="771" spans="1:5">
      <c r="A771" s="59" t="s">
        <v>1467</v>
      </c>
      <c r="B771" s="51" t="str">
        <f t="shared" si="16"/>
        <v>15</v>
      </c>
      <c r="C771" s="68">
        <v>15.498</v>
      </c>
      <c r="D771" s="69">
        <v>10.554</v>
      </c>
      <c r="E771" s="69">
        <v>6.182</v>
      </c>
    </row>
    <row r="772" spans="1:5">
      <c r="A772" s="59" t="s">
        <v>1468</v>
      </c>
      <c r="B772" s="51" t="str">
        <f t="shared" si="16"/>
        <v>14</v>
      </c>
      <c r="C772" s="68">
        <v>16.052</v>
      </c>
      <c r="D772" s="69">
        <v>10.86</v>
      </c>
      <c r="E772" s="69">
        <v>6.05</v>
      </c>
    </row>
    <row r="773" spans="1:5">
      <c r="A773" s="59" t="s">
        <v>1469</v>
      </c>
      <c r="B773" s="51" t="str">
        <f t="shared" si="16"/>
        <v>D14</v>
      </c>
      <c r="C773" s="68">
        <v>8.56</v>
      </c>
      <c r="D773" s="69">
        <v>8.25</v>
      </c>
      <c r="E773" s="69">
        <v>5.392</v>
      </c>
    </row>
    <row r="774" spans="1:5">
      <c r="A774" s="59" t="s">
        <v>1470</v>
      </c>
      <c r="B774" s="51" t="str">
        <f t="shared" si="16"/>
        <v>17</v>
      </c>
      <c r="C774" s="68">
        <v>22.035</v>
      </c>
      <c r="D774" s="69">
        <v>15.953</v>
      </c>
      <c r="E774" s="69">
        <v>10</v>
      </c>
    </row>
    <row r="775" spans="1:5">
      <c r="A775" s="59" t="s">
        <v>1471</v>
      </c>
      <c r="B775" s="51" t="str">
        <f t="shared" si="16"/>
        <v>18</v>
      </c>
      <c r="C775" s="68">
        <v>25.207</v>
      </c>
      <c r="D775" s="69">
        <v>18.578</v>
      </c>
      <c r="E775" s="69">
        <v>10.814</v>
      </c>
    </row>
    <row r="776" spans="1:5">
      <c r="A776" s="59" t="s">
        <v>1472</v>
      </c>
      <c r="B776" s="51" t="str">
        <f t="shared" si="16"/>
        <v>15</v>
      </c>
      <c r="C776" s="68">
        <v>15.214</v>
      </c>
      <c r="D776" s="69">
        <v>10.443</v>
      </c>
      <c r="E776" s="69">
        <v>6.8</v>
      </c>
    </row>
    <row r="777" spans="1:5">
      <c r="A777" s="59" t="s">
        <v>1473</v>
      </c>
      <c r="B777" s="51" t="str">
        <f t="shared" si="16"/>
        <v>16</v>
      </c>
      <c r="C777" s="68">
        <v>18.724</v>
      </c>
      <c r="D777" s="69">
        <v>13.2</v>
      </c>
      <c r="E777" s="69">
        <v>8.024</v>
      </c>
    </row>
    <row r="778" spans="1:5">
      <c r="A778" s="59" t="s">
        <v>1474</v>
      </c>
      <c r="B778" s="51" t="str">
        <f t="shared" si="16"/>
        <v>15</v>
      </c>
      <c r="C778" s="68">
        <v>14.985</v>
      </c>
      <c r="D778" s="69">
        <v>11.266</v>
      </c>
      <c r="E778" s="69">
        <v>5.728</v>
      </c>
    </row>
    <row r="779" spans="1:5">
      <c r="A779" s="59" t="s">
        <v>1475</v>
      </c>
      <c r="B779" s="51" t="str">
        <f t="shared" si="16"/>
        <v>16</v>
      </c>
      <c r="C779" s="68">
        <v>20.803</v>
      </c>
      <c r="D779" s="69">
        <v>14.635</v>
      </c>
      <c r="E779" s="69">
        <v>8.2</v>
      </c>
    </row>
    <row r="780" spans="1:5">
      <c r="A780" s="59" t="s">
        <v>1476</v>
      </c>
      <c r="B780" s="51" t="str">
        <f t="shared" si="16"/>
        <v>14</v>
      </c>
      <c r="C780" s="68">
        <v>14.967</v>
      </c>
      <c r="D780" s="69">
        <v>10.22</v>
      </c>
      <c r="E780" s="69">
        <v>6.224</v>
      </c>
    </row>
    <row r="781" spans="1:5">
      <c r="A781" s="59" t="s">
        <v>1477</v>
      </c>
      <c r="B781" s="51" t="str">
        <f t="shared" si="16"/>
        <v>15</v>
      </c>
      <c r="C781" s="68">
        <v>16.223</v>
      </c>
      <c r="D781" s="69">
        <v>12.521</v>
      </c>
      <c r="E781" s="69">
        <v>6.724</v>
      </c>
    </row>
    <row r="782" spans="1:5">
      <c r="A782" s="59" t="s">
        <v>1478</v>
      </c>
      <c r="B782" s="51" t="str">
        <f t="shared" si="16"/>
        <v>15</v>
      </c>
      <c r="C782" s="68">
        <v>18.362</v>
      </c>
      <c r="D782" s="69">
        <v>12.751</v>
      </c>
      <c r="E782" s="69">
        <v>7</v>
      </c>
    </row>
    <row r="783" spans="1:5">
      <c r="A783" s="59" t="s">
        <v>1479</v>
      </c>
      <c r="B783" s="51" t="str">
        <f t="shared" si="16"/>
        <v>17</v>
      </c>
      <c r="C783" s="68">
        <v>23.64</v>
      </c>
      <c r="D783" s="69">
        <v>17.44</v>
      </c>
      <c r="E783" s="69">
        <v>8.6</v>
      </c>
    </row>
    <row r="784" spans="1:5">
      <c r="A784" s="59" t="s">
        <v>1480</v>
      </c>
      <c r="B784" s="51" t="str">
        <f t="shared" si="16"/>
        <v>13</v>
      </c>
      <c r="C784" s="68">
        <v>10.713</v>
      </c>
      <c r="D784" s="69">
        <v>8.049</v>
      </c>
      <c r="E784" s="69">
        <v>5.258</v>
      </c>
    </row>
    <row r="785" spans="1:5">
      <c r="A785" s="59" t="s">
        <v>1481</v>
      </c>
      <c r="B785" s="51" t="str">
        <f t="shared" si="16"/>
        <v>14</v>
      </c>
      <c r="C785" s="68">
        <v>13.336</v>
      </c>
      <c r="D785" s="69">
        <v>10.18</v>
      </c>
      <c r="E785" s="69">
        <v>6.366</v>
      </c>
    </row>
    <row r="786" spans="1:5">
      <c r="A786" s="59" t="s">
        <v>1482</v>
      </c>
      <c r="B786" s="51" t="str">
        <f t="shared" si="16"/>
        <v>15</v>
      </c>
      <c r="C786" s="68">
        <v>15.552</v>
      </c>
      <c r="D786" s="69">
        <v>11.268</v>
      </c>
      <c r="E786" s="69">
        <v>7.466</v>
      </c>
    </row>
    <row r="787" spans="1:5">
      <c r="A787" s="59" t="s">
        <v>1483</v>
      </c>
      <c r="B787" s="51" t="str">
        <f t="shared" si="16"/>
        <v>15</v>
      </c>
      <c r="C787" s="68">
        <v>17.705</v>
      </c>
      <c r="D787" s="69">
        <v>12.642</v>
      </c>
      <c r="E787" s="69">
        <v>7.274</v>
      </c>
    </row>
    <row r="788" spans="1:5">
      <c r="A788" s="59" t="s">
        <v>1484</v>
      </c>
      <c r="B788" s="51" t="str">
        <f t="shared" si="16"/>
        <v>15</v>
      </c>
      <c r="C788" s="68">
        <v>16.467</v>
      </c>
      <c r="D788" s="69">
        <v>12.86</v>
      </c>
      <c r="E788" s="69">
        <v>6.948</v>
      </c>
    </row>
    <row r="789" spans="1:5">
      <c r="A789" s="59" t="s">
        <v>1485</v>
      </c>
      <c r="B789" s="51" t="str">
        <f t="shared" si="16"/>
        <v>15</v>
      </c>
      <c r="C789" s="68">
        <v>16.8</v>
      </c>
      <c r="D789" s="69">
        <v>10.497</v>
      </c>
      <c r="E789" s="69">
        <v>7.2</v>
      </c>
    </row>
    <row r="790" spans="1:5">
      <c r="A790" s="59" t="s">
        <v>1486</v>
      </c>
      <c r="B790" s="51" t="str">
        <f t="shared" si="16"/>
        <v>15</v>
      </c>
      <c r="C790" s="70">
        <v>16.354</v>
      </c>
      <c r="D790" s="71">
        <v>11.291</v>
      </c>
      <c r="E790" s="69">
        <v>7.196</v>
      </c>
    </row>
    <row r="791" spans="1:5">
      <c r="A791" s="59" t="s">
        <v>1487</v>
      </c>
      <c r="B791" s="51" t="str">
        <f t="shared" si="16"/>
        <v>D14</v>
      </c>
      <c r="C791" s="68">
        <v>9.307</v>
      </c>
      <c r="D791" s="69">
        <v>9.032</v>
      </c>
      <c r="E791" s="69">
        <v>6</v>
      </c>
    </row>
    <row r="792" spans="1:5">
      <c r="A792" s="59" t="s">
        <v>1488</v>
      </c>
      <c r="B792" s="51" t="str">
        <f t="shared" si="16"/>
        <v>16</v>
      </c>
      <c r="C792" s="68">
        <v>19.132</v>
      </c>
      <c r="D792" s="69">
        <v>13.576</v>
      </c>
      <c r="E792" s="69">
        <v>7.3</v>
      </c>
    </row>
    <row r="793" spans="1:5">
      <c r="A793" s="59" t="s">
        <v>1489</v>
      </c>
      <c r="B793" s="51" t="str">
        <f t="shared" si="16"/>
        <v>16</v>
      </c>
      <c r="C793" s="68">
        <v>19.132</v>
      </c>
      <c r="D793" s="69">
        <v>13.576</v>
      </c>
      <c r="E793" s="69">
        <v>7.3</v>
      </c>
    </row>
    <row r="794" spans="1:5">
      <c r="A794" s="59" t="s">
        <v>1490</v>
      </c>
      <c r="B794" s="51" t="str">
        <f t="shared" si="16"/>
        <v>15</v>
      </c>
      <c r="C794" s="68">
        <v>16.136</v>
      </c>
      <c r="D794" s="69">
        <v>12.22</v>
      </c>
      <c r="E794" s="69">
        <v>6.9</v>
      </c>
    </row>
    <row r="795" spans="1:5">
      <c r="A795" s="59" t="s">
        <v>1491</v>
      </c>
      <c r="B795" s="51" t="str">
        <f t="shared" si="16"/>
        <v>15</v>
      </c>
      <c r="C795" s="68">
        <v>16.136</v>
      </c>
      <c r="D795" s="69">
        <v>12.22</v>
      </c>
      <c r="E795" s="69">
        <v>6.9</v>
      </c>
    </row>
    <row r="796" spans="1:5">
      <c r="A796" s="59" t="s">
        <v>1492</v>
      </c>
      <c r="B796" s="51" t="str">
        <f t="shared" si="16"/>
        <v>D14</v>
      </c>
      <c r="C796" s="68">
        <v>9.232</v>
      </c>
      <c r="D796" s="69">
        <v>9.122</v>
      </c>
      <c r="E796" s="69">
        <v>5.864</v>
      </c>
    </row>
    <row r="797" spans="1:5">
      <c r="A797" s="59" t="s">
        <v>1493</v>
      </c>
      <c r="B797" s="51" t="str">
        <f t="shared" si="16"/>
        <v>D15</v>
      </c>
      <c r="C797" s="68">
        <v>10.92</v>
      </c>
      <c r="D797" s="69">
        <v>10.82</v>
      </c>
      <c r="E797" s="69">
        <v>6.9</v>
      </c>
    </row>
    <row r="798" spans="1:5">
      <c r="A798" s="59" t="s">
        <v>1494</v>
      </c>
      <c r="B798" s="51" t="str">
        <f t="shared" si="16"/>
        <v>14</v>
      </c>
      <c r="C798" s="68">
        <v>14.863</v>
      </c>
      <c r="D798" s="69">
        <v>10.027</v>
      </c>
      <c r="E798" s="69">
        <v>5.734</v>
      </c>
    </row>
    <row r="799" spans="1:5">
      <c r="A799" s="59" t="s">
        <v>1495</v>
      </c>
      <c r="B799" s="51" t="str">
        <f t="shared" si="16"/>
        <v>16</v>
      </c>
      <c r="C799" s="68">
        <v>18.367</v>
      </c>
      <c r="D799" s="69">
        <v>13.752</v>
      </c>
      <c r="E799" s="69">
        <v>8</v>
      </c>
    </row>
    <row r="800" spans="1:5">
      <c r="A800" s="59" t="s">
        <v>1496</v>
      </c>
      <c r="B800" s="51" t="str">
        <f t="shared" si="16"/>
        <v>16</v>
      </c>
      <c r="C800" s="68">
        <v>19.52</v>
      </c>
      <c r="D800" s="69">
        <v>14.278</v>
      </c>
      <c r="E800" s="69">
        <v>7.4</v>
      </c>
    </row>
    <row r="801" spans="1:5">
      <c r="A801" s="59" t="s">
        <v>1497</v>
      </c>
      <c r="B801" s="51" t="str">
        <f t="shared" si="16"/>
        <v>16</v>
      </c>
      <c r="C801" s="68">
        <v>19.52</v>
      </c>
      <c r="D801" s="69">
        <v>14.278</v>
      </c>
      <c r="E801" s="69">
        <v>7.4</v>
      </c>
    </row>
    <row r="802" spans="1:5">
      <c r="A802" s="59" t="s">
        <v>1498</v>
      </c>
      <c r="B802" s="51" t="str">
        <f t="shared" si="16"/>
        <v>17</v>
      </c>
      <c r="C802" s="68">
        <v>21.56</v>
      </c>
      <c r="D802" s="69">
        <v>16.758</v>
      </c>
      <c r="E802" s="69">
        <v>8.43</v>
      </c>
    </row>
    <row r="803" spans="1:5">
      <c r="A803" s="59" t="s">
        <v>1499</v>
      </c>
      <c r="B803" s="51" t="str">
        <f t="shared" si="16"/>
        <v>17</v>
      </c>
      <c r="C803" s="68">
        <v>21.56</v>
      </c>
      <c r="D803" s="69">
        <v>16.758</v>
      </c>
      <c r="E803" s="69">
        <v>8.43</v>
      </c>
    </row>
    <row r="804" spans="1:5">
      <c r="A804" s="59" t="s">
        <v>1500</v>
      </c>
      <c r="B804" s="51" t="str">
        <f t="shared" si="16"/>
        <v>17</v>
      </c>
      <c r="C804" s="68">
        <v>21.56</v>
      </c>
      <c r="D804" s="69">
        <v>16.758</v>
      </c>
      <c r="E804" s="69">
        <v>8.43</v>
      </c>
    </row>
    <row r="805" spans="1:5">
      <c r="A805" s="59" t="s">
        <v>1501</v>
      </c>
      <c r="B805" s="51" t="str">
        <f t="shared" si="16"/>
        <v>17</v>
      </c>
      <c r="C805" s="68">
        <v>21.56</v>
      </c>
      <c r="D805" s="69">
        <v>16.758</v>
      </c>
      <c r="E805" s="69">
        <v>8.3</v>
      </c>
    </row>
    <row r="806" spans="1:5">
      <c r="A806" s="59" t="s">
        <v>1502</v>
      </c>
      <c r="B806" s="51" t="str">
        <f t="shared" si="16"/>
        <v>18</v>
      </c>
      <c r="C806" s="68">
        <v>24.58</v>
      </c>
      <c r="D806" s="69">
        <v>17.613</v>
      </c>
      <c r="E806" s="69">
        <v>9.4</v>
      </c>
    </row>
    <row r="807" spans="1:5">
      <c r="A807" s="59" t="s">
        <v>1503</v>
      </c>
      <c r="B807" s="51" t="str">
        <f t="shared" si="16"/>
        <v>15</v>
      </c>
      <c r="C807" s="68">
        <v>16.355</v>
      </c>
      <c r="D807" s="69">
        <v>11.552</v>
      </c>
      <c r="E807" s="69">
        <v>7.349</v>
      </c>
    </row>
    <row r="808" spans="1:5">
      <c r="A808" s="59" t="s">
        <v>1504</v>
      </c>
      <c r="B808" s="51" t="str">
        <f t="shared" si="16"/>
        <v>20</v>
      </c>
      <c r="C808" s="68">
        <v>33.386</v>
      </c>
      <c r="D808" s="69">
        <v>24.203</v>
      </c>
      <c r="E808" s="69">
        <v>13.656</v>
      </c>
    </row>
    <row r="809" spans="1:5">
      <c r="A809" s="59" t="s">
        <v>1505</v>
      </c>
      <c r="B809" s="51" t="str">
        <f t="shared" si="16"/>
        <v>20</v>
      </c>
      <c r="C809" s="68">
        <v>33.386</v>
      </c>
      <c r="D809" s="69">
        <v>24.203</v>
      </c>
      <c r="E809" s="69">
        <v>13.848</v>
      </c>
    </row>
    <row r="810" spans="1:5">
      <c r="A810" s="59" t="s">
        <v>1506</v>
      </c>
      <c r="B810" s="51" t="str">
        <f t="shared" si="16"/>
        <v>15</v>
      </c>
      <c r="C810" s="68">
        <v>15.25</v>
      </c>
      <c r="D810" s="69">
        <v>10.867</v>
      </c>
      <c r="E810" s="69">
        <v>6.76</v>
      </c>
    </row>
    <row r="811" spans="1:5">
      <c r="A811" s="59" t="s">
        <v>1507</v>
      </c>
      <c r="B811" s="51" t="str">
        <f t="shared" si="16"/>
        <v>16</v>
      </c>
      <c r="C811" s="68">
        <v>17.234</v>
      </c>
      <c r="D811" s="69">
        <v>12.861</v>
      </c>
      <c r="E811" s="69">
        <v>7.95</v>
      </c>
    </row>
    <row r="812" spans="1:5">
      <c r="A812" s="59" t="s">
        <v>1508</v>
      </c>
      <c r="B812" s="51" t="str">
        <f t="shared" si="16"/>
        <v>18</v>
      </c>
      <c r="C812" s="68">
        <v>22.77</v>
      </c>
      <c r="D812" s="69">
        <v>16.863</v>
      </c>
      <c r="E812" s="69">
        <v>8.732</v>
      </c>
    </row>
    <row r="813" spans="1:5">
      <c r="A813" s="59" t="s">
        <v>1509</v>
      </c>
      <c r="B813" s="51" t="str">
        <f t="shared" si="16"/>
        <v>18</v>
      </c>
      <c r="C813" s="68">
        <v>22.77</v>
      </c>
      <c r="D813" s="69">
        <v>16.863</v>
      </c>
      <c r="E813" s="69">
        <v>8.732</v>
      </c>
    </row>
    <row r="814" spans="1:5">
      <c r="A814" s="59" t="s">
        <v>1510</v>
      </c>
      <c r="B814" s="51" t="str">
        <f t="shared" si="16"/>
        <v>19</v>
      </c>
      <c r="C814" s="68">
        <v>26.87</v>
      </c>
      <c r="D814" s="69">
        <v>20.842</v>
      </c>
      <c r="E814" s="69">
        <v>11.426</v>
      </c>
    </row>
    <row r="815" spans="1:5">
      <c r="A815" s="59" t="s">
        <v>1511</v>
      </c>
      <c r="B815" s="51" t="str">
        <f t="shared" si="16"/>
        <v>19</v>
      </c>
      <c r="C815" s="68">
        <v>29.59</v>
      </c>
      <c r="D815" s="69">
        <v>24.47</v>
      </c>
      <c r="E815" s="69">
        <v>13.647</v>
      </c>
    </row>
    <row r="816" spans="1:5">
      <c r="A816" s="59" t="s">
        <v>1512</v>
      </c>
      <c r="B816" s="51" t="str">
        <f t="shared" si="16"/>
        <v>15</v>
      </c>
      <c r="C816" s="68">
        <v>16.361</v>
      </c>
      <c r="D816" s="69">
        <v>11.958</v>
      </c>
      <c r="E816" s="69">
        <v>6.095</v>
      </c>
    </row>
    <row r="817" spans="1:5">
      <c r="A817" s="59" t="s">
        <v>1513</v>
      </c>
      <c r="B817" s="51" t="str">
        <f t="shared" si="16"/>
        <v>18</v>
      </c>
      <c r="C817" s="68">
        <v>29.82</v>
      </c>
      <c r="D817" s="69">
        <v>22.757</v>
      </c>
      <c r="E817" s="69">
        <v>13.874</v>
      </c>
    </row>
    <row r="818" spans="1:5">
      <c r="A818" s="59" t="s">
        <v>1514</v>
      </c>
      <c r="B818" s="51" t="str">
        <f t="shared" si="16"/>
        <v>15</v>
      </c>
      <c r="C818" s="68">
        <v>17.32</v>
      </c>
      <c r="D818" s="69">
        <v>11.987</v>
      </c>
      <c r="E818" s="69">
        <v>7.828</v>
      </c>
    </row>
    <row r="819" spans="1:5">
      <c r="A819" s="59" t="s">
        <v>1515</v>
      </c>
      <c r="B819" s="51" t="str">
        <f t="shared" si="16"/>
        <v>16</v>
      </c>
      <c r="C819" s="68">
        <v>17.96</v>
      </c>
      <c r="D819" s="69">
        <v>14.19</v>
      </c>
      <c r="E819" s="69">
        <v>9.35</v>
      </c>
    </row>
    <row r="820" spans="1:5">
      <c r="A820" s="59" t="s">
        <v>1516</v>
      </c>
      <c r="B820" s="51" t="str">
        <f t="shared" si="16"/>
        <v>14</v>
      </c>
      <c r="C820" s="68">
        <v>15.921</v>
      </c>
      <c r="D820" s="69">
        <v>10.744</v>
      </c>
      <c r="E820" s="69">
        <v>6.099</v>
      </c>
    </row>
    <row r="821" spans="1:5">
      <c r="A821" s="59" t="s">
        <v>1517</v>
      </c>
      <c r="B821" s="51" t="str">
        <f t="shared" si="16"/>
        <v>16</v>
      </c>
      <c r="C821" s="68">
        <v>20.334</v>
      </c>
      <c r="D821" s="69">
        <v>15.593</v>
      </c>
      <c r="E821" s="69">
        <v>8.418</v>
      </c>
    </row>
    <row r="822" spans="1:5">
      <c r="A822" s="59" t="s">
        <v>1518</v>
      </c>
      <c r="B822" s="51" t="str">
        <f t="shared" si="16"/>
        <v>14</v>
      </c>
      <c r="C822" s="68">
        <v>13.565</v>
      </c>
      <c r="D822" s="69">
        <v>9.913</v>
      </c>
      <c r="E822" s="69">
        <v>6.29</v>
      </c>
    </row>
    <row r="823" spans="1:5">
      <c r="A823" s="59" t="s">
        <v>1519</v>
      </c>
      <c r="B823" s="51" t="str">
        <f t="shared" si="16"/>
        <v>15</v>
      </c>
      <c r="C823" s="68">
        <v>15.819</v>
      </c>
      <c r="D823" s="69">
        <v>10.262</v>
      </c>
      <c r="E823" s="69">
        <v>7.402</v>
      </c>
    </row>
    <row r="824" spans="1:5">
      <c r="A824" s="59" t="s">
        <v>1520</v>
      </c>
      <c r="B824" s="51" t="str">
        <f t="shared" si="16"/>
        <v>14</v>
      </c>
      <c r="C824" s="68">
        <v>13.645</v>
      </c>
      <c r="D824" s="69">
        <v>9.121</v>
      </c>
      <c r="E824" s="69">
        <v>5.887</v>
      </c>
    </row>
    <row r="825" spans="1:5">
      <c r="A825" s="59" t="s">
        <v>1521</v>
      </c>
      <c r="B825" s="51" t="str">
        <f t="shared" si="16"/>
        <v>D15</v>
      </c>
      <c r="C825" s="68">
        <v>12.16</v>
      </c>
      <c r="D825" s="69">
        <v>12.033</v>
      </c>
      <c r="E825" s="69">
        <v>7.914</v>
      </c>
    </row>
    <row r="826" spans="1:5">
      <c r="A826" s="59" t="s">
        <v>1522</v>
      </c>
      <c r="B826" s="51" t="str">
        <f t="shared" si="16"/>
        <v>14</v>
      </c>
      <c r="C826" s="68">
        <v>14.208</v>
      </c>
      <c r="D826" s="69">
        <v>9.165</v>
      </c>
      <c r="E826" s="69">
        <v>6.443</v>
      </c>
    </row>
    <row r="827" spans="1:5">
      <c r="A827" s="59" t="s">
        <v>1523</v>
      </c>
      <c r="B827" s="51" t="str">
        <f t="shared" si="16"/>
        <v>17</v>
      </c>
      <c r="C827" s="68">
        <v>21.927</v>
      </c>
      <c r="D827" s="69">
        <v>16.88</v>
      </c>
      <c r="E827" s="69">
        <v>9.812</v>
      </c>
    </row>
    <row r="828" spans="1:5">
      <c r="A828" s="59" t="s">
        <v>1524</v>
      </c>
      <c r="B828" s="51" t="str">
        <f t="shared" si="16"/>
        <v>16</v>
      </c>
      <c r="C828" s="68">
        <v>19.254</v>
      </c>
      <c r="D828" s="69">
        <v>13.258</v>
      </c>
      <c r="E828" s="69">
        <v>7.619</v>
      </c>
    </row>
    <row r="829" spans="1:5">
      <c r="A829" s="59" t="s">
        <v>1525</v>
      </c>
      <c r="B829" s="51" t="str">
        <f t="shared" ref="B829:B892" si="17">IF(LEN(A829)=12,"D"&amp;MID(A829,6,2),MID(A829,5,2))</f>
        <v>14</v>
      </c>
      <c r="C829" s="68">
        <v>15.584</v>
      </c>
      <c r="D829" s="69">
        <v>10.128</v>
      </c>
      <c r="E829" s="69">
        <v>5.697</v>
      </c>
    </row>
    <row r="830" spans="1:5">
      <c r="A830" s="59" t="s">
        <v>1526</v>
      </c>
      <c r="B830" s="51" t="str">
        <f t="shared" si="17"/>
        <v>14</v>
      </c>
      <c r="C830" s="68">
        <v>14.54</v>
      </c>
      <c r="D830" s="69">
        <v>10.54</v>
      </c>
      <c r="E830" s="69">
        <v>6.027</v>
      </c>
    </row>
    <row r="831" spans="1:5">
      <c r="A831" s="59" t="s">
        <v>1527</v>
      </c>
      <c r="B831" s="51" t="str">
        <f t="shared" si="17"/>
        <v>14</v>
      </c>
      <c r="C831" s="68">
        <v>15.162</v>
      </c>
      <c r="D831" s="69">
        <v>10.459</v>
      </c>
      <c r="E831" s="69">
        <v>5.502</v>
      </c>
    </row>
    <row r="832" spans="1:5">
      <c r="A832" s="59" t="s">
        <v>1528</v>
      </c>
      <c r="B832" s="51" t="str">
        <f t="shared" si="17"/>
        <v>16</v>
      </c>
      <c r="C832" s="68">
        <v>16.802</v>
      </c>
      <c r="D832" s="69">
        <v>12.83</v>
      </c>
      <c r="E832" s="69">
        <v>8.33</v>
      </c>
    </row>
    <row r="833" spans="1:5">
      <c r="A833" s="59" t="s">
        <v>1529</v>
      </c>
      <c r="B833" s="51" t="str">
        <f t="shared" si="17"/>
        <v>16</v>
      </c>
      <c r="C833" s="68">
        <v>17.739</v>
      </c>
      <c r="D833" s="69">
        <v>13.226</v>
      </c>
      <c r="E833" s="69">
        <v>7.861</v>
      </c>
    </row>
    <row r="834" spans="1:5">
      <c r="A834" s="59" t="s">
        <v>1530</v>
      </c>
      <c r="B834" s="51" t="str">
        <f t="shared" si="17"/>
        <v>16</v>
      </c>
      <c r="C834" s="68">
        <v>17.672</v>
      </c>
      <c r="D834" s="69">
        <v>13.874</v>
      </c>
      <c r="E834" s="69">
        <v>8.544</v>
      </c>
    </row>
    <row r="835" spans="1:5">
      <c r="A835" s="59" t="s">
        <v>1531</v>
      </c>
      <c r="B835" s="51" t="str">
        <f t="shared" si="17"/>
        <v>15</v>
      </c>
      <c r="C835" s="68">
        <v>17.65</v>
      </c>
      <c r="D835" s="69">
        <v>13.52</v>
      </c>
      <c r="E835" s="69">
        <v>7.386</v>
      </c>
    </row>
    <row r="836" spans="1:5">
      <c r="A836" s="59" t="s">
        <v>1532</v>
      </c>
      <c r="B836" s="51" t="str">
        <f t="shared" si="17"/>
        <v>20</v>
      </c>
      <c r="C836" s="68">
        <v>24.959</v>
      </c>
      <c r="D836" s="69">
        <v>19.63</v>
      </c>
      <c r="E836" s="69">
        <v>14.755</v>
      </c>
    </row>
    <row r="837" spans="1:5">
      <c r="A837" s="59" t="s">
        <v>1533</v>
      </c>
      <c r="B837" s="51" t="str">
        <f t="shared" si="17"/>
        <v>16</v>
      </c>
      <c r="C837" s="68">
        <v>19.175</v>
      </c>
      <c r="D837" s="69">
        <v>14.242</v>
      </c>
      <c r="E837" s="69">
        <v>7.754</v>
      </c>
    </row>
    <row r="838" spans="1:5">
      <c r="A838" s="59" t="s">
        <v>1534</v>
      </c>
      <c r="B838" s="51" t="str">
        <f t="shared" si="17"/>
        <v>15</v>
      </c>
      <c r="C838" s="68">
        <v>18.356</v>
      </c>
      <c r="D838" s="69">
        <v>12.434</v>
      </c>
      <c r="E838" s="69">
        <v>6.926</v>
      </c>
    </row>
    <row r="839" spans="1:5">
      <c r="A839" s="59" t="s">
        <v>1535</v>
      </c>
      <c r="B839" s="51" t="str">
        <f t="shared" si="17"/>
        <v>18</v>
      </c>
      <c r="C839" s="68">
        <v>26.313</v>
      </c>
      <c r="D839" s="69">
        <v>19.3</v>
      </c>
      <c r="E839" s="69">
        <v>10.86</v>
      </c>
    </row>
    <row r="840" spans="1:5">
      <c r="A840" s="59" t="s">
        <v>1536</v>
      </c>
      <c r="B840" s="51" t="str">
        <f t="shared" si="17"/>
        <v>19</v>
      </c>
      <c r="C840" s="68">
        <v>27.193</v>
      </c>
      <c r="D840" s="69">
        <v>20.941</v>
      </c>
      <c r="E840" s="69">
        <v>11.585</v>
      </c>
    </row>
    <row r="841" spans="1:5">
      <c r="A841" s="59" t="s">
        <v>1537</v>
      </c>
      <c r="B841" s="51" t="str">
        <f t="shared" si="17"/>
        <v>D18</v>
      </c>
      <c r="C841" s="68">
        <v>16.767</v>
      </c>
      <c r="D841" s="69">
        <v>16.407</v>
      </c>
      <c r="E841" s="69">
        <v>11.31</v>
      </c>
    </row>
    <row r="842" spans="1:5">
      <c r="A842" s="59" t="s">
        <v>1538</v>
      </c>
      <c r="B842" s="51" t="str">
        <f t="shared" si="17"/>
        <v>17</v>
      </c>
      <c r="C842" s="68">
        <v>24.623</v>
      </c>
      <c r="D842" s="69">
        <v>18.765</v>
      </c>
      <c r="E842" s="69">
        <v>10.622</v>
      </c>
    </row>
    <row r="843" spans="1:5">
      <c r="A843" s="59" t="s">
        <v>1539</v>
      </c>
      <c r="B843" s="51" t="str">
        <f t="shared" si="17"/>
        <v>17</v>
      </c>
      <c r="C843" s="68">
        <v>23.267</v>
      </c>
      <c r="D843" s="69">
        <v>16.6</v>
      </c>
      <c r="E843" s="69">
        <v>10.2</v>
      </c>
    </row>
    <row r="844" spans="1:5">
      <c r="A844" s="59" t="s">
        <v>1540</v>
      </c>
      <c r="B844" s="51" t="str">
        <f t="shared" si="17"/>
        <v>14</v>
      </c>
      <c r="C844" s="68">
        <v>14.451</v>
      </c>
      <c r="D844" s="69">
        <v>10.163</v>
      </c>
      <c r="E844" s="69">
        <v>6.128</v>
      </c>
    </row>
    <row r="845" spans="1:5">
      <c r="A845" s="59" t="s">
        <v>1541</v>
      </c>
      <c r="B845" s="51" t="str">
        <f t="shared" si="17"/>
        <v>14</v>
      </c>
      <c r="C845" s="68">
        <v>14.195</v>
      </c>
      <c r="D845" s="69">
        <v>9.309</v>
      </c>
      <c r="E845" s="69">
        <v>5.43</v>
      </c>
    </row>
    <row r="846" spans="1:5">
      <c r="A846" s="59" t="s">
        <v>1542</v>
      </c>
      <c r="B846" s="51" t="str">
        <f t="shared" si="17"/>
        <v>16</v>
      </c>
      <c r="C846" s="68">
        <v>19.242</v>
      </c>
      <c r="D846" s="69">
        <v>14.319</v>
      </c>
      <c r="E846" s="69">
        <v>8.183</v>
      </c>
    </row>
    <row r="847" spans="1:5">
      <c r="A847" s="59" t="s">
        <v>1543</v>
      </c>
      <c r="B847" s="51" t="str">
        <f t="shared" si="17"/>
        <v>16</v>
      </c>
      <c r="C847" s="68">
        <v>18.181</v>
      </c>
      <c r="D847" s="69">
        <v>12.6</v>
      </c>
      <c r="E847" s="69">
        <v>8.2</v>
      </c>
    </row>
    <row r="848" spans="1:5">
      <c r="A848" s="59" t="s">
        <v>1544</v>
      </c>
      <c r="B848" s="51" t="str">
        <f t="shared" si="17"/>
        <v>15</v>
      </c>
      <c r="C848" s="68">
        <v>16.721</v>
      </c>
      <c r="D848" s="69">
        <v>13.73</v>
      </c>
      <c r="E848" s="69">
        <v>8.311</v>
      </c>
    </row>
    <row r="849" spans="1:5">
      <c r="A849" s="59" t="s">
        <v>1545</v>
      </c>
      <c r="B849" s="51" t="str">
        <f t="shared" si="17"/>
        <v>17</v>
      </c>
      <c r="C849" s="68">
        <v>24.684</v>
      </c>
      <c r="D849" s="69">
        <v>18.207</v>
      </c>
      <c r="E849" s="69">
        <v>11.18</v>
      </c>
    </row>
    <row r="850" spans="1:5">
      <c r="A850" s="59" t="s">
        <v>1546</v>
      </c>
      <c r="B850" s="51" t="str">
        <f t="shared" si="17"/>
        <v>16</v>
      </c>
      <c r="C850" s="68">
        <v>20.668</v>
      </c>
      <c r="D850" s="69">
        <v>15.473</v>
      </c>
      <c r="E850" s="69">
        <v>8.95</v>
      </c>
    </row>
    <row r="851" spans="1:5">
      <c r="A851" s="59" t="s">
        <v>1547</v>
      </c>
      <c r="B851" s="51" t="str">
        <f t="shared" si="17"/>
        <v>15</v>
      </c>
      <c r="C851" s="68">
        <v>16.174</v>
      </c>
      <c r="D851" s="69">
        <v>11.91</v>
      </c>
      <c r="E851" s="69">
        <v>7.735</v>
      </c>
    </row>
    <row r="852" spans="1:5">
      <c r="A852" s="59" t="s">
        <v>1548</v>
      </c>
      <c r="B852" s="51" t="str">
        <f t="shared" si="17"/>
        <v>15</v>
      </c>
      <c r="C852" s="68">
        <v>16.373</v>
      </c>
      <c r="D852" s="69">
        <v>11.556</v>
      </c>
      <c r="E852" s="69">
        <v>7.204</v>
      </c>
    </row>
    <row r="853" spans="1:5">
      <c r="A853" s="59" t="s">
        <v>1549</v>
      </c>
      <c r="B853" s="51" t="str">
        <f t="shared" si="17"/>
        <v>15</v>
      </c>
      <c r="C853" s="68">
        <v>16.021</v>
      </c>
      <c r="D853" s="69">
        <v>11.258</v>
      </c>
      <c r="E853" s="69">
        <v>7.851</v>
      </c>
    </row>
    <row r="854" spans="1:5">
      <c r="A854" s="59" t="s">
        <v>1550</v>
      </c>
      <c r="B854" s="51" t="str">
        <f t="shared" si="17"/>
        <v>15</v>
      </c>
      <c r="C854" s="68">
        <v>16.021</v>
      </c>
      <c r="D854" s="69">
        <v>11.258</v>
      </c>
      <c r="E854" s="69">
        <v>7.754</v>
      </c>
    </row>
    <row r="855" spans="1:5">
      <c r="A855" s="59" t="s">
        <v>1551</v>
      </c>
      <c r="B855" s="51" t="str">
        <f t="shared" si="17"/>
        <v>15</v>
      </c>
      <c r="C855" s="68">
        <v>16.516</v>
      </c>
      <c r="D855" s="69">
        <v>11.094</v>
      </c>
      <c r="E855" s="69">
        <v>7.356</v>
      </c>
    </row>
    <row r="856" spans="1:5">
      <c r="A856" s="59" t="s">
        <v>1552</v>
      </c>
      <c r="B856" s="51" t="str">
        <f t="shared" si="17"/>
        <v>15</v>
      </c>
      <c r="C856" s="68">
        <v>17.414</v>
      </c>
      <c r="D856" s="69">
        <v>12.286</v>
      </c>
      <c r="E856" s="69">
        <v>7.332</v>
      </c>
    </row>
    <row r="857" spans="1:5">
      <c r="A857" s="59" t="s">
        <v>1553</v>
      </c>
      <c r="B857" s="51" t="str">
        <f t="shared" si="17"/>
        <v>D15</v>
      </c>
      <c r="C857" s="68">
        <v>11.536</v>
      </c>
      <c r="D857" s="69">
        <v>11.454</v>
      </c>
      <c r="E857" s="69">
        <v>7.2</v>
      </c>
    </row>
    <row r="858" spans="1:5">
      <c r="A858" s="59" t="s">
        <v>1554</v>
      </c>
      <c r="B858" s="51" t="str">
        <f t="shared" si="17"/>
        <v>D15</v>
      </c>
      <c r="C858" s="68">
        <v>10.604</v>
      </c>
      <c r="D858" s="69">
        <v>10.497</v>
      </c>
      <c r="E858" s="69">
        <v>6.926</v>
      </c>
    </row>
    <row r="859" spans="1:5">
      <c r="A859" s="59" t="s">
        <v>1555</v>
      </c>
      <c r="B859" s="51" t="str">
        <f t="shared" si="17"/>
        <v>15</v>
      </c>
      <c r="C859" s="51">
        <v>18.6</v>
      </c>
      <c r="D859" s="52">
        <v>13.24</v>
      </c>
      <c r="E859" s="52">
        <v>6.3</v>
      </c>
    </row>
    <row r="860" spans="1:5">
      <c r="A860" s="59" t="s">
        <v>1556</v>
      </c>
      <c r="B860" s="51" t="str">
        <f t="shared" si="17"/>
        <v>16</v>
      </c>
      <c r="C860" s="51">
        <v>18.428</v>
      </c>
      <c r="D860" s="52">
        <v>13.807</v>
      </c>
      <c r="E860" s="52">
        <v>8.056</v>
      </c>
    </row>
    <row r="861" spans="1:5">
      <c r="A861" s="59" t="s">
        <v>1557</v>
      </c>
      <c r="B861" s="51" t="str">
        <f t="shared" si="17"/>
        <v>18</v>
      </c>
      <c r="C861" s="51">
        <v>30.56</v>
      </c>
      <c r="D861" s="52">
        <v>22.436</v>
      </c>
      <c r="E861" s="52">
        <v>11.69</v>
      </c>
    </row>
    <row r="862" spans="1:5">
      <c r="A862" s="59" t="s">
        <v>1558</v>
      </c>
      <c r="B862" s="51" t="str">
        <f t="shared" si="17"/>
        <v>D16</v>
      </c>
      <c r="C862" s="51">
        <v>13.672</v>
      </c>
      <c r="D862" s="52">
        <v>13.521</v>
      </c>
      <c r="E862" s="52">
        <v>8.45</v>
      </c>
    </row>
    <row r="863" spans="1:5">
      <c r="A863" s="59" t="s">
        <v>1559</v>
      </c>
      <c r="B863" s="51" t="str">
        <f t="shared" si="17"/>
        <v>17</v>
      </c>
      <c r="C863" s="51">
        <v>25.312</v>
      </c>
      <c r="D863" s="52">
        <v>19.824</v>
      </c>
      <c r="E863" s="52">
        <v>10.916</v>
      </c>
    </row>
    <row r="864" spans="1:5">
      <c r="A864" s="53" t="s">
        <v>1560</v>
      </c>
      <c r="B864" s="51" t="str">
        <f t="shared" si="17"/>
        <v>18</v>
      </c>
      <c r="C864" s="51">
        <v>26.976</v>
      </c>
      <c r="D864" s="52">
        <v>18.178</v>
      </c>
      <c r="E864" s="52">
        <v>10.05</v>
      </c>
    </row>
    <row r="865" spans="1:5">
      <c r="A865" s="50" t="s">
        <v>1561</v>
      </c>
      <c r="B865" s="51" t="str">
        <f t="shared" si="17"/>
        <v>17</v>
      </c>
      <c r="C865" s="51">
        <v>27.768</v>
      </c>
      <c r="D865" s="52">
        <v>20.63</v>
      </c>
      <c r="E865" s="52">
        <v>11</v>
      </c>
    </row>
    <row r="866" spans="1:5">
      <c r="A866" s="50" t="s">
        <v>1562</v>
      </c>
      <c r="B866" s="51" t="str">
        <f t="shared" si="17"/>
        <v>17</v>
      </c>
      <c r="C866" s="51">
        <v>27.768</v>
      </c>
      <c r="D866" s="52">
        <v>20.63</v>
      </c>
      <c r="E866" s="52">
        <v>11</v>
      </c>
    </row>
    <row r="867" spans="1:5">
      <c r="A867" s="50" t="s">
        <v>1563</v>
      </c>
      <c r="B867" s="51" t="str">
        <f t="shared" si="17"/>
        <v>17</v>
      </c>
      <c r="C867" s="51">
        <v>26.608</v>
      </c>
      <c r="D867" s="52">
        <v>19.101</v>
      </c>
      <c r="E867" s="52">
        <v>10.746</v>
      </c>
    </row>
    <row r="868" spans="1:5">
      <c r="A868" s="53" t="s">
        <v>1564</v>
      </c>
      <c r="B868" s="51" t="str">
        <f t="shared" si="17"/>
        <v>18</v>
      </c>
      <c r="C868" s="51">
        <v>26.528</v>
      </c>
      <c r="D868" s="52">
        <v>20.692</v>
      </c>
      <c r="E868" s="52">
        <v>10.7</v>
      </c>
    </row>
    <row r="869" spans="1:5">
      <c r="A869" s="53" t="s">
        <v>1565</v>
      </c>
      <c r="B869" s="51" t="str">
        <f t="shared" si="17"/>
        <v>18</v>
      </c>
      <c r="C869" s="51">
        <v>26.528</v>
      </c>
      <c r="D869" s="52">
        <v>20.692</v>
      </c>
      <c r="E869" s="52">
        <v>10.7</v>
      </c>
    </row>
    <row r="870" spans="1:5">
      <c r="A870" s="53" t="s">
        <v>1566</v>
      </c>
      <c r="B870" s="51" t="str">
        <f t="shared" si="17"/>
        <v>16</v>
      </c>
      <c r="C870" s="51">
        <v>21.072</v>
      </c>
      <c r="D870" s="52">
        <v>14.62</v>
      </c>
      <c r="E870" s="52">
        <v>8.6</v>
      </c>
    </row>
    <row r="871" spans="1:5">
      <c r="A871" s="53" t="s">
        <v>1567</v>
      </c>
      <c r="B871" s="51" t="str">
        <f t="shared" si="17"/>
        <v>17</v>
      </c>
      <c r="C871" s="51">
        <v>21.56</v>
      </c>
      <c r="D871" s="52">
        <v>16.758</v>
      </c>
      <c r="E871" s="52">
        <v>8.43</v>
      </c>
    </row>
    <row r="872" spans="1:5">
      <c r="A872" s="53" t="s">
        <v>1568</v>
      </c>
      <c r="B872" s="51" t="str">
        <f t="shared" si="17"/>
        <v>D16</v>
      </c>
      <c r="C872" s="51">
        <v>14.224</v>
      </c>
      <c r="D872" s="52">
        <v>13.96</v>
      </c>
      <c r="E872" s="52">
        <v>8.6</v>
      </c>
    </row>
    <row r="873" spans="1:5">
      <c r="A873" s="59" t="s">
        <v>1569</v>
      </c>
      <c r="B873" s="51" t="str">
        <f t="shared" si="17"/>
        <v>14</v>
      </c>
      <c r="C873" s="61">
        <v>17.25</v>
      </c>
      <c r="D873" s="72">
        <v>10.88</v>
      </c>
      <c r="E873" s="52">
        <v>5.6</v>
      </c>
    </row>
    <row r="874" spans="1:5">
      <c r="A874" s="59" t="s">
        <v>1570</v>
      </c>
      <c r="B874" s="51" t="str">
        <f t="shared" si="17"/>
        <v>16</v>
      </c>
      <c r="C874" s="61">
        <v>21.5</v>
      </c>
      <c r="D874" s="72">
        <v>17.6</v>
      </c>
      <c r="E874" s="52">
        <v>8.9</v>
      </c>
    </row>
    <row r="875" spans="1:5">
      <c r="A875" s="50" t="s">
        <v>1571</v>
      </c>
      <c r="B875" s="51" t="str">
        <f t="shared" si="17"/>
        <v>18</v>
      </c>
      <c r="C875" s="61">
        <v>27.542</v>
      </c>
      <c r="D875" s="52">
        <v>16.1</v>
      </c>
      <c r="E875" s="52">
        <v>9.1</v>
      </c>
    </row>
    <row r="876" spans="1:5">
      <c r="A876" s="50" t="s">
        <v>1572</v>
      </c>
      <c r="B876" s="51" t="str">
        <f t="shared" si="17"/>
        <v>13</v>
      </c>
      <c r="C876" s="61">
        <v>15.65</v>
      </c>
      <c r="D876" s="72">
        <v>11.55</v>
      </c>
      <c r="E876" s="52">
        <v>5.7</v>
      </c>
    </row>
    <row r="877" spans="1:5">
      <c r="A877" s="53" t="s">
        <v>1573</v>
      </c>
      <c r="B877" s="51" t="str">
        <f t="shared" si="17"/>
        <v>15</v>
      </c>
      <c r="C877" s="61">
        <v>16.5</v>
      </c>
      <c r="D877" s="72">
        <v>11.55</v>
      </c>
      <c r="E877" s="52">
        <v>5.7</v>
      </c>
    </row>
    <row r="878" spans="1:5">
      <c r="A878" s="50" t="s">
        <v>1574</v>
      </c>
      <c r="B878" s="51" t="str">
        <f t="shared" si="17"/>
        <v>15</v>
      </c>
      <c r="C878" s="61">
        <v>18.1</v>
      </c>
      <c r="D878" s="72">
        <v>13.2</v>
      </c>
      <c r="E878" s="52">
        <v>7</v>
      </c>
    </row>
    <row r="879" spans="1:5">
      <c r="A879" s="59" t="s">
        <v>1575</v>
      </c>
      <c r="B879" s="51" t="str">
        <f t="shared" si="17"/>
        <v>13</v>
      </c>
      <c r="C879" s="61">
        <v>15.75</v>
      </c>
      <c r="D879" s="72">
        <v>10.2</v>
      </c>
      <c r="E879" s="52">
        <v>4.9</v>
      </c>
    </row>
    <row r="880" spans="1:5">
      <c r="A880" s="59" t="s">
        <v>1576</v>
      </c>
      <c r="B880" s="51" t="str">
        <f t="shared" si="17"/>
        <v>13</v>
      </c>
      <c r="C880" s="61">
        <v>15.78</v>
      </c>
      <c r="D880" s="72">
        <v>10.54</v>
      </c>
      <c r="E880" s="52">
        <v>4.8</v>
      </c>
    </row>
    <row r="881" spans="1:5">
      <c r="A881" s="59" t="s">
        <v>1577</v>
      </c>
      <c r="B881" s="51" t="str">
        <f t="shared" si="17"/>
        <v>14</v>
      </c>
      <c r="C881" s="61">
        <v>16.78</v>
      </c>
      <c r="D881" s="72">
        <v>11.43</v>
      </c>
      <c r="E881" s="52">
        <v>5.6</v>
      </c>
    </row>
    <row r="882" spans="1:5">
      <c r="A882" s="53" t="s">
        <v>1578</v>
      </c>
      <c r="B882" s="51" t="str">
        <f t="shared" si="17"/>
        <v>18</v>
      </c>
      <c r="C882" s="51">
        <v>22.77</v>
      </c>
      <c r="D882" s="52">
        <v>16.863</v>
      </c>
      <c r="E882" s="52">
        <v>8.732</v>
      </c>
    </row>
    <row r="883" spans="1:5">
      <c r="A883" s="53" t="s">
        <v>1579</v>
      </c>
      <c r="B883" s="51" t="str">
        <f t="shared" si="17"/>
        <v>D14</v>
      </c>
      <c r="C883" s="51">
        <v>9.248</v>
      </c>
      <c r="D883" s="52">
        <v>9.05</v>
      </c>
      <c r="E883" s="52">
        <v>5.802</v>
      </c>
    </row>
    <row r="884" spans="1:5">
      <c r="A884" s="53" t="s">
        <v>1580</v>
      </c>
      <c r="B884" s="51" t="str">
        <f t="shared" si="17"/>
        <v>20</v>
      </c>
      <c r="C884" s="51">
        <v>31.107</v>
      </c>
      <c r="D884" s="52">
        <v>24.873</v>
      </c>
      <c r="E884" s="52">
        <v>14.766</v>
      </c>
    </row>
    <row r="885" spans="1:5">
      <c r="A885" s="53" t="s">
        <v>1581</v>
      </c>
      <c r="B885" s="51" t="str">
        <f t="shared" si="17"/>
        <v>18</v>
      </c>
      <c r="C885" s="51">
        <v>27.372</v>
      </c>
      <c r="D885" s="52">
        <v>20.13</v>
      </c>
      <c r="E885" s="52">
        <v>10.7</v>
      </c>
    </row>
    <row r="886" spans="1:5">
      <c r="A886" s="53" t="s">
        <v>1582</v>
      </c>
      <c r="B886" s="51" t="str">
        <f t="shared" si="17"/>
        <v>18</v>
      </c>
      <c r="C886" s="51">
        <v>24.516</v>
      </c>
      <c r="D886" s="52">
        <v>18.164</v>
      </c>
      <c r="E886" s="52">
        <v>10</v>
      </c>
    </row>
    <row r="887" spans="1:5">
      <c r="A887" s="53" t="s">
        <v>1583</v>
      </c>
      <c r="B887" s="51" t="str">
        <f t="shared" si="17"/>
        <v>D17</v>
      </c>
      <c r="C887" s="51">
        <v>16.236</v>
      </c>
      <c r="D887" s="52">
        <v>16.19</v>
      </c>
      <c r="E887" s="52">
        <v>10.9</v>
      </c>
    </row>
    <row r="888" spans="1:5">
      <c r="A888" s="59" t="s">
        <v>1584</v>
      </c>
      <c r="B888" s="51" t="str">
        <f t="shared" si="17"/>
        <v>18</v>
      </c>
      <c r="C888" s="51">
        <v>23.92</v>
      </c>
      <c r="D888" s="52">
        <v>17.36</v>
      </c>
      <c r="E888" s="52">
        <v>9</v>
      </c>
    </row>
    <row r="889" spans="1:5">
      <c r="A889" s="59" t="s">
        <v>1585</v>
      </c>
      <c r="B889" s="51" t="str">
        <f t="shared" si="17"/>
        <v>16</v>
      </c>
      <c r="C889" s="51">
        <v>17.787</v>
      </c>
      <c r="D889" s="52">
        <v>12.769</v>
      </c>
      <c r="E889" s="52">
        <v>6.8</v>
      </c>
    </row>
    <row r="890" spans="1:5">
      <c r="A890" s="59" t="s">
        <v>1586</v>
      </c>
      <c r="B890" s="51" t="str">
        <f t="shared" si="17"/>
        <v>18</v>
      </c>
      <c r="C890" s="51">
        <v>23.195</v>
      </c>
      <c r="D890" s="52">
        <v>17.322</v>
      </c>
      <c r="E890" s="52">
        <v>9.2</v>
      </c>
    </row>
    <row r="891" spans="1:5">
      <c r="A891" s="50" t="s">
        <v>1587</v>
      </c>
      <c r="B891" s="51" t="str">
        <f t="shared" si="17"/>
        <v>15</v>
      </c>
      <c r="C891" s="51">
        <v>15.2</v>
      </c>
      <c r="D891" s="52">
        <v>10.063</v>
      </c>
      <c r="E891" s="52">
        <v>5.7</v>
      </c>
    </row>
    <row r="892" spans="1:5">
      <c r="A892" s="50" t="s">
        <v>1588</v>
      </c>
      <c r="B892" s="51" t="str">
        <f t="shared" si="17"/>
        <v>15</v>
      </c>
      <c r="C892" s="51">
        <v>20.1</v>
      </c>
      <c r="D892" s="52">
        <v>14.583</v>
      </c>
      <c r="E892" s="52">
        <v>6.5</v>
      </c>
    </row>
    <row r="893" spans="1:5">
      <c r="A893" s="50" t="s">
        <v>1589</v>
      </c>
      <c r="B893" s="51" t="str">
        <f t="shared" ref="B893:B956" si="18">IF(LEN(A893)=12,"D"&amp;MID(A893,6,2),MID(A893,5,2))</f>
        <v>15</v>
      </c>
      <c r="C893" s="51">
        <v>20.1</v>
      </c>
      <c r="D893" s="52">
        <v>14.583</v>
      </c>
      <c r="E893" s="52">
        <v>6.5</v>
      </c>
    </row>
    <row r="894" spans="1:5">
      <c r="A894" s="59" t="s">
        <v>1590</v>
      </c>
      <c r="B894" s="51" t="str">
        <f t="shared" si="18"/>
        <v>16</v>
      </c>
      <c r="C894" s="61">
        <v>17.95</v>
      </c>
      <c r="D894" s="72">
        <v>14.03</v>
      </c>
      <c r="E894" s="52">
        <v>9.4</v>
      </c>
    </row>
    <row r="895" spans="1:5">
      <c r="A895" s="50" t="s">
        <v>1591</v>
      </c>
      <c r="B895" s="51" t="str">
        <f t="shared" si="18"/>
        <v>13</v>
      </c>
      <c r="C895" s="61">
        <v>15.65</v>
      </c>
      <c r="D895" s="52">
        <v>11.579</v>
      </c>
      <c r="E895" s="52">
        <v>5.7</v>
      </c>
    </row>
    <row r="896" spans="1:5">
      <c r="A896" s="50" t="s">
        <v>1592</v>
      </c>
      <c r="B896" s="51" t="str">
        <f t="shared" si="18"/>
        <v>15</v>
      </c>
      <c r="C896" s="61">
        <v>16.23</v>
      </c>
      <c r="D896" s="72">
        <v>10.11</v>
      </c>
      <c r="E896" s="52">
        <v>5.3</v>
      </c>
    </row>
    <row r="897" spans="1:5">
      <c r="A897" s="50" t="s">
        <v>1593</v>
      </c>
      <c r="B897" s="51" t="str">
        <f t="shared" si="18"/>
        <v>15</v>
      </c>
      <c r="C897" s="61">
        <v>20.42</v>
      </c>
      <c r="D897" s="52">
        <v>14.3</v>
      </c>
      <c r="E897" s="52">
        <v>6.6</v>
      </c>
    </row>
    <row r="898" spans="1:5">
      <c r="A898" s="50" t="s">
        <v>1594</v>
      </c>
      <c r="B898" s="51" t="str">
        <f t="shared" si="18"/>
        <v>17</v>
      </c>
      <c r="C898" s="51">
        <v>26.5</v>
      </c>
      <c r="D898" s="52">
        <v>20.8</v>
      </c>
      <c r="E898" s="52">
        <v>10.2</v>
      </c>
    </row>
    <row r="899" spans="1:5">
      <c r="A899" s="73" t="s">
        <v>1595</v>
      </c>
      <c r="B899" s="51" t="str">
        <f t="shared" si="18"/>
        <v>17</v>
      </c>
      <c r="C899" s="61">
        <v>20.924</v>
      </c>
      <c r="D899" s="52">
        <v>12.914</v>
      </c>
      <c r="E899" s="52">
        <v>7.7</v>
      </c>
    </row>
    <row r="900" spans="1:5">
      <c r="A900" s="50" t="s">
        <v>1596</v>
      </c>
      <c r="B900" s="51" t="str">
        <f t="shared" si="18"/>
        <v>17</v>
      </c>
      <c r="C900" s="61">
        <v>26.12</v>
      </c>
      <c r="D900" s="52">
        <v>17.902</v>
      </c>
      <c r="E900" s="52">
        <v>9.8</v>
      </c>
    </row>
    <row r="901" spans="1:5">
      <c r="A901" s="50" t="s">
        <v>1597</v>
      </c>
      <c r="B901" s="51" t="str">
        <f t="shared" si="18"/>
        <v>18</v>
      </c>
      <c r="C901" s="61">
        <v>27.542</v>
      </c>
      <c r="D901" s="52">
        <v>16.1</v>
      </c>
      <c r="E901" s="52">
        <v>9.1</v>
      </c>
    </row>
    <row r="902" spans="1:5">
      <c r="A902" s="59" t="s">
        <v>1598</v>
      </c>
      <c r="B902" s="51" t="str">
        <f t="shared" si="18"/>
        <v>15</v>
      </c>
      <c r="C902" s="61">
        <v>20.42</v>
      </c>
      <c r="D902" s="72">
        <v>14.3</v>
      </c>
      <c r="E902" s="52">
        <v>6.6</v>
      </c>
    </row>
    <row r="903" spans="1:5">
      <c r="A903" s="59" t="s">
        <v>1599</v>
      </c>
      <c r="B903" s="51" t="str">
        <f t="shared" si="18"/>
        <v>14</v>
      </c>
      <c r="C903" s="61">
        <v>17.25</v>
      </c>
      <c r="D903" s="72">
        <v>10.88</v>
      </c>
      <c r="E903" s="52">
        <v>5.2</v>
      </c>
    </row>
    <row r="904" spans="1:5">
      <c r="A904" s="53" t="s">
        <v>1600</v>
      </c>
      <c r="B904" s="51" t="str">
        <f t="shared" si="18"/>
        <v>D17</v>
      </c>
      <c r="C904" s="51">
        <v>15.916</v>
      </c>
      <c r="D904" s="52">
        <v>15.764</v>
      </c>
      <c r="E904" s="52">
        <v>10.1</v>
      </c>
    </row>
    <row r="905" spans="1:5">
      <c r="A905" s="53" t="s">
        <v>1601</v>
      </c>
      <c r="B905" s="51" t="str">
        <f t="shared" si="18"/>
        <v>D16</v>
      </c>
      <c r="C905" s="51">
        <v>13.672</v>
      </c>
      <c r="D905" s="52">
        <v>13.521</v>
      </c>
      <c r="E905" s="52">
        <v>8.45</v>
      </c>
    </row>
    <row r="906" spans="1:5">
      <c r="A906" s="53" t="s">
        <v>1602</v>
      </c>
      <c r="B906" s="51" t="str">
        <f t="shared" si="18"/>
        <v>D16</v>
      </c>
      <c r="C906" s="51">
        <v>13.528</v>
      </c>
      <c r="D906" s="52">
        <v>13.399</v>
      </c>
      <c r="E906" s="52">
        <v>8.2</v>
      </c>
    </row>
    <row r="907" spans="1:5">
      <c r="A907" s="53" t="s">
        <v>1603</v>
      </c>
      <c r="B907" s="51" t="str">
        <f t="shared" si="18"/>
        <v>D18</v>
      </c>
      <c r="C907" s="51">
        <v>22.708</v>
      </c>
      <c r="D907" s="52">
        <v>22.644</v>
      </c>
      <c r="E907" s="52">
        <v>14.2</v>
      </c>
    </row>
    <row r="908" spans="1:5">
      <c r="A908" s="53" t="s">
        <v>1604</v>
      </c>
      <c r="B908" s="51" t="str">
        <f t="shared" si="18"/>
        <v>D18</v>
      </c>
      <c r="C908" s="51">
        <v>22.708</v>
      </c>
      <c r="D908" s="52">
        <v>22.644</v>
      </c>
      <c r="E908" s="52">
        <v>14.2</v>
      </c>
    </row>
    <row r="909" spans="1:5">
      <c r="A909" s="50" t="s">
        <v>1605</v>
      </c>
      <c r="B909" s="51" t="str">
        <f t="shared" si="18"/>
        <v>D22</v>
      </c>
      <c r="C909" s="51">
        <v>26.8</v>
      </c>
      <c r="D909" s="52">
        <v>26.53</v>
      </c>
      <c r="E909" s="52">
        <v>17.3</v>
      </c>
    </row>
    <row r="910" spans="1:5">
      <c r="A910" s="50" t="s">
        <v>1606</v>
      </c>
      <c r="B910" s="51" t="str">
        <f t="shared" si="18"/>
        <v>20</v>
      </c>
      <c r="C910" s="51">
        <v>33.382</v>
      </c>
      <c r="D910" s="52">
        <v>24.81</v>
      </c>
      <c r="E910" s="52">
        <v>12.6</v>
      </c>
    </row>
    <row r="911" spans="1:5">
      <c r="A911" s="59" t="s">
        <v>1607</v>
      </c>
      <c r="B911" s="51" t="str">
        <f t="shared" si="18"/>
        <v>17</v>
      </c>
      <c r="C911" s="61">
        <v>22.57</v>
      </c>
      <c r="D911" s="72">
        <v>15.88</v>
      </c>
      <c r="E911" s="52">
        <v>10.7</v>
      </c>
    </row>
    <row r="912" spans="1:5">
      <c r="A912" s="50" t="s">
        <v>1608</v>
      </c>
      <c r="B912" s="51" t="str">
        <f t="shared" si="18"/>
        <v>17</v>
      </c>
      <c r="C912" s="61">
        <v>22.57</v>
      </c>
      <c r="D912" s="72">
        <v>15.88</v>
      </c>
      <c r="E912" s="52">
        <v>10.5</v>
      </c>
    </row>
    <row r="913" spans="1:5">
      <c r="A913" s="59" t="s">
        <v>1609</v>
      </c>
      <c r="B913" s="51" t="str">
        <f t="shared" si="18"/>
        <v>17</v>
      </c>
      <c r="C913" s="61">
        <v>21.726</v>
      </c>
      <c r="D913" s="72">
        <v>15.74</v>
      </c>
      <c r="E913" s="52">
        <v>10.7</v>
      </c>
    </row>
    <row r="914" spans="1:5">
      <c r="A914" s="59" t="s">
        <v>1610</v>
      </c>
      <c r="B914" s="51" t="str">
        <f t="shared" si="18"/>
        <v>18</v>
      </c>
      <c r="C914" s="61">
        <v>23.543</v>
      </c>
      <c r="D914" s="72">
        <v>17.75</v>
      </c>
      <c r="E914" s="52">
        <v>12.1</v>
      </c>
    </row>
    <row r="915" spans="1:5">
      <c r="A915" s="53" t="s">
        <v>1611</v>
      </c>
      <c r="B915" s="51" t="str">
        <f t="shared" si="18"/>
        <v>13</v>
      </c>
      <c r="C915" s="51">
        <v>12.193</v>
      </c>
      <c r="D915" s="52">
        <v>9.173</v>
      </c>
      <c r="E915" s="52">
        <v>4.82</v>
      </c>
    </row>
    <row r="916" spans="1:5">
      <c r="A916" s="59" t="s">
        <v>1612</v>
      </c>
      <c r="B916" s="51" t="str">
        <f t="shared" si="18"/>
        <v>15</v>
      </c>
      <c r="C916" s="61">
        <v>15.31</v>
      </c>
      <c r="D916" s="72">
        <v>10.69</v>
      </c>
      <c r="E916" s="52">
        <v>6.4</v>
      </c>
    </row>
    <row r="917" spans="1:5">
      <c r="A917" s="53" t="s">
        <v>1613</v>
      </c>
      <c r="B917" s="51" t="str">
        <f t="shared" si="18"/>
        <v>15</v>
      </c>
      <c r="C917" s="51">
        <v>16.651</v>
      </c>
      <c r="D917" s="52">
        <v>12.171</v>
      </c>
      <c r="E917" s="72">
        <v>6.174</v>
      </c>
    </row>
    <row r="918" spans="1:5">
      <c r="A918" s="53" t="s">
        <v>1614</v>
      </c>
      <c r="B918" s="51" t="str">
        <f t="shared" si="18"/>
        <v>17</v>
      </c>
      <c r="C918" s="51">
        <v>21.796</v>
      </c>
      <c r="D918" s="52">
        <v>15.369</v>
      </c>
      <c r="E918" s="52">
        <v>7.72</v>
      </c>
    </row>
    <row r="919" spans="1:5">
      <c r="A919" s="53" t="s">
        <v>1615</v>
      </c>
      <c r="B919" s="51" t="str">
        <f t="shared" si="18"/>
        <v>18</v>
      </c>
      <c r="C919" s="51">
        <v>27.372</v>
      </c>
      <c r="D919" s="52">
        <v>20.13</v>
      </c>
      <c r="E919" s="52">
        <v>10.5</v>
      </c>
    </row>
    <row r="920" spans="1:5">
      <c r="A920" s="53" t="s">
        <v>1616</v>
      </c>
      <c r="B920" s="51" t="str">
        <f t="shared" si="18"/>
        <v>D17</v>
      </c>
      <c r="C920" s="51">
        <v>16.236</v>
      </c>
      <c r="D920" s="52">
        <v>16.19</v>
      </c>
      <c r="E920" s="52">
        <v>10.9</v>
      </c>
    </row>
    <row r="921" spans="1:5">
      <c r="A921" s="53" t="s">
        <v>1617</v>
      </c>
      <c r="B921" s="51" t="str">
        <f t="shared" si="18"/>
        <v>20</v>
      </c>
      <c r="C921" s="51">
        <v>32.612</v>
      </c>
      <c r="D921" s="52">
        <v>24.594</v>
      </c>
      <c r="E921" s="52">
        <v>14</v>
      </c>
    </row>
    <row r="922" spans="1:5">
      <c r="A922" s="50" t="s">
        <v>1618</v>
      </c>
      <c r="B922" s="51" t="str">
        <f t="shared" si="18"/>
        <v>18</v>
      </c>
      <c r="C922" s="51">
        <v>29.852</v>
      </c>
      <c r="D922" s="52">
        <v>23.1</v>
      </c>
      <c r="E922" s="52">
        <v>12.6</v>
      </c>
    </row>
    <row r="923" spans="1:5">
      <c r="A923" s="53" t="s">
        <v>1619</v>
      </c>
      <c r="B923" s="51" t="str">
        <f t="shared" si="18"/>
        <v>15</v>
      </c>
      <c r="C923" s="51">
        <v>17.516</v>
      </c>
      <c r="D923" s="52">
        <v>13.065</v>
      </c>
      <c r="E923" s="52">
        <v>6</v>
      </c>
    </row>
    <row r="924" spans="1:5">
      <c r="A924" s="53" t="s">
        <v>1620</v>
      </c>
      <c r="B924" s="51" t="str">
        <f t="shared" si="18"/>
        <v>15</v>
      </c>
      <c r="C924" s="51">
        <v>17.516</v>
      </c>
      <c r="D924" s="52">
        <v>13.065</v>
      </c>
      <c r="E924" s="52">
        <v>6</v>
      </c>
    </row>
    <row r="925" spans="1:5">
      <c r="A925" s="53" t="s">
        <v>1621</v>
      </c>
      <c r="B925" s="51" t="str">
        <f t="shared" si="18"/>
        <v>16</v>
      </c>
      <c r="C925" s="51">
        <v>17.628</v>
      </c>
      <c r="D925" s="52">
        <v>12.6</v>
      </c>
      <c r="E925" s="52">
        <v>6.8</v>
      </c>
    </row>
    <row r="926" spans="1:5">
      <c r="A926" s="53" t="s">
        <v>1622</v>
      </c>
      <c r="B926" s="51" t="str">
        <f t="shared" si="18"/>
        <v>16</v>
      </c>
      <c r="C926" s="51">
        <v>17.628</v>
      </c>
      <c r="D926" s="52">
        <v>12.6</v>
      </c>
      <c r="E926" s="52">
        <v>6.8</v>
      </c>
    </row>
    <row r="927" spans="1:5">
      <c r="A927" s="53" t="s">
        <v>1623</v>
      </c>
      <c r="B927" s="51" t="str">
        <f t="shared" si="18"/>
        <v>15</v>
      </c>
      <c r="C927" s="51">
        <v>18.28</v>
      </c>
      <c r="D927" s="52">
        <v>12.337</v>
      </c>
      <c r="E927" s="52">
        <v>6</v>
      </c>
    </row>
    <row r="928" spans="1:5">
      <c r="A928" s="53" t="s">
        <v>1624</v>
      </c>
      <c r="B928" s="51" t="str">
        <f t="shared" si="18"/>
        <v>15</v>
      </c>
      <c r="C928" s="51">
        <v>18.28</v>
      </c>
      <c r="D928" s="52">
        <v>12.337</v>
      </c>
      <c r="E928" s="52">
        <v>6</v>
      </c>
    </row>
    <row r="929" spans="1:5">
      <c r="A929" s="59" t="s">
        <v>1625</v>
      </c>
      <c r="B929" s="51" t="str">
        <f t="shared" si="18"/>
        <v>13</v>
      </c>
      <c r="C929" s="61">
        <v>16.17</v>
      </c>
      <c r="D929" s="72">
        <v>10.234</v>
      </c>
      <c r="E929" s="52">
        <v>5</v>
      </c>
    </row>
    <row r="930" spans="1:5">
      <c r="A930" s="59" t="s">
        <v>1626</v>
      </c>
      <c r="B930" s="51" t="str">
        <f t="shared" si="18"/>
        <v>14</v>
      </c>
      <c r="C930" s="61">
        <v>17.25</v>
      </c>
      <c r="D930" s="72">
        <v>10.88</v>
      </c>
      <c r="E930" s="52">
        <v>5.7</v>
      </c>
    </row>
    <row r="931" spans="1:5">
      <c r="A931" s="59" t="s">
        <v>1627</v>
      </c>
      <c r="B931" s="51" t="str">
        <f t="shared" si="18"/>
        <v>15</v>
      </c>
      <c r="C931" s="61">
        <v>18.13</v>
      </c>
      <c r="D931" s="72">
        <v>11.74</v>
      </c>
      <c r="E931" s="52">
        <v>6.6</v>
      </c>
    </row>
    <row r="932" spans="1:5">
      <c r="A932" s="53" t="s">
        <v>1628</v>
      </c>
      <c r="B932" s="51" t="str">
        <f t="shared" si="18"/>
        <v>14</v>
      </c>
      <c r="C932" s="51">
        <v>14.351</v>
      </c>
      <c r="D932" s="52">
        <v>9.603</v>
      </c>
      <c r="E932" s="52">
        <v>5</v>
      </c>
    </row>
    <row r="933" spans="1:5">
      <c r="A933" s="50" t="s">
        <v>1629</v>
      </c>
      <c r="B933" s="51" t="str">
        <f t="shared" si="18"/>
        <v>20</v>
      </c>
      <c r="C933" s="51">
        <v>32.468</v>
      </c>
      <c r="D933" s="52">
        <v>23.988</v>
      </c>
      <c r="E933" s="52">
        <v>12.1</v>
      </c>
    </row>
    <row r="934" spans="1:5">
      <c r="A934" s="50" t="s">
        <v>1630</v>
      </c>
      <c r="B934" s="51" t="str">
        <f t="shared" si="18"/>
        <v>16</v>
      </c>
      <c r="C934" s="61">
        <v>19.132</v>
      </c>
      <c r="D934" s="72">
        <v>13.576</v>
      </c>
      <c r="E934" s="52">
        <v>8.25</v>
      </c>
    </row>
    <row r="935" spans="1:5">
      <c r="A935" s="53" t="s">
        <v>1631</v>
      </c>
      <c r="B935" s="51" t="str">
        <f t="shared" si="18"/>
        <v>16</v>
      </c>
      <c r="C935" s="61">
        <v>17.273</v>
      </c>
      <c r="D935" s="72">
        <v>13.214</v>
      </c>
      <c r="E935" s="52">
        <v>7.85</v>
      </c>
    </row>
    <row r="936" spans="1:5">
      <c r="A936" s="50" t="s">
        <v>1632</v>
      </c>
      <c r="B936" s="51" t="str">
        <f t="shared" si="18"/>
        <v>18</v>
      </c>
      <c r="C936" s="51">
        <v>24.204</v>
      </c>
      <c r="D936" s="52">
        <v>18.26</v>
      </c>
      <c r="E936" s="52">
        <v>9.7</v>
      </c>
    </row>
    <row r="937" spans="1:5">
      <c r="A937" s="50" t="s">
        <v>1633</v>
      </c>
      <c r="B937" s="51" t="str">
        <f t="shared" si="18"/>
        <v>D14</v>
      </c>
      <c r="C937" s="61">
        <v>10.9</v>
      </c>
      <c r="D937" s="72">
        <v>10.663</v>
      </c>
      <c r="E937" s="52">
        <v>5.1</v>
      </c>
    </row>
    <row r="938" spans="1:5">
      <c r="A938" s="50" t="s">
        <v>1634</v>
      </c>
      <c r="B938" s="51" t="str">
        <f t="shared" si="18"/>
        <v>D14</v>
      </c>
      <c r="C938" s="61">
        <v>10.9</v>
      </c>
      <c r="D938" s="72">
        <v>10.663</v>
      </c>
      <c r="E938" s="52">
        <v>5.1</v>
      </c>
    </row>
    <row r="939" spans="1:5">
      <c r="A939" s="50" t="s">
        <v>1635</v>
      </c>
      <c r="B939" s="51" t="str">
        <f t="shared" si="18"/>
        <v>D16</v>
      </c>
      <c r="C939" s="51">
        <v>11.7</v>
      </c>
      <c r="D939" s="52">
        <v>11.46</v>
      </c>
      <c r="E939" s="52">
        <v>6.8</v>
      </c>
    </row>
    <row r="940" spans="1:5">
      <c r="A940" s="50" t="s">
        <v>1636</v>
      </c>
      <c r="B940" s="51" t="str">
        <f t="shared" si="18"/>
        <v>D16</v>
      </c>
      <c r="C940" s="51">
        <v>11.7</v>
      </c>
      <c r="D940" s="52">
        <v>11.46</v>
      </c>
      <c r="E940" s="52">
        <v>6.8</v>
      </c>
    </row>
    <row r="941" spans="1:5">
      <c r="A941" s="50" t="s">
        <v>1637</v>
      </c>
      <c r="B941" s="51" t="str">
        <f t="shared" si="18"/>
        <v>D16</v>
      </c>
      <c r="C941" s="51">
        <v>11.7</v>
      </c>
      <c r="D941" s="52">
        <v>11.46</v>
      </c>
      <c r="E941" s="52">
        <v>6.8</v>
      </c>
    </row>
    <row r="942" spans="1:5">
      <c r="A942" s="50" t="s">
        <v>1638</v>
      </c>
      <c r="B942" s="51" t="str">
        <f t="shared" si="18"/>
        <v>D16</v>
      </c>
      <c r="C942" s="51">
        <v>11.7</v>
      </c>
      <c r="D942" s="52">
        <v>11.46</v>
      </c>
      <c r="E942" s="52">
        <v>6.8</v>
      </c>
    </row>
    <row r="943" spans="1:5">
      <c r="A943" s="50" t="s">
        <v>1639</v>
      </c>
      <c r="B943" s="51" t="str">
        <f t="shared" si="18"/>
        <v>15</v>
      </c>
      <c r="C943" s="61">
        <v>16.23</v>
      </c>
      <c r="D943" s="72">
        <v>10.11</v>
      </c>
      <c r="E943" s="52">
        <v>5.3</v>
      </c>
    </row>
    <row r="944" spans="1:5">
      <c r="A944" s="50" t="s">
        <v>1640</v>
      </c>
      <c r="B944" s="51" t="str">
        <f t="shared" si="18"/>
        <v>15</v>
      </c>
      <c r="C944" s="61">
        <v>16.23</v>
      </c>
      <c r="D944" s="72">
        <v>10.11</v>
      </c>
      <c r="E944" s="52">
        <v>5.3</v>
      </c>
    </row>
    <row r="945" spans="1:5">
      <c r="A945" s="50" t="s">
        <v>1641</v>
      </c>
      <c r="B945" s="51" t="str">
        <f t="shared" si="18"/>
        <v>15</v>
      </c>
      <c r="C945" s="61">
        <v>16.23</v>
      </c>
      <c r="D945" s="72">
        <v>10.11</v>
      </c>
      <c r="E945" s="52">
        <v>5.8</v>
      </c>
    </row>
    <row r="946" spans="1:5">
      <c r="A946" s="50" t="s">
        <v>1642</v>
      </c>
      <c r="B946" s="51" t="str">
        <f t="shared" si="18"/>
        <v>15</v>
      </c>
      <c r="C946" s="61">
        <v>16.23</v>
      </c>
      <c r="D946" s="72">
        <v>10.11</v>
      </c>
      <c r="E946" s="52">
        <v>5.8</v>
      </c>
    </row>
    <row r="947" spans="1:5">
      <c r="A947" s="50" t="s">
        <v>1643</v>
      </c>
      <c r="B947" s="51" t="str">
        <f t="shared" si="18"/>
        <v>15</v>
      </c>
      <c r="C947" s="61">
        <v>16.23</v>
      </c>
      <c r="D947" s="72">
        <v>10.11</v>
      </c>
      <c r="E947" s="52">
        <v>5.8</v>
      </c>
    </row>
    <row r="948" spans="1:5">
      <c r="A948" s="50" t="s">
        <v>1644</v>
      </c>
      <c r="B948" s="51" t="str">
        <f t="shared" si="18"/>
        <v>15</v>
      </c>
      <c r="C948" s="61">
        <v>20.42</v>
      </c>
      <c r="D948" s="74">
        <v>14.3</v>
      </c>
      <c r="E948" s="52">
        <v>6.8</v>
      </c>
    </row>
    <row r="949" spans="1:5">
      <c r="A949" s="50" t="s">
        <v>1645</v>
      </c>
      <c r="B949" s="51" t="str">
        <f t="shared" si="18"/>
        <v>15</v>
      </c>
      <c r="C949" s="61">
        <v>20.42</v>
      </c>
      <c r="D949" s="74">
        <v>14.3</v>
      </c>
      <c r="E949" s="52">
        <v>7.4</v>
      </c>
    </row>
    <row r="950" spans="1:5">
      <c r="A950" s="50" t="s">
        <v>1646</v>
      </c>
      <c r="B950" s="51" t="str">
        <f t="shared" si="18"/>
        <v>15</v>
      </c>
      <c r="C950" s="61">
        <v>20.42</v>
      </c>
      <c r="D950" s="74">
        <v>14.3</v>
      </c>
      <c r="E950" s="52">
        <v>6.6</v>
      </c>
    </row>
    <row r="951" spans="1:5">
      <c r="A951" s="50" t="s">
        <v>1647</v>
      </c>
      <c r="B951" s="51" t="str">
        <f t="shared" si="18"/>
        <v>15</v>
      </c>
      <c r="C951" s="51">
        <v>22.2</v>
      </c>
      <c r="D951" s="74">
        <v>16</v>
      </c>
      <c r="E951" s="52">
        <v>8</v>
      </c>
    </row>
    <row r="952" spans="1:5">
      <c r="A952" s="50" t="s">
        <v>1648</v>
      </c>
      <c r="B952" s="51" t="str">
        <f t="shared" si="18"/>
        <v>15</v>
      </c>
      <c r="C952" s="51">
        <v>22.2</v>
      </c>
      <c r="D952" s="74">
        <v>16</v>
      </c>
      <c r="E952" s="52">
        <v>8.8</v>
      </c>
    </row>
    <row r="953" spans="1:5">
      <c r="A953" s="50" t="s">
        <v>1649</v>
      </c>
      <c r="B953" s="51" t="str">
        <f t="shared" si="18"/>
        <v>15</v>
      </c>
      <c r="C953" s="51">
        <v>22.2</v>
      </c>
      <c r="D953" s="74">
        <v>16</v>
      </c>
      <c r="E953" s="52">
        <v>8.8</v>
      </c>
    </row>
    <row r="954" spans="1:5">
      <c r="A954" s="50" t="s">
        <v>1650</v>
      </c>
      <c r="B954" s="51" t="str">
        <f t="shared" si="18"/>
        <v>17</v>
      </c>
      <c r="C954" s="61">
        <v>20.924</v>
      </c>
      <c r="D954" s="52">
        <v>12.914</v>
      </c>
      <c r="E954" s="52">
        <v>7.7</v>
      </c>
    </row>
    <row r="955" spans="1:5">
      <c r="A955" s="50" t="s">
        <v>1651</v>
      </c>
      <c r="B955" s="51" t="str">
        <f t="shared" si="18"/>
        <v>17</v>
      </c>
      <c r="C955" s="51">
        <v>26.5</v>
      </c>
      <c r="D955" s="74">
        <v>20.8</v>
      </c>
      <c r="E955" s="52">
        <v>10.5</v>
      </c>
    </row>
    <row r="956" spans="1:5">
      <c r="A956" s="50" t="s">
        <v>1652</v>
      </c>
      <c r="B956" s="51" t="str">
        <f t="shared" si="18"/>
        <v>17</v>
      </c>
      <c r="C956" s="51">
        <v>26.5</v>
      </c>
      <c r="D956" s="74">
        <v>20.8</v>
      </c>
      <c r="E956" s="52">
        <v>10.2</v>
      </c>
    </row>
    <row r="957" spans="1:5">
      <c r="A957" s="50" t="s">
        <v>1653</v>
      </c>
      <c r="B957" s="51" t="str">
        <f t="shared" ref="B957:B988" si="19">IF(LEN(A957)=12,"D"&amp;MID(A957,6,2),MID(A957,5,2))</f>
        <v>17</v>
      </c>
      <c r="C957" s="51">
        <v>26.5</v>
      </c>
      <c r="D957" s="74">
        <v>20.8</v>
      </c>
      <c r="E957" s="52">
        <v>10.5</v>
      </c>
    </row>
    <row r="958" spans="1:5">
      <c r="A958" s="50" t="s">
        <v>1654</v>
      </c>
      <c r="B958" s="51" t="str">
        <f t="shared" si="19"/>
        <v>17</v>
      </c>
      <c r="C958" s="51">
        <v>26.5</v>
      </c>
      <c r="D958" s="74">
        <v>20.8</v>
      </c>
      <c r="E958" s="52">
        <v>10.8</v>
      </c>
    </row>
    <row r="959" spans="1:5">
      <c r="A959" s="50" t="s">
        <v>1655</v>
      </c>
      <c r="B959" s="51" t="str">
        <f t="shared" si="19"/>
        <v>18</v>
      </c>
      <c r="C959" s="61">
        <v>27.542</v>
      </c>
      <c r="D959" s="74">
        <v>19.994</v>
      </c>
      <c r="E959" s="52">
        <v>9.3</v>
      </c>
    </row>
    <row r="960" spans="1:5">
      <c r="A960" s="50" t="s">
        <v>1656</v>
      </c>
      <c r="B960" s="51" t="str">
        <f t="shared" si="19"/>
        <v>18</v>
      </c>
      <c r="C960" s="61">
        <v>27.542</v>
      </c>
      <c r="D960" s="74">
        <v>19.994</v>
      </c>
      <c r="E960" s="52">
        <v>9.3</v>
      </c>
    </row>
    <row r="961" spans="1:5">
      <c r="A961" s="50" t="s">
        <v>1657</v>
      </c>
      <c r="B961" s="51" t="str">
        <f t="shared" si="19"/>
        <v>18</v>
      </c>
      <c r="C961" s="61">
        <v>27.542</v>
      </c>
      <c r="D961" s="74">
        <v>21.2</v>
      </c>
      <c r="E961" s="52">
        <v>9.5</v>
      </c>
    </row>
    <row r="962" spans="1:5">
      <c r="A962" s="50" t="s">
        <v>1658</v>
      </c>
      <c r="B962" s="51" t="str">
        <f t="shared" si="19"/>
        <v>18</v>
      </c>
      <c r="C962" s="61">
        <v>27.542</v>
      </c>
      <c r="D962" s="74">
        <v>21.2</v>
      </c>
      <c r="E962" s="52">
        <v>9.5</v>
      </c>
    </row>
    <row r="963" spans="1:5">
      <c r="A963" s="50" t="s">
        <v>1659</v>
      </c>
      <c r="B963" s="51" t="str">
        <f t="shared" si="19"/>
        <v>13</v>
      </c>
      <c r="C963" s="61">
        <v>15.65</v>
      </c>
      <c r="D963" s="52">
        <v>11.579</v>
      </c>
      <c r="E963" s="52">
        <v>5.7</v>
      </c>
    </row>
    <row r="964" spans="1:5">
      <c r="A964" s="50" t="s">
        <v>1660</v>
      </c>
      <c r="B964" s="51" t="str">
        <f t="shared" si="19"/>
        <v>15</v>
      </c>
      <c r="C964" s="61">
        <v>20.42</v>
      </c>
      <c r="D964" s="72">
        <v>14.3</v>
      </c>
      <c r="E964" s="52">
        <v>6.6</v>
      </c>
    </row>
    <row r="965" spans="1:5">
      <c r="A965" s="50" t="s">
        <v>1661</v>
      </c>
      <c r="B965" s="51" t="str">
        <f t="shared" si="19"/>
        <v>15</v>
      </c>
      <c r="C965" s="61">
        <v>18.1</v>
      </c>
      <c r="D965" s="72">
        <v>13.2</v>
      </c>
      <c r="E965" s="52">
        <v>7</v>
      </c>
    </row>
    <row r="966" spans="1:5">
      <c r="A966" s="53" t="s">
        <v>1662</v>
      </c>
      <c r="B966" s="51" t="str">
        <f t="shared" si="19"/>
        <v>16</v>
      </c>
      <c r="C966" s="51">
        <v>18.904</v>
      </c>
      <c r="D966" s="74">
        <v>12.836</v>
      </c>
      <c r="E966" s="52">
        <v>7.5</v>
      </c>
    </row>
    <row r="967" spans="1:5">
      <c r="A967" s="53" t="s">
        <v>1663</v>
      </c>
      <c r="B967" s="51" t="str">
        <f t="shared" si="19"/>
        <v>17</v>
      </c>
      <c r="C967" s="51">
        <v>21.796</v>
      </c>
      <c r="D967" s="74">
        <v>15.369</v>
      </c>
      <c r="E967" s="72">
        <v>7.72</v>
      </c>
    </row>
    <row r="968" spans="1:5">
      <c r="A968" s="53" t="s">
        <v>1664</v>
      </c>
      <c r="B968" s="51" t="str">
        <f t="shared" si="19"/>
        <v>15</v>
      </c>
      <c r="C968" s="75">
        <v>16.62</v>
      </c>
      <c r="D968" s="74">
        <v>12.813</v>
      </c>
      <c r="E968" s="52">
        <v>5.8</v>
      </c>
    </row>
    <row r="969" spans="1:5">
      <c r="A969" s="50" t="s">
        <v>1665</v>
      </c>
      <c r="B969" s="51" t="str">
        <f t="shared" si="19"/>
        <v>15</v>
      </c>
      <c r="C969" s="51">
        <v>20.1</v>
      </c>
      <c r="D969" s="52">
        <v>14.583</v>
      </c>
      <c r="E969" s="74">
        <v>6.5</v>
      </c>
    </row>
    <row r="970" spans="1:5">
      <c r="A970" s="59" t="s">
        <v>1666</v>
      </c>
      <c r="B970" s="51" t="str">
        <f t="shared" si="19"/>
        <v>15</v>
      </c>
      <c r="C970" s="61">
        <v>16.319</v>
      </c>
      <c r="D970" s="72">
        <v>11.916</v>
      </c>
      <c r="E970" s="74">
        <v>7.15</v>
      </c>
    </row>
    <row r="971" spans="1:5">
      <c r="A971" s="53" t="s">
        <v>1667</v>
      </c>
      <c r="B971" s="51" t="str">
        <f t="shared" si="19"/>
        <v>15</v>
      </c>
      <c r="C971" s="61">
        <v>16.5</v>
      </c>
      <c r="D971" s="72">
        <v>11.55</v>
      </c>
      <c r="E971" s="74">
        <v>5.7</v>
      </c>
    </row>
    <row r="972" spans="1:5">
      <c r="A972" s="50" t="s">
        <v>1668</v>
      </c>
      <c r="B972" s="51" t="str">
        <f t="shared" si="19"/>
        <v>15</v>
      </c>
      <c r="C972" s="61">
        <v>18.1</v>
      </c>
      <c r="D972" s="72">
        <v>13.2</v>
      </c>
      <c r="E972" s="74">
        <v>7</v>
      </c>
    </row>
    <row r="973" spans="1:5">
      <c r="A973" s="53" t="s">
        <v>1669</v>
      </c>
      <c r="B973" s="51" t="str">
        <f t="shared" si="19"/>
        <v>17</v>
      </c>
      <c r="C973" s="75">
        <v>21.796</v>
      </c>
      <c r="D973" s="74">
        <v>15.369</v>
      </c>
      <c r="E973" s="72">
        <v>7.72</v>
      </c>
    </row>
    <row r="974" spans="1:5">
      <c r="A974" s="53" t="s">
        <v>1670</v>
      </c>
      <c r="B974" s="51" t="str">
        <f t="shared" si="19"/>
        <v>18</v>
      </c>
      <c r="C974" s="75">
        <v>22.77</v>
      </c>
      <c r="D974" s="74">
        <v>16.863</v>
      </c>
      <c r="E974" s="74">
        <v>8.732</v>
      </c>
    </row>
    <row r="975" spans="1:5">
      <c r="A975" s="53" t="s">
        <v>1671</v>
      </c>
      <c r="B975" s="51" t="str">
        <f t="shared" si="19"/>
        <v>16</v>
      </c>
      <c r="C975" s="61">
        <v>19.472</v>
      </c>
      <c r="D975" s="72">
        <v>15.665</v>
      </c>
      <c r="E975" s="72">
        <v>8.25</v>
      </c>
    </row>
    <row r="976" spans="1:5">
      <c r="A976" s="53" t="s">
        <v>1672</v>
      </c>
      <c r="B976" s="51" t="str">
        <f t="shared" si="19"/>
        <v>15</v>
      </c>
      <c r="C976" s="61">
        <v>16.9</v>
      </c>
      <c r="D976" s="72">
        <v>11.31</v>
      </c>
      <c r="E976" s="72">
        <v>5.8</v>
      </c>
    </row>
    <row r="977" spans="1:5">
      <c r="A977" s="53" t="s">
        <v>1673</v>
      </c>
      <c r="B977" s="51" t="str">
        <f t="shared" si="19"/>
        <v>17</v>
      </c>
      <c r="C977" s="75">
        <v>25.5</v>
      </c>
      <c r="D977" s="74">
        <v>18.49</v>
      </c>
      <c r="E977" s="74">
        <v>10.1</v>
      </c>
    </row>
    <row r="978" spans="1:5">
      <c r="A978" s="53" t="s">
        <v>1674</v>
      </c>
      <c r="B978" s="51" t="str">
        <f t="shared" si="19"/>
        <v>19</v>
      </c>
      <c r="C978" s="75">
        <v>25.175</v>
      </c>
      <c r="D978" s="74">
        <v>18.142</v>
      </c>
      <c r="E978" s="74">
        <v>9.9</v>
      </c>
    </row>
    <row r="979" spans="1:5">
      <c r="A979" s="53" t="s">
        <v>1675</v>
      </c>
      <c r="B979" s="51" t="str">
        <f t="shared" si="19"/>
        <v>19</v>
      </c>
      <c r="C979" s="75">
        <v>25.175</v>
      </c>
      <c r="D979" s="74">
        <v>18.142</v>
      </c>
      <c r="E979" s="74">
        <v>9.9</v>
      </c>
    </row>
    <row r="980" spans="1:5">
      <c r="A980" s="53" t="s">
        <v>1676</v>
      </c>
      <c r="B980" s="51" t="str">
        <f t="shared" si="19"/>
        <v>14</v>
      </c>
      <c r="C980" s="75">
        <v>14.485</v>
      </c>
      <c r="D980" s="74">
        <v>10.352</v>
      </c>
      <c r="E980" s="72">
        <v>4.8</v>
      </c>
    </row>
    <row r="981" spans="1:5">
      <c r="A981" s="53" t="s">
        <v>1677</v>
      </c>
      <c r="B981" s="51" t="str">
        <f t="shared" si="19"/>
        <v>15</v>
      </c>
      <c r="C981" s="61">
        <v>19.667</v>
      </c>
      <c r="D981" s="72">
        <v>13.22</v>
      </c>
      <c r="E981" s="72">
        <v>7.4</v>
      </c>
    </row>
    <row r="982" spans="1:5">
      <c r="A982" s="53" t="s">
        <v>1678</v>
      </c>
      <c r="B982" s="51" t="str">
        <f t="shared" si="19"/>
        <v>17</v>
      </c>
      <c r="C982" s="61">
        <v>24.8</v>
      </c>
      <c r="D982" s="72">
        <v>18.297</v>
      </c>
      <c r="E982" s="52">
        <v>9.4</v>
      </c>
    </row>
    <row r="983" spans="1:5">
      <c r="A983" s="53" t="s">
        <v>1679</v>
      </c>
      <c r="B983" s="51" t="str">
        <f t="shared" si="19"/>
        <v>16</v>
      </c>
      <c r="C983" s="61">
        <v>17.273</v>
      </c>
      <c r="D983" s="72">
        <v>13.214</v>
      </c>
      <c r="E983" s="74">
        <v>7.85</v>
      </c>
    </row>
    <row r="984" spans="1:5">
      <c r="A984" s="53" t="s">
        <v>1680</v>
      </c>
      <c r="B984" s="51" t="str">
        <f t="shared" si="19"/>
        <v>17</v>
      </c>
      <c r="C984" s="61">
        <v>24.8</v>
      </c>
      <c r="D984" s="72">
        <v>18.297</v>
      </c>
      <c r="E984" s="72">
        <v>9.8</v>
      </c>
    </row>
    <row r="985" spans="1:5">
      <c r="A985" s="53" t="s">
        <v>1681</v>
      </c>
      <c r="B985" s="51" t="str">
        <f t="shared" si="19"/>
        <v>14</v>
      </c>
      <c r="C985" s="51">
        <v>15.22</v>
      </c>
      <c r="D985" s="52">
        <v>10.28</v>
      </c>
      <c r="E985" s="52">
        <v>6</v>
      </c>
    </row>
    <row r="986" spans="1:5">
      <c r="A986" s="53" t="s">
        <v>1682</v>
      </c>
      <c r="B986" s="51" t="str">
        <f t="shared" si="19"/>
        <v>D14</v>
      </c>
      <c r="C986" s="51">
        <v>9.248</v>
      </c>
      <c r="D986" s="52">
        <v>9.05</v>
      </c>
      <c r="E986" s="52">
        <v>5.8</v>
      </c>
    </row>
    <row r="987" spans="1:5">
      <c r="A987" s="53" t="s">
        <v>1683</v>
      </c>
      <c r="B987" s="51" t="str">
        <f t="shared" si="19"/>
        <v>16</v>
      </c>
      <c r="C987" s="76">
        <v>17.945</v>
      </c>
      <c r="D987" s="77">
        <v>14.032</v>
      </c>
      <c r="E987" s="74">
        <v>9.3</v>
      </c>
    </row>
    <row r="988" spans="1:5">
      <c r="A988" s="53" t="s">
        <v>1684</v>
      </c>
      <c r="B988" s="51" t="str">
        <f t="shared" si="19"/>
        <v>15</v>
      </c>
      <c r="C988" s="76">
        <v>15.907</v>
      </c>
      <c r="D988" s="77">
        <v>11.863</v>
      </c>
      <c r="E988" s="74">
        <v>7</v>
      </c>
    </row>
    <row r="989" spans="1:5">
      <c r="A989" s="53" t="s">
        <v>1685</v>
      </c>
      <c r="B989" s="61" t="str">
        <f>IF(LEN(A989)=12,"D"&amp;MID(A989,6,2),MID(A989,5,2))&amp;"边"</f>
        <v>17边</v>
      </c>
      <c r="C989" s="75">
        <v>22.5</v>
      </c>
      <c r="D989" s="74">
        <v>16.823</v>
      </c>
      <c r="E989" s="69">
        <v>8</v>
      </c>
    </row>
    <row r="990" spans="1:5">
      <c r="A990" s="53" t="s">
        <v>1686</v>
      </c>
      <c r="B990" s="61" t="str">
        <f>IF(LEN(A990)=12,"D"&amp;MID(A990,6,2),MID(A990,5,2))&amp;"边"</f>
        <v>17边</v>
      </c>
      <c r="C990" s="75">
        <v>23.1</v>
      </c>
      <c r="D990" s="74">
        <v>17.303</v>
      </c>
      <c r="E990" s="52">
        <v>8.2</v>
      </c>
    </row>
    <row r="991" spans="1:5">
      <c r="A991" s="53" t="s">
        <v>1687</v>
      </c>
      <c r="B991" s="51" t="str">
        <f t="shared" ref="B991:B1003" si="20">IF(LEN(A991)=12,"D"&amp;MID(A991,6,2),MID(A991,5,2))</f>
        <v>14</v>
      </c>
      <c r="C991" s="61">
        <v>15.18</v>
      </c>
      <c r="D991" s="72">
        <v>11.2</v>
      </c>
      <c r="E991" s="74">
        <v>5.3</v>
      </c>
    </row>
    <row r="992" spans="1:5">
      <c r="A992" s="53" t="s">
        <v>1688</v>
      </c>
      <c r="B992" s="51" t="str">
        <f t="shared" si="20"/>
        <v>14</v>
      </c>
      <c r="C992" s="61">
        <v>15.18</v>
      </c>
      <c r="D992" s="72">
        <v>11.2</v>
      </c>
      <c r="E992" s="74">
        <v>5.3</v>
      </c>
    </row>
    <row r="993" spans="1:5">
      <c r="A993" s="50" t="s">
        <v>1689</v>
      </c>
      <c r="B993" s="51" t="str">
        <f t="shared" si="20"/>
        <v>18</v>
      </c>
      <c r="C993" s="75">
        <v>26.85</v>
      </c>
      <c r="D993" s="74">
        <v>20.504</v>
      </c>
      <c r="E993" s="52">
        <v>9.9</v>
      </c>
    </row>
    <row r="994" spans="1:5">
      <c r="A994" s="50" t="s">
        <v>1690</v>
      </c>
      <c r="B994" s="51" t="str">
        <f t="shared" si="20"/>
        <v>13</v>
      </c>
      <c r="C994" s="76">
        <v>15.65</v>
      </c>
      <c r="D994" s="74">
        <v>11.579</v>
      </c>
      <c r="E994" s="74">
        <v>5.7</v>
      </c>
    </row>
    <row r="995" spans="1:5">
      <c r="A995" s="50" t="s">
        <v>1691</v>
      </c>
      <c r="B995" s="51" t="str">
        <f t="shared" si="20"/>
        <v>17</v>
      </c>
      <c r="C995" s="76">
        <v>26.53</v>
      </c>
      <c r="D995" s="74">
        <v>17.424</v>
      </c>
      <c r="E995" s="74">
        <v>9.6</v>
      </c>
    </row>
    <row r="996" spans="1:5">
      <c r="A996" s="53" t="s">
        <v>1692</v>
      </c>
      <c r="B996" s="51" t="str">
        <f t="shared" si="20"/>
        <v>D17</v>
      </c>
      <c r="C996" s="75">
        <v>15.9</v>
      </c>
      <c r="D996" s="74">
        <v>15.636</v>
      </c>
      <c r="E996" s="74">
        <v>8.4</v>
      </c>
    </row>
    <row r="997" spans="1:5">
      <c r="A997" s="53" t="s">
        <v>1693</v>
      </c>
      <c r="B997" s="51" t="str">
        <f t="shared" si="20"/>
        <v>D17</v>
      </c>
      <c r="C997" s="75">
        <v>15.9</v>
      </c>
      <c r="D997" s="74">
        <v>15.636</v>
      </c>
      <c r="E997" s="74">
        <v>8.4</v>
      </c>
    </row>
    <row r="998" spans="1:5">
      <c r="A998" s="53" t="s">
        <v>1694</v>
      </c>
      <c r="B998" s="51" t="str">
        <f t="shared" si="20"/>
        <v>14</v>
      </c>
      <c r="C998" s="76">
        <v>14.864</v>
      </c>
      <c r="D998" s="77">
        <v>10.663</v>
      </c>
      <c r="E998" s="74">
        <v>5.5</v>
      </c>
    </row>
    <row r="999" spans="1:5">
      <c r="A999" s="53" t="s">
        <v>1695</v>
      </c>
      <c r="B999" s="51" t="str">
        <f t="shared" si="20"/>
        <v>15</v>
      </c>
      <c r="C999" s="75">
        <v>14.61</v>
      </c>
      <c r="D999" s="74">
        <v>10.904</v>
      </c>
      <c r="E999" s="72">
        <v>6.36</v>
      </c>
    </row>
    <row r="1000" spans="1:5">
      <c r="A1000" s="53" t="s">
        <v>1696</v>
      </c>
      <c r="B1000" s="51" t="str">
        <f t="shared" si="20"/>
        <v>16</v>
      </c>
      <c r="C1000" s="75">
        <v>15.551</v>
      </c>
      <c r="D1000" s="74">
        <v>11.592</v>
      </c>
      <c r="E1000" s="72">
        <v>7.168</v>
      </c>
    </row>
    <row r="1001" spans="1:5">
      <c r="A1001" s="53" t="s">
        <v>1697</v>
      </c>
      <c r="B1001" s="51" t="str">
        <f t="shared" si="20"/>
        <v>14</v>
      </c>
      <c r="C1001" s="75">
        <v>13.433</v>
      </c>
      <c r="D1001" s="74">
        <v>10.039</v>
      </c>
      <c r="E1001" s="52">
        <v>4.6</v>
      </c>
    </row>
    <row r="1002" spans="1:5">
      <c r="A1002" s="53" t="s">
        <v>1698</v>
      </c>
      <c r="B1002" s="51" t="str">
        <f t="shared" si="20"/>
        <v>20</v>
      </c>
      <c r="C1002" s="61">
        <v>33.328</v>
      </c>
      <c r="D1002" s="72">
        <v>25.855</v>
      </c>
      <c r="E1002" s="72">
        <v>14.2</v>
      </c>
    </row>
    <row r="1003" spans="1:5">
      <c r="A1003" s="53" t="s">
        <v>1699</v>
      </c>
      <c r="B1003" s="51" t="str">
        <f t="shared" si="20"/>
        <v>16</v>
      </c>
      <c r="C1003" s="75">
        <v>18.904</v>
      </c>
      <c r="D1003" s="74">
        <v>12.836</v>
      </c>
      <c r="E1003" s="74">
        <v>7.5</v>
      </c>
    </row>
    <row r="1004" spans="1:5">
      <c r="A1004" s="53" t="s">
        <v>1700</v>
      </c>
      <c r="B1004" s="61" t="str">
        <f>IF(LEN(A1004)=12,"D"&amp;MID(A1004,6,2),MID(A1004,5,2))&amp;"边"</f>
        <v>14边</v>
      </c>
      <c r="C1004" s="78">
        <v>13.358</v>
      </c>
      <c r="D1004" s="79">
        <v>10.05</v>
      </c>
      <c r="E1004" s="74">
        <v>4.8</v>
      </c>
    </row>
    <row r="1005" spans="1:5">
      <c r="A1005" s="53" t="s">
        <v>1701</v>
      </c>
      <c r="B1005" s="51" t="str">
        <f t="shared" ref="B1005:B1029" si="21">IF(LEN(A1005)=12,"D"&amp;MID(A1005,6,2),MID(A1005,5,2))</f>
        <v>16</v>
      </c>
      <c r="C1005" s="75">
        <v>18.75</v>
      </c>
      <c r="D1005" s="74">
        <v>12.45</v>
      </c>
      <c r="E1005" s="72">
        <v>6.8</v>
      </c>
    </row>
    <row r="1006" spans="1:5">
      <c r="A1006" s="53" t="s">
        <v>1702</v>
      </c>
      <c r="B1006" s="51" t="str">
        <f t="shared" si="21"/>
        <v>17</v>
      </c>
      <c r="C1006" s="75">
        <v>21.796</v>
      </c>
      <c r="D1006" s="74">
        <v>15.369</v>
      </c>
      <c r="E1006" s="74">
        <v>7.632</v>
      </c>
    </row>
    <row r="1007" spans="1:5">
      <c r="A1007" s="53" t="s">
        <v>1703</v>
      </c>
      <c r="B1007" s="51" t="str">
        <f t="shared" si="21"/>
        <v>17</v>
      </c>
      <c r="C1007" s="75">
        <v>21.796</v>
      </c>
      <c r="D1007" s="77">
        <v>15.369</v>
      </c>
      <c r="E1007" s="74">
        <v>7.4</v>
      </c>
    </row>
    <row r="1008" spans="1:5">
      <c r="A1008" s="53" t="s">
        <v>1704</v>
      </c>
      <c r="B1008" s="51" t="str">
        <f t="shared" si="21"/>
        <v>17</v>
      </c>
      <c r="C1008" s="75">
        <v>21.796</v>
      </c>
      <c r="D1008" s="77">
        <v>15.369</v>
      </c>
      <c r="E1008" s="74">
        <v>7.4</v>
      </c>
    </row>
    <row r="1009" spans="1:5">
      <c r="A1009" s="53" t="s">
        <v>1705</v>
      </c>
      <c r="B1009" s="51" t="str">
        <f t="shared" si="21"/>
        <v>14</v>
      </c>
      <c r="C1009" s="75">
        <v>15.614</v>
      </c>
      <c r="D1009" s="74">
        <v>11.117</v>
      </c>
      <c r="E1009" s="74">
        <v>5.25</v>
      </c>
    </row>
    <row r="1010" spans="1:5">
      <c r="A1010" s="53" t="s">
        <v>1706</v>
      </c>
      <c r="B1010" s="51" t="str">
        <f t="shared" si="21"/>
        <v>D17</v>
      </c>
      <c r="C1010" s="75">
        <v>15.9</v>
      </c>
      <c r="D1010" s="74">
        <v>15.636</v>
      </c>
      <c r="E1010" s="74">
        <v>8.4</v>
      </c>
    </row>
    <row r="1011" spans="1:5">
      <c r="A1011" s="53" t="s">
        <v>1707</v>
      </c>
      <c r="B1011" s="51" t="str">
        <f t="shared" si="21"/>
        <v>D17</v>
      </c>
      <c r="C1011" s="75">
        <v>15.9</v>
      </c>
      <c r="D1011" s="74">
        <v>15.636</v>
      </c>
      <c r="E1011" s="74">
        <v>8.4</v>
      </c>
    </row>
    <row r="1012" spans="1:5">
      <c r="A1012" s="53" t="s">
        <v>1708</v>
      </c>
      <c r="B1012" s="51" t="str">
        <f t="shared" si="21"/>
        <v>15</v>
      </c>
      <c r="C1012" s="78">
        <v>16.304</v>
      </c>
      <c r="D1012" s="79">
        <v>12.113</v>
      </c>
      <c r="E1012" s="74">
        <v>5.9</v>
      </c>
    </row>
    <row r="1013" spans="1:5">
      <c r="A1013" s="53" t="s">
        <v>1709</v>
      </c>
      <c r="B1013" s="51" t="str">
        <f t="shared" si="21"/>
        <v>15</v>
      </c>
      <c r="C1013" s="78">
        <v>16.304</v>
      </c>
      <c r="D1013" s="79">
        <v>12.113</v>
      </c>
      <c r="E1013" s="74">
        <v>5.9</v>
      </c>
    </row>
    <row r="1014" spans="1:5">
      <c r="A1014" s="53" t="s">
        <v>1710</v>
      </c>
      <c r="B1014" s="51" t="str">
        <f t="shared" si="21"/>
        <v>15</v>
      </c>
      <c r="C1014" s="78">
        <v>18.72</v>
      </c>
      <c r="D1014" s="79">
        <v>12.754</v>
      </c>
      <c r="E1014" s="55">
        <v>6.5</v>
      </c>
    </row>
    <row r="1015" spans="1:5">
      <c r="A1015" s="53" t="s">
        <v>1711</v>
      </c>
      <c r="B1015" s="51" t="str">
        <f t="shared" si="21"/>
        <v>15</v>
      </c>
      <c r="C1015" s="78">
        <v>18.72</v>
      </c>
      <c r="D1015" s="79">
        <v>12.754</v>
      </c>
      <c r="E1015" s="55">
        <v>6.5</v>
      </c>
    </row>
    <row r="1016" spans="1:5">
      <c r="A1016" s="53" t="s">
        <v>1712</v>
      </c>
      <c r="B1016" s="51" t="str">
        <f t="shared" si="21"/>
        <v>15</v>
      </c>
      <c r="C1016" s="78">
        <v>18.72</v>
      </c>
      <c r="D1016" s="79">
        <v>12.754</v>
      </c>
      <c r="E1016" s="55">
        <v>6.5</v>
      </c>
    </row>
    <row r="1017" spans="1:5">
      <c r="A1017" s="53" t="s">
        <v>1713</v>
      </c>
      <c r="B1017" s="51" t="str">
        <f t="shared" si="21"/>
        <v>D15</v>
      </c>
      <c r="C1017" s="75">
        <v>11.422</v>
      </c>
      <c r="D1017" s="74">
        <v>11.372</v>
      </c>
      <c r="E1017" s="74">
        <v>7</v>
      </c>
    </row>
    <row r="1018" spans="1:5">
      <c r="A1018" s="53" t="s">
        <v>1714</v>
      </c>
      <c r="B1018" s="51" t="str">
        <f t="shared" si="21"/>
        <v>16</v>
      </c>
      <c r="C1018" s="75">
        <v>16.431</v>
      </c>
      <c r="D1018" s="74">
        <v>11.521</v>
      </c>
      <c r="E1018" s="74">
        <v>7.45</v>
      </c>
    </row>
    <row r="1019" spans="1:5">
      <c r="A1019" s="53" t="s">
        <v>1715</v>
      </c>
      <c r="B1019" s="51" t="str">
        <f t="shared" si="21"/>
        <v>16</v>
      </c>
      <c r="C1019" s="75">
        <v>16.431</v>
      </c>
      <c r="D1019" s="74">
        <v>11.521</v>
      </c>
      <c r="E1019" s="74">
        <v>7.45</v>
      </c>
    </row>
    <row r="1020" spans="1:5">
      <c r="A1020" s="50" t="s">
        <v>1716</v>
      </c>
      <c r="B1020" s="51" t="str">
        <f t="shared" si="21"/>
        <v>18</v>
      </c>
      <c r="C1020" s="61">
        <v>24.204</v>
      </c>
      <c r="D1020" s="72">
        <v>18.26</v>
      </c>
      <c r="E1020" s="72">
        <v>9.7</v>
      </c>
    </row>
    <row r="1021" spans="1:5">
      <c r="A1021" s="50" t="s">
        <v>1717</v>
      </c>
      <c r="B1021" s="51" t="str">
        <f t="shared" si="21"/>
        <v>18</v>
      </c>
      <c r="C1021" s="75">
        <v>24.204</v>
      </c>
      <c r="D1021" s="74">
        <v>18.26</v>
      </c>
      <c r="E1021" s="74">
        <v>9.7</v>
      </c>
    </row>
    <row r="1022" spans="1:5">
      <c r="A1022" s="53" t="s">
        <v>1718</v>
      </c>
      <c r="B1022" s="51" t="str">
        <f t="shared" si="21"/>
        <v>D15</v>
      </c>
      <c r="C1022" s="75">
        <v>10.759</v>
      </c>
      <c r="D1022" s="74">
        <v>10.441</v>
      </c>
      <c r="E1022" s="74">
        <v>6.94</v>
      </c>
    </row>
    <row r="1023" spans="1:5">
      <c r="A1023" s="53" t="s">
        <v>1719</v>
      </c>
      <c r="B1023" s="51" t="str">
        <f t="shared" si="21"/>
        <v>15</v>
      </c>
      <c r="C1023" s="61">
        <v>16.693</v>
      </c>
      <c r="D1023" s="72">
        <v>11.873</v>
      </c>
      <c r="E1023" s="72">
        <v>6.8</v>
      </c>
    </row>
    <row r="1024" spans="1:5">
      <c r="A1024" s="50" t="s">
        <v>1720</v>
      </c>
      <c r="B1024" s="51" t="str">
        <f t="shared" si="21"/>
        <v>18</v>
      </c>
      <c r="C1024" s="75">
        <v>28.2</v>
      </c>
      <c r="D1024" s="74">
        <v>21.75</v>
      </c>
      <c r="E1024" s="74">
        <v>10.9</v>
      </c>
    </row>
    <row r="1025" spans="1:5">
      <c r="A1025" s="53" t="s">
        <v>1721</v>
      </c>
      <c r="B1025" s="51" t="str">
        <f t="shared" si="21"/>
        <v>20</v>
      </c>
      <c r="C1025" s="61">
        <v>35.32</v>
      </c>
      <c r="D1025" s="72">
        <v>26.36</v>
      </c>
      <c r="E1025" s="72">
        <v>15.2</v>
      </c>
    </row>
    <row r="1026" spans="1:5">
      <c r="A1026" s="50" t="s">
        <v>1722</v>
      </c>
      <c r="B1026" s="51" t="str">
        <f t="shared" si="21"/>
        <v>17</v>
      </c>
      <c r="C1026" s="75">
        <v>26.5</v>
      </c>
      <c r="D1026" s="74">
        <v>19.764</v>
      </c>
      <c r="E1026" s="52">
        <v>10.2</v>
      </c>
    </row>
    <row r="1027" spans="1:5">
      <c r="A1027" s="50" t="s">
        <v>1723</v>
      </c>
      <c r="B1027" s="51" t="str">
        <f t="shared" si="21"/>
        <v>15</v>
      </c>
      <c r="C1027" s="75">
        <v>22.2</v>
      </c>
      <c r="D1027" s="74">
        <v>16</v>
      </c>
      <c r="E1027" s="74">
        <v>8</v>
      </c>
    </row>
    <row r="1028" spans="1:5">
      <c r="A1028" s="50" t="s">
        <v>1724</v>
      </c>
      <c r="B1028" s="51" t="str">
        <f t="shared" si="21"/>
        <v>18</v>
      </c>
      <c r="C1028" s="61">
        <v>25.207</v>
      </c>
      <c r="D1028" s="72">
        <v>18.578</v>
      </c>
      <c r="E1028" s="52">
        <v>10.9</v>
      </c>
    </row>
    <row r="1029" spans="1:5">
      <c r="A1029" s="53" t="s">
        <v>1725</v>
      </c>
      <c r="B1029" s="51" t="str">
        <f t="shared" si="21"/>
        <v>15</v>
      </c>
      <c r="C1029" s="75">
        <v>20.604</v>
      </c>
      <c r="D1029" s="74">
        <v>14.372</v>
      </c>
      <c r="E1029" s="74">
        <v>7.8</v>
      </c>
    </row>
    <row r="1030" spans="1:5">
      <c r="A1030" s="53" t="s">
        <v>1726</v>
      </c>
      <c r="B1030" s="61" t="str">
        <f t="shared" ref="B1030:B1036" si="22">IF(LEN(A1030)=12,"D"&amp;MID(A1030,6,2),MID(A1030,5,2))&amp;"边"</f>
        <v>14边</v>
      </c>
      <c r="C1030" s="76">
        <v>15.18</v>
      </c>
      <c r="D1030" s="77">
        <v>11.2</v>
      </c>
      <c r="E1030" s="74">
        <v>5.2</v>
      </c>
    </row>
    <row r="1031" spans="1:5">
      <c r="A1031" s="53" t="s">
        <v>1727</v>
      </c>
      <c r="B1031" s="61" t="str">
        <f t="shared" si="22"/>
        <v>14边</v>
      </c>
      <c r="C1031" s="76">
        <v>15.18</v>
      </c>
      <c r="D1031" s="77">
        <v>11.2</v>
      </c>
      <c r="E1031" s="74">
        <v>5.3</v>
      </c>
    </row>
    <row r="1032" spans="1:5">
      <c r="A1032" s="53" t="s">
        <v>1728</v>
      </c>
      <c r="B1032" s="61" t="str">
        <f t="shared" si="22"/>
        <v>14边</v>
      </c>
      <c r="C1032" s="76">
        <v>15.18</v>
      </c>
      <c r="D1032" s="77">
        <v>11.2</v>
      </c>
      <c r="E1032" s="74">
        <v>5.3</v>
      </c>
    </row>
    <row r="1033" spans="1:5">
      <c r="A1033" s="53" t="s">
        <v>1729</v>
      </c>
      <c r="B1033" s="61" t="str">
        <f t="shared" si="22"/>
        <v>15边</v>
      </c>
      <c r="C1033" s="57">
        <v>18.02</v>
      </c>
      <c r="D1033" s="62">
        <v>13</v>
      </c>
      <c r="E1033" s="74">
        <v>6.1</v>
      </c>
    </row>
    <row r="1034" spans="1:5">
      <c r="A1034" s="53" t="s">
        <v>1730</v>
      </c>
      <c r="B1034" s="61" t="str">
        <f t="shared" si="22"/>
        <v>15边</v>
      </c>
      <c r="C1034" s="57">
        <v>18.02</v>
      </c>
      <c r="D1034" s="62">
        <v>13</v>
      </c>
      <c r="E1034" s="74">
        <v>6.1</v>
      </c>
    </row>
    <row r="1035" spans="1:5">
      <c r="A1035" s="53" t="s">
        <v>1731</v>
      </c>
      <c r="B1035" s="61" t="str">
        <f t="shared" si="22"/>
        <v>16边</v>
      </c>
      <c r="C1035" s="57">
        <v>18.75</v>
      </c>
      <c r="D1035" s="62">
        <v>12.45</v>
      </c>
      <c r="E1035" s="74">
        <v>6.6</v>
      </c>
    </row>
    <row r="1036" spans="1:5">
      <c r="A1036" s="53" t="s">
        <v>1732</v>
      </c>
      <c r="B1036" s="61" t="str">
        <f t="shared" si="22"/>
        <v>16边</v>
      </c>
      <c r="C1036" s="57">
        <v>18.75</v>
      </c>
      <c r="D1036" s="62">
        <v>12.45</v>
      </c>
      <c r="E1036" s="74">
        <v>6.6</v>
      </c>
    </row>
    <row r="1037" spans="1:5">
      <c r="A1037" s="50" t="s">
        <v>1733</v>
      </c>
      <c r="B1037" s="51" t="str">
        <f t="shared" ref="B1037:B1098" si="23">IF(LEN(A1037)=12,"D"&amp;MID(A1037,6,2),MID(A1037,5,2))</f>
        <v>18</v>
      </c>
      <c r="C1037" s="63">
        <v>26.85</v>
      </c>
      <c r="D1037" s="56">
        <v>20.504</v>
      </c>
      <c r="E1037" s="74">
        <v>9.9</v>
      </c>
    </row>
    <row r="1038" spans="1:5">
      <c r="A1038" s="50" t="s">
        <v>1734</v>
      </c>
      <c r="B1038" s="51" t="str">
        <f t="shared" si="23"/>
        <v>18</v>
      </c>
      <c r="C1038" s="63">
        <v>26.85</v>
      </c>
      <c r="D1038" s="56">
        <v>20.504</v>
      </c>
      <c r="E1038" s="74">
        <v>9.9</v>
      </c>
    </row>
    <row r="1039" spans="1:5">
      <c r="A1039" s="50" t="s">
        <v>1735</v>
      </c>
      <c r="B1039" s="51" t="str">
        <f t="shared" si="23"/>
        <v>18</v>
      </c>
      <c r="C1039" s="63">
        <v>26.85</v>
      </c>
      <c r="D1039" s="56">
        <v>20.504</v>
      </c>
      <c r="E1039" s="74">
        <v>9.9</v>
      </c>
    </row>
    <row r="1040" spans="1:5">
      <c r="A1040" s="53" t="s">
        <v>1736</v>
      </c>
      <c r="B1040" s="51" t="str">
        <f t="shared" si="23"/>
        <v>16</v>
      </c>
      <c r="C1040" s="63">
        <v>18.131</v>
      </c>
      <c r="D1040" s="56">
        <v>13.935</v>
      </c>
      <c r="E1040" s="74">
        <v>8.262</v>
      </c>
    </row>
    <row r="1041" spans="1:5">
      <c r="A1041" s="53" t="s">
        <v>1737</v>
      </c>
      <c r="B1041" s="51" t="str">
        <f t="shared" si="23"/>
        <v>D14</v>
      </c>
      <c r="C1041" s="63">
        <v>10.733</v>
      </c>
      <c r="D1041" s="56">
        <v>10.58</v>
      </c>
      <c r="E1041" s="74">
        <v>5.8</v>
      </c>
    </row>
    <row r="1042" spans="1:5">
      <c r="A1042" s="53" t="s">
        <v>1738</v>
      </c>
      <c r="B1042" s="51" t="str">
        <f t="shared" si="23"/>
        <v>20</v>
      </c>
      <c r="C1042" s="61">
        <v>33.328</v>
      </c>
      <c r="D1042" s="72">
        <v>25.855</v>
      </c>
      <c r="E1042" s="74">
        <v>14.2</v>
      </c>
    </row>
    <row r="1043" spans="1:5">
      <c r="A1043" s="53" t="s">
        <v>1739</v>
      </c>
      <c r="B1043" s="51" t="str">
        <f t="shared" si="23"/>
        <v>14</v>
      </c>
      <c r="C1043" s="63">
        <v>14.81</v>
      </c>
      <c r="D1043" s="56">
        <v>10.172</v>
      </c>
      <c r="E1043" s="74">
        <v>5.93</v>
      </c>
    </row>
    <row r="1044" spans="1:5">
      <c r="A1044" s="80" t="s">
        <v>1740</v>
      </c>
      <c r="B1044" s="51" t="str">
        <f t="shared" si="23"/>
        <v>18</v>
      </c>
      <c r="C1044" s="81">
        <v>23.832</v>
      </c>
      <c r="D1044" s="82">
        <v>19.713</v>
      </c>
      <c r="E1044" s="83">
        <v>11.248</v>
      </c>
    </row>
    <row r="1045" spans="1:5">
      <c r="A1045" s="53" t="s">
        <v>1741</v>
      </c>
      <c r="B1045" s="51" t="str">
        <f t="shared" si="23"/>
        <v>18</v>
      </c>
      <c r="C1045" s="63">
        <v>20.131</v>
      </c>
      <c r="D1045" s="56">
        <v>15.681</v>
      </c>
      <c r="E1045" s="74">
        <v>10.26</v>
      </c>
    </row>
    <row r="1046" spans="1:5">
      <c r="A1046" s="64" t="s">
        <v>1742</v>
      </c>
      <c r="B1046" s="51" t="str">
        <f t="shared" si="23"/>
        <v>20</v>
      </c>
      <c r="C1046" s="84">
        <v>35.867</v>
      </c>
      <c r="D1046" s="67">
        <v>28.026</v>
      </c>
      <c r="E1046" s="85">
        <v>15.2</v>
      </c>
    </row>
    <row r="1047" spans="1:5">
      <c r="A1047" s="53" t="s">
        <v>1743</v>
      </c>
      <c r="B1047" s="51" t="str">
        <f t="shared" si="23"/>
        <v>18</v>
      </c>
      <c r="C1047" s="63">
        <v>24.126</v>
      </c>
      <c r="D1047" s="56">
        <v>17.608</v>
      </c>
      <c r="E1047" s="74">
        <v>9.2</v>
      </c>
    </row>
    <row r="1048" spans="1:5">
      <c r="A1048" s="53" t="s">
        <v>1744</v>
      </c>
      <c r="B1048" s="51" t="str">
        <f t="shared" si="23"/>
        <v>17</v>
      </c>
      <c r="C1048" s="63">
        <v>22.273</v>
      </c>
      <c r="D1048" s="62">
        <v>17.2</v>
      </c>
      <c r="E1048" s="74">
        <v>9.538</v>
      </c>
    </row>
    <row r="1049" spans="1:5">
      <c r="A1049" s="53" t="s">
        <v>1745</v>
      </c>
      <c r="B1049" s="51" t="str">
        <f t="shared" si="23"/>
        <v>16</v>
      </c>
      <c r="C1049" s="63">
        <v>21.5</v>
      </c>
      <c r="D1049" s="56">
        <v>15.3</v>
      </c>
      <c r="E1049" s="74">
        <v>9.2</v>
      </c>
    </row>
    <row r="1050" spans="1:5">
      <c r="A1050" s="53" t="s">
        <v>1746</v>
      </c>
      <c r="B1050" s="51" t="str">
        <f t="shared" si="23"/>
        <v>D18</v>
      </c>
      <c r="C1050" s="63">
        <v>17.136</v>
      </c>
      <c r="D1050" s="56">
        <v>16.996</v>
      </c>
      <c r="E1050" s="74">
        <v>11.2</v>
      </c>
    </row>
    <row r="1051" spans="1:5">
      <c r="A1051" s="53" t="s">
        <v>1747</v>
      </c>
      <c r="B1051" s="51" t="str">
        <f t="shared" si="23"/>
        <v>15</v>
      </c>
      <c r="C1051" s="57">
        <v>19.2</v>
      </c>
      <c r="D1051" s="62">
        <v>14.01</v>
      </c>
      <c r="E1051" s="74">
        <v>6.8</v>
      </c>
    </row>
    <row r="1052" spans="1:5">
      <c r="A1052" s="53" t="s">
        <v>1748</v>
      </c>
      <c r="B1052" s="51" t="str">
        <f t="shared" si="23"/>
        <v>16</v>
      </c>
      <c r="C1052" s="63">
        <v>17.78</v>
      </c>
      <c r="D1052" s="56">
        <v>14.553</v>
      </c>
      <c r="E1052" s="74">
        <v>8.608</v>
      </c>
    </row>
    <row r="1053" spans="1:5">
      <c r="A1053" s="53" t="s">
        <v>1749</v>
      </c>
      <c r="B1053" s="51" t="str">
        <f t="shared" si="23"/>
        <v>14</v>
      </c>
      <c r="C1053" s="63">
        <v>15.169</v>
      </c>
      <c r="D1053" s="56">
        <v>10.833</v>
      </c>
      <c r="E1053" s="74">
        <v>6.042</v>
      </c>
    </row>
    <row r="1054" spans="1:5">
      <c r="A1054" s="53" t="s">
        <v>1750</v>
      </c>
      <c r="B1054" s="51" t="str">
        <f t="shared" si="23"/>
        <v>18</v>
      </c>
      <c r="C1054" s="63">
        <v>29.14</v>
      </c>
      <c r="D1054" s="56">
        <v>22.86</v>
      </c>
      <c r="E1054" s="74">
        <v>13.1</v>
      </c>
    </row>
    <row r="1055" spans="1:5">
      <c r="A1055" s="53" t="s">
        <v>1751</v>
      </c>
      <c r="B1055" s="51" t="str">
        <f t="shared" si="23"/>
        <v>17</v>
      </c>
      <c r="C1055" s="63">
        <v>24.06</v>
      </c>
      <c r="D1055" s="56">
        <v>17.436</v>
      </c>
      <c r="E1055" s="74">
        <v>10</v>
      </c>
    </row>
    <row r="1056" spans="1:5">
      <c r="A1056" s="53" t="s">
        <v>1752</v>
      </c>
      <c r="B1056" s="51" t="str">
        <f t="shared" si="23"/>
        <v>15</v>
      </c>
      <c r="C1056" s="63">
        <v>17.756</v>
      </c>
      <c r="D1056" s="56">
        <v>13.322</v>
      </c>
      <c r="E1056" s="74">
        <v>7.2</v>
      </c>
    </row>
    <row r="1057" spans="1:5">
      <c r="A1057" s="50" t="s">
        <v>1753</v>
      </c>
      <c r="B1057" s="51" t="str">
        <f t="shared" si="23"/>
        <v>15</v>
      </c>
      <c r="C1057" s="63">
        <v>21.5</v>
      </c>
      <c r="D1057" s="56">
        <v>15.609</v>
      </c>
      <c r="E1057" s="74">
        <v>7.8</v>
      </c>
    </row>
    <row r="1058" spans="1:5">
      <c r="A1058" s="53" t="s">
        <v>1754</v>
      </c>
      <c r="B1058" s="51" t="str">
        <f t="shared" si="23"/>
        <v>16</v>
      </c>
      <c r="C1058" s="63">
        <v>18.58</v>
      </c>
      <c r="D1058" s="56">
        <v>12.54</v>
      </c>
      <c r="E1058" s="74">
        <v>7.756</v>
      </c>
    </row>
    <row r="1059" spans="1:5">
      <c r="A1059" s="53" t="s">
        <v>1755</v>
      </c>
      <c r="B1059" s="51" t="str">
        <f t="shared" si="23"/>
        <v>15</v>
      </c>
      <c r="C1059" s="63">
        <v>16.353</v>
      </c>
      <c r="D1059" s="56">
        <v>10.913</v>
      </c>
      <c r="E1059" s="74">
        <v>6.3</v>
      </c>
    </row>
    <row r="1060" spans="1:5">
      <c r="A1060" s="53" t="s">
        <v>1756</v>
      </c>
      <c r="B1060" s="51" t="str">
        <f t="shared" si="23"/>
        <v>16</v>
      </c>
      <c r="C1060" s="63">
        <v>19.764</v>
      </c>
      <c r="D1060" s="56">
        <v>14.531</v>
      </c>
      <c r="E1060" s="72">
        <v>7.28</v>
      </c>
    </row>
    <row r="1061" spans="1:5">
      <c r="A1061" s="53" t="s">
        <v>1757</v>
      </c>
      <c r="B1061" s="51" t="str">
        <f t="shared" si="23"/>
        <v>17</v>
      </c>
      <c r="C1061" s="75">
        <v>22.661</v>
      </c>
      <c r="D1061" s="74">
        <v>18.419</v>
      </c>
      <c r="E1061" s="74">
        <v>10.61</v>
      </c>
    </row>
    <row r="1062" spans="1:5">
      <c r="A1062" s="53" t="s">
        <v>1758</v>
      </c>
      <c r="B1062" s="51" t="str">
        <f t="shared" si="23"/>
        <v>15</v>
      </c>
      <c r="C1062" s="75">
        <v>16.151</v>
      </c>
      <c r="D1062" s="74">
        <v>11.02</v>
      </c>
      <c r="E1062" s="74">
        <v>6.188</v>
      </c>
    </row>
    <row r="1063" spans="1:5">
      <c r="A1063" s="53" t="s">
        <v>1759</v>
      </c>
      <c r="B1063" s="51" t="str">
        <f t="shared" si="23"/>
        <v>17</v>
      </c>
      <c r="C1063" s="75">
        <v>23.773</v>
      </c>
      <c r="D1063" s="74">
        <v>18.5</v>
      </c>
      <c r="E1063" s="74">
        <v>10.622</v>
      </c>
    </row>
    <row r="1064" spans="1:5">
      <c r="A1064" s="53" t="s">
        <v>1760</v>
      </c>
      <c r="B1064" s="51" t="str">
        <f t="shared" si="23"/>
        <v>15</v>
      </c>
      <c r="C1064" s="75">
        <v>15.933</v>
      </c>
      <c r="D1064" s="74">
        <v>12.187</v>
      </c>
      <c r="E1064" s="74">
        <v>6.6</v>
      </c>
    </row>
    <row r="1065" spans="1:5">
      <c r="A1065" s="53" t="s">
        <v>1761</v>
      </c>
      <c r="B1065" s="51" t="str">
        <f t="shared" si="23"/>
        <v>15</v>
      </c>
      <c r="C1065" s="75">
        <v>19.042</v>
      </c>
      <c r="D1065" s="74">
        <v>12.988</v>
      </c>
      <c r="E1065" s="74">
        <v>6.7</v>
      </c>
    </row>
    <row r="1066" spans="1:5">
      <c r="A1066" s="53" t="s">
        <v>1762</v>
      </c>
      <c r="B1066" s="51" t="str">
        <f t="shared" si="23"/>
        <v>14</v>
      </c>
      <c r="C1066" s="75">
        <v>13.291</v>
      </c>
      <c r="D1066" s="74">
        <v>9.68</v>
      </c>
      <c r="E1066" s="74">
        <v>6.224</v>
      </c>
    </row>
    <row r="1067" spans="1:5">
      <c r="A1067" s="53" t="s">
        <v>1763</v>
      </c>
      <c r="B1067" s="51" t="str">
        <f t="shared" si="23"/>
        <v>16</v>
      </c>
      <c r="C1067" s="75">
        <v>18.428</v>
      </c>
      <c r="D1067" s="74">
        <v>13.807</v>
      </c>
      <c r="E1067" s="74">
        <v>8.056</v>
      </c>
    </row>
    <row r="1068" spans="1:5">
      <c r="A1068" s="53" t="s">
        <v>1764</v>
      </c>
      <c r="B1068" s="51" t="str">
        <f t="shared" si="23"/>
        <v>20</v>
      </c>
      <c r="C1068" s="61">
        <v>33.328</v>
      </c>
      <c r="D1068" s="72">
        <v>25.855</v>
      </c>
      <c r="E1068" s="72">
        <v>14.2</v>
      </c>
    </row>
    <row r="1069" spans="1:5">
      <c r="A1069" s="53" t="s">
        <v>1765</v>
      </c>
      <c r="B1069" s="51" t="str">
        <f t="shared" si="23"/>
        <v>15</v>
      </c>
      <c r="C1069" s="75">
        <v>17.273</v>
      </c>
      <c r="D1069" s="74">
        <v>13.473</v>
      </c>
      <c r="E1069" s="74">
        <v>7.353</v>
      </c>
    </row>
    <row r="1070" spans="1:5">
      <c r="A1070" s="53" t="s">
        <v>1766</v>
      </c>
      <c r="B1070" s="51" t="str">
        <f t="shared" si="23"/>
        <v>15</v>
      </c>
      <c r="C1070" s="75">
        <v>18.847</v>
      </c>
      <c r="D1070" s="74">
        <v>13.587</v>
      </c>
      <c r="E1070" s="74">
        <v>7.224</v>
      </c>
    </row>
    <row r="1071" spans="1:5">
      <c r="A1071" s="53" t="s">
        <v>1767</v>
      </c>
      <c r="B1071" s="51" t="str">
        <f t="shared" si="23"/>
        <v>14</v>
      </c>
      <c r="C1071" s="75">
        <v>14.863</v>
      </c>
      <c r="D1071" s="74">
        <v>9.952</v>
      </c>
      <c r="E1071" s="72">
        <v>5.734</v>
      </c>
    </row>
    <row r="1072" spans="1:5">
      <c r="A1072" s="53" t="s">
        <v>1768</v>
      </c>
      <c r="B1072" s="51" t="str">
        <f t="shared" si="23"/>
        <v>D16</v>
      </c>
      <c r="C1072" s="75">
        <v>13.128</v>
      </c>
      <c r="D1072" s="74">
        <v>12.97</v>
      </c>
      <c r="E1072" s="74">
        <v>8.2</v>
      </c>
    </row>
    <row r="1073" spans="1:5">
      <c r="A1073" s="53" t="s">
        <v>1769</v>
      </c>
      <c r="B1073" s="51" t="str">
        <f t="shared" si="23"/>
        <v>19</v>
      </c>
      <c r="C1073" s="75">
        <v>26.448</v>
      </c>
      <c r="D1073" s="74">
        <v>19.488</v>
      </c>
      <c r="E1073" s="74">
        <v>10.8</v>
      </c>
    </row>
    <row r="1074" spans="1:5">
      <c r="A1074" s="53" t="s">
        <v>1770</v>
      </c>
      <c r="B1074" s="51" t="str">
        <f t="shared" si="23"/>
        <v>15</v>
      </c>
      <c r="C1074" s="75">
        <v>16.63</v>
      </c>
      <c r="D1074" s="74">
        <v>11.931</v>
      </c>
      <c r="E1074" s="72">
        <v>6.724</v>
      </c>
    </row>
    <row r="1075" spans="1:5">
      <c r="A1075" s="50" t="s">
        <v>1771</v>
      </c>
      <c r="B1075" s="51" t="str">
        <f t="shared" si="23"/>
        <v>13</v>
      </c>
      <c r="C1075" s="61">
        <v>15.65</v>
      </c>
      <c r="D1075" s="72">
        <v>11.55</v>
      </c>
      <c r="E1075" s="72">
        <v>5.7</v>
      </c>
    </row>
    <row r="1076" spans="1:5">
      <c r="A1076" s="50" t="s">
        <v>1772</v>
      </c>
      <c r="B1076" s="51" t="str">
        <f t="shared" si="23"/>
        <v>13</v>
      </c>
      <c r="C1076" s="61">
        <v>15.65</v>
      </c>
      <c r="D1076" s="72">
        <v>11.55</v>
      </c>
      <c r="E1076" s="72">
        <v>5.7</v>
      </c>
    </row>
    <row r="1077" spans="1:5">
      <c r="A1077" s="53" t="s">
        <v>1773</v>
      </c>
      <c r="B1077" s="51" t="str">
        <f t="shared" si="23"/>
        <v>17</v>
      </c>
      <c r="C1077" s="75">
        <v>25.5</v>
      </c>
      <c r="D1077" s="74">
        <v>18.49</v>
      </c>
      <c r="E1077" s="74">
        <v>9.8</v>
      </c>
    </row>
    <row r="1078" spans="1:5">
      <c r="A1078" s="53" t="s">
        <v>1774</v>
      </c>
      <c r="B1078" s="51" t="str">
        <f t="shared" si="23"/>
        <v>17</v>
      </c>
      <c r="C1078" s="75">
        <v>25.5</v>
      </c>
      <c r="D1078" s="74">
        <v>18.49</v>
      </c>
      <c r="E1078" s="74">
        <v>10.1</v>
      </c>
    </row>
    <row r="1079" spans="1:5">
      <c r="A1079" s="53" t="s">
        <v>1775</v>
      </c>
      <c r="B1079" s="51" t="str">
        <f t="shared" si="23"/>
        <v>15</v>
      </c>
      <c r="C1079" s="61">
        <v>15.31</v>
      </c>
      <c r="D1079" s="72">
        <v>10.69</v>
      </c>
      <c r="E1079" s="74">
        <v>6.4</v>
      </c>
    </row>
    <row r="1080" spans="1:5">
      <c r="A1080" s="53" t="s">
        <v>1776</v>
      </c>
      <c r="B1080" s="51" t="str">
        <f t="shared" si="23"/>
        <v>17</v>
      </c>
      <c r="C1080" s="61">
        <v>21.796</v>
      </c>
      <c r="D1080" s="72">
        <v>15.369</v>
      </c>
      <c r="E1080" s="52">
        <v>7.6</v>
      </c>
    </row>
    <row r="1081" spans="1:5">
      <c r="A1081" s="53" t="s">
        <v>1777</v>
      </c>
      <c r="B1081" s="51" t="str">
        <f t="shared" si="23"/>
        <v>17</v>
      </c>
      <c r="C1081" s="70">
        <v>21.773</v>
      </c>
      <c r="D1081" s="71">
        <v>15.56</v>
      </c>
      <c r="E1081" s="74">
        <v>9.1</v>
      </c>
    </row>
    <row r="1082" spans="1:5">
      <c r="A1082" s="53" t="s">
        <v>1778</v>
      </c>
      <c r="B1082" s="51" t="str">
        <f t="shared" si="23"/>
        <v>16</v>
      </c>
      <c r="C1082" s="61">
        <v>21.072</v>
      </c>
      <c r="D1082" s="72">
        <v>14.62</v>
      </c>
      <c r="E1082" s="74">
        <v>8.8</v>
      </c>
    </row>
    <row r="1083" spans="1:5">
      <c r="A1083" s="53" t="s">
        <v>1779</v>
      </c>
      <c r="B1083" s="51" t="str">
        <f t="shared" si="23"/>
        <v>14</v>
      </c>
      <c r="C1083" s="61">
        <v>15.18</v>
      </c>
      <c r="D1083" s="72">
        <v>11.2</v>
      </c>
      <c r="E1083" s="74">
        <v>5.3</v>
      </c>
    </row>
    <row r="1084" spans="1:5">
      <c r="A1084" s="53" t="s">
        <v>1780</v>
      </c>
      <c r="B1084" s="51" t="str">
        <f t="shared" si="23"/>
        <v>15</v>
      </c>
      <c r="C1084" s="57">
        <v>15.75</v>
      </c>
      <c r="D1084" s="62">
        <v>11.025</v>
      </c>
      <c r="E1084" s="74">
        <v>6.3</v>
      </c>
    </row>
    <row r="1085" spans="1:5">
      <c r="A1085" s="53" t="s">
        <v>1781</v>
      </c>
      <c r="B1085" s="51" t="str">
        <f t="shared" si="23"/>
        <v>14</v>
      </c>
      <c r="C1085" s="70">
        <v>13.807</v>
      </c>
      <c r="D1085" s="71">
        <v>9.527</v>
      </c>
      <c r="E1085" s="74">
        <v>5.6</v>
      </c>
    </row>
    <row r="1086" spans="1:5">
      <c r="A1086" s="53" t="s">
        <v>1782</v>
      </c>
      <c r="B1086" s="51" t="str">
        <f t="shared" si="23"/>
        <v>15</v>
      </c>
      <c r="C1086" s="75">
        <v>16.807</v>
      </c>
      <c r="D1086" s="74">
        <v>12.767</v>
      </c>
      <c r="E1086" s="74">
        <v>7.352</v>
      </c>
    </row>
    <row r="1087" spans="1:5">
      <c r="A1087" s="53" t="s">
        <v>1783</v>
      </c>
      <c r="B1087" s="51" t="str">
        <f t="shared" si="23"/>
        <v>18</v>
      </c>
      <c r="C1087" s="75">
        <v>27.38</v>
      </c>
      <c r="D1087" s="74">
        <v>20.22</v>
      </c>
      <c r="E1087" s="74">
        <v>11.754</v>
      </c>
    </row>
    <row r="1088" spans="1:5">
      <c r="A1088" s="53" t="s">
        <v>1784</v>
      </c>
      <c r="B1088" s="51" t="str">
        <f t="shared" si="23"/>
        <v>18</v>
      </c>
      <c r="C1088" s="70">
        <v>25.08</v>
      </c>
      <c r="D1088" s="71">
        <v>18.593</v>
      </c>
      <c r="E1088" s="74">
        <v>11.2</v>
      </c>
    </row>
    <row r="1089" spans="1:5">
      <c r="A1089" s="53" t="s">
        <v>1785</v>
      </c>
      <c r="B1089" s="51" t="str">
        <f t="shared" si="23"/>
        <v>20</v>
      </c>
      <c r="C1089" s="57">
        <v>37.533</v>
      </c>
      <c r="D1089" s="74">
        <v>27.2</v>
      </c>
      <c r="E1089" s="74">
        <v>15.6</v>
      </c>
    </row>
    <row r="1090" spans="1:5">
      <c r="A1090" s="53" t="s">
        <v>1786</v>
      </c>
      <c r="B1090" s="51" t="str">
        <f t="shared" si="23"/>
        <v>20</v>
      </c>
      <c r="C1090" s="57">
        <v>37.533</v>
      </c>
      <c r="D1090" s="74">
        <v>27.2</v>
      </c>
      <c r="E1090" s="74">
        <v>15.6</v>
      </c>
    </row>
    <row r="1091" spans="1:5">
      <c r="A1091" s="53" t="s">
        <v>1787</v>
      </c>
      <c r="B1091" s="51" t="str">
        <f t="shared" si="23"/>
        <v>16</v>
      </c>
      <c r="C1091" s="75">
        <v>17.158</v>
      </c>
      <c r="D1091" s="74">
        <v>13.156</v>
      </c>
      <c r="E1091" s="74">
        <v>7.36</v>
      </c>
    </row>
    <row r="1092" spans="1:5">
      <c r="A1092" s="53" t="s">
        <v>1788</v>
      </c>
      <c r="B1092" s="51" t="str">
        <f t="shared" si="23"/>
        <v>15</v>
      </c>
      <c r="C1092" s="57">
        <v>16.353</v>
      </c>
      <c r="D1092" s="62">
        <v>10.913</v>
      </c>
      <c r="E1092" s="74">
        <v>6.2</v>
      </c>
    </row>
    <row r="1093" spans="1:5">
      <c r="A1093" s="53" t="s">
        <v>1789</v>
      </c>
      <c r="B1093" s="51" t="str">
        <f t="shared" si="23"/>
        <v>15</v>
      </c>
      <c r="C1093" s="57">
        <v>16.353</v>
      </c>
      <c r="D1093" s="62">
        <v>10.913</v>
      </c>
      <c r="E1093" s="74">
        <v>6.2</v>
      </c>
    </row>
    <row r="1094" spans="1:5">
      <c r="A1094" s="53" t="s">
        <v>1790</v>
      </c>
      <c r="B1094" s="51" t="str">
        <f t="shared" si="23"/>
        <v>15</v>
      </c>
      <c r="C1094" s="61">
        <v>16.693</v>
      </c>
      <c r="D1094" s="72">
        <v>11.873</v>
      </c>
      <c r="E1094" s="74">
        <v>6.8</v>
      </c>
    </row>
    <row r="1095" spans="1:5">
      <c r="A1095" s="53" t="s">
        <v>1791</v>
      </c>
      <c r="B1095" s="51" t="str">
        <f t="shared" si="23"/>
        <v>15</v>
      </c>
      <c r="C1095" s="61">
        <v>16.693</v>
      </c>
      <c r="D1095" s="72">
        <v>11.873</v>
      </c>
      <c r="E1095" s="74">
        <v>6.8</v>
      </c>
    </row>
    <row r="1096" spans="1:5">
      <c r="A1096" s="50" t="s">
        <v>1792</v>
      </c>
      <c r="B1096" s="51" t="str">
        <f t="shared" si="23"/>
        <v>D24</v>
      </c>
      <c r="C1096" s="61">
        <v>35</v>
      </c>
      <c r="D1096" s="72">
        <v>34.514</v>
      </c>
      <c r="E1096" s="52">
        <v>23.4</v>
      </c>
    </row>
    <row r="1097" spans="1:5">
      <c r="A1097" s="50" t="s">
        <v>1793</v>
      </c>
      <c r="B1097" s="51" t="str">
        <f t="shared" si="23"/>
        <v>D24</v>
      </c>
      <c r="C1097" s="61">
        <v>35.68</v>
      </c>
      <c r="D1097" s="72">
        <v>35.22</v>
      </c>
      <c r="E1097" s="52">
        <v>24.7</v>
      </c>
    </row>
    <row r="1098" spans="1:5">
      <c r="A1098" s="50" t="s">
        <v>1794</v>
      </c>
      <c r="B1098" s="51" t="str">
        <f t="shared" si="23"/>
        <v>D22</v>
      </c>
      <c r="C1098" s="57">
        <v>32.25</v>
      </c>
      <c r="D1098" s="62">
        <v>32.05</v>
      </c>
      <c r="E1098" s="52">
        <v>20.6</v>
      </c>
    </row>
    <row r="1099" spans="1:5">
      <c r="A1099" s="53" t="s">
        <v>1795</v>
      </c>
      <c r="B1099" s="61" t="str">
        <f>IF(LEN(A1099)=12,"D"&amp;MID(A1099,6,2),MID(A1099,5,2))&amp;"边"</f>
        <v>20边</v>
      </c>
      <c r="C1099" s="70">
        <v>33.386</v>
      </c>
      <c r="D1099" s="71">
        <v>24.203</v>
      </c>
      <c r="E1099" s="52">
        <v>13.5</v>
      </c>
    </row>
    <row r="1100" spans="1:5">
      <c r="A1100" s="50" t="s">
        <v>1796</v>
      </c>
      <c r="B1100" s="51" t="str">
        <f t="shared" ref="B1100:B1163" si="24">IF(LEN(A1100)=12,"D"&amp;MID(A1100,6,2),MID(A1100,5,2))</f>
        <v>D20</v>
      </c>
      <c r="C1100" s="57">
        <v>25.22</v>
      </c>
      <c r="D1100" s="62">
        <v>25.02</v>
      </c>
      <c r="E1100" s="72">
        <v>16.2</v>
      </c>
    </row>
    <row r="1101" spans="1:5">
      <c r="A1101" s="50" t="s">
        <v>1797</v>
      </c>
      <c r="B1101" s="51" t="str">
        <f t="shared" si="24"/>
        <v>20</v>
      </c>
      <c r="C1101" s="57">
        <v>37.353</v>
      </c>
      <c r="D1101" s="62">
        <v>28.793</v>
      </c>
      <c r="E1101" s="52">
        <v>17.6</v>
      </c>
    </row>
    <row r="1102" spans="1:5">
      <c r="A1102" s="50" t="s">
        <v>1798</v>
      </c>
      <c r="B1102" s="51" t="str">
        <f t="shared" si="24"/>
        <v>18</v>
      </c>
      <c r="C1102" s="61">
        <v>27.38</v>
      </c>
      <c r="D1102" s="72">
        <v>20.22</v>
      </c>
      <c r="E1102" s="52">
        <v>8.8</v>
      </c>
    </row>
    <row r="1103" spans="1:5">
      <c r="A1103" s="50" t="s">
        <v>1799</v>
      </c>
      <c r="B1103" s="51" t="str">
        <f t="shared" si="24"/>
        <v>17</v>
      </c>
      <c r="C1103" s="57">
        <v>24.06</v>
      </c>
      <c r="D1103" s="62">
        <v>17.436</v>
      </c>
      <c r="E1103" s="72">
        <v>10.8</v>
      </c>
    </row>
    <row r="1104" spans="1:5">
      <c r="A1104" s="50" t="s">
        <v>1800</v>
      </c>
      <c r="B1104" s="51" t="str">
        <f t="shared" si="24"/>
        <v>17</v>
      </c>
      <c r="C1104" s="70">
        <v>24.892</v>
      </c>
      <c r="D1104" s="71">
        <v>18.693</v>
      </c>
      <c r="E1104" s="72">
        <v>9.7</v>
      </c>
    </row>
    <row r="1105" spans="1:5">
      <c r="A1105" s="50" t="s">
        <v>1801</v>
      </c>
      <c r="B1105" s="51" t="str">
        <f t="shared" si="24"/>
        <v>18</v>
      </c>
      <c r="C1105" s="70">
        <v>25.9</v>
      </c>
      <c r="D1105" s="71">
        <v>18.926</v>
      </c>
      <c r="E1105" s="52">
        <v>9.9</v>
      </c>
    </row>
    <row r="1106" spans="1:5">
      <c r="A1106" s="53" t="s">
        <v>1802</v>
      </c>
      <c r="B1106" s="51" t="str">
        <f t="shared" si="24"/>
        <v>14</v>
      </c>
      <c r="C1106" s="63">
        <v>15.83</v>
      </c>
      <c r="D1106" s="56">
        <v>11.013</v>
      </c>
      <c r="E1106" s="52">
        <v>6</v>
      </c>
    </row>
    <row r="1107" spans="1:5">
      <c r="A1107" s="53" t="s">
        <v>1803</v>
      </c>
      <c r="B1107" s="51" t="str">
        <f t="shared" si="24"/>
        <v>16</v>
      </c>
      <c r="C1107" s="75">
        <v>17.205</v>
      </c>
      <c r="D1107" s="74">
        <v>12.981</v>
      </c>
      <c r="E1107" s="74">
        <v>7.954</v>
      </c>
    </row>
    <row r="1108" spans="1:5">
      <c r="A1108" s="53" t="s">
        <v>1804</v>
      </c>
      <c r="B1108" s="51" t="str">
        <f t="shared" si="24"/>
        <v>17</v>
      </c>
      <c r="C1108" s="75">
        <v>21.796</v>
      </c>
      <c r="D1108" s="74">
        <v>15.369</v>
      </c>
      <c r="E1108" s="74">
        <v>7.6</v>
      </c>
    </row>
    <row r="1109" spans="1:5">
      <c r="A1109" s="53" t="s">
        <v>1805</v>
      </c>
      <c r="B1109" s="51" t="str">
        <f t="shared" si="24"/>
        <v>15</v>
      </c>
      <c r="C1109" s="78">
        <v>16.304</v>
      </c>
      <c r="D1109" s="79">
        <v>12.113</v>
      </c>
      <c r="E1109" s="74">
        <v>5.9</v>
      </c>
    </row>
    <row r="1110" spans="1:5">
      <c r="A1110" s="53" t="s">
        <v>1806</v>
      </c>
      <c r="B1110" s="51" t="str">
        <f t="shared" si="24"/>
        <v>15</v>
      </c>
      <c r="C1110" s="78">
        <v>16.304</v>
      </c>
      <c r="D1110" s="79">
        <v>12.113</v>
      </c>
      <c r="E1110" s="74">
        <v>5.9</v>
      </c>
    </row>
    <row r="1111" spans="1:5">
      <c r="A1111" s="53" t="s">
        <v>1807</v>
      </c>
      <c r="B1111" s="51" t="str">
        <f t="shared" si="24"/>
        <v>17</v>
      </c>
      <c r="C1111" s="70">
        <v>21.773</v>
      </c>
      <c r="D1111" s="71">
        <v>15.56</v>
      </c>
      <c r="E1111" s="74">
        <v>9.1</v>
      </c>
    </row>
    <row r="1112" spans="1:5">
      <c r="A1112" s="53" t="s">
        <v>1808</v>
      </c>
      <c r="B1112" s="51" t="str">
        <f t="shared" si="24"/>
        <v>D17</v>
      </c>
      <c r="C1112" s="75">
        <v>15.9</v>
      </c>
      <c r="D1112" s="74">
        <v>15.636</v>
      </c>
      <c r="E1112" s="74">
        <v>8.4</v>
      </c>
    </row>
    <row r="1113" spans="1:5">
      <c r="A1113" s="53" t="s">
        <v>1809</v>
      </c>
      <c r="B1113" s="51" t="str">
        <f t="shared" si="24"/>
        <v>20</v>
      </c>
      <c r="C1113" s="57">
        <v>37.533</v>
      </c>
      <c r="D1113" s="74">
        <v>27.2</v>
      </c>
      <c r="E1113" s="74">
        <v>15.6</v>
      </c>
    </row>
    <row r="1114" spans="1:5">
      <c r="A1114" s="53" t="s">
        <v>1810</v>
      </c>
      <c r="B1114" s="51" t="str">
        <f t="shared" si="24"/>
        <v>14</v>
      </c>
      <c r="C1114" s="86">
        <v>16.696</v>
      </c>
      <c r="D1114" s="74">
        <v>11.813</v>
      </c>
      <c r="E1114" s="74">
        <v>5.9</v>
      </c>
    </row>
    <row r="1115" spans="1:5">
      <c r="A1115" s="53" t="s">
        <v>1811</v>
      </c>
      <c r="B1115" s="51" t="str">
        <f t="shared" si="24"/>
        <v>14</v>
      </c>
      <c r="C1115" s="75">
        <v>15.56</v>
      </c>
      <c r="D1115" s="74">
        <v>10.645</v>
      </c>
      <c r="E1115" s="52">
        <v>5.8</v>
      </c>
    </row>
    <row r="1116" spans="1:5">
      <c r="A1116" s="53" t="s">
        <v>1812</v>
      </c>
      <c r="B1116" s="87" t="str">
        <f t="shared" si="24"/>
        <v>16</v>
      </c>
      <c r="C1116" s="61">
        <v>17.95</v>
      </c>
      <c r="D1116" s="72">
        <v>14.03</v>
      </c>
      <c r="E1116" s="85">
        <v>9.3</v>
      </c>
    </row>
    <row r="1117" spans="1:5">
      <c r="A1117" s="53" t="s">
        <v>1813</v>
      </c>
      <c r="B1117" s="87" t="str">
        <f t="shared" si="24"/>
        <v>18</v>
      </c>
      <c r="C1117" s="88">
        <v>26.136</v>
      </c>
      <c r="D1117" s="89">
        <v>19.027</v>
      </c>
      <c r="E1117" s="89">
        <v>11.5</v>
      </c>
    </row>
    <row r="1118" spans="1:5">
      <c r="A1118" s="53" t="s">
        <v>1814</v>
      </c>
      <c r="B1118" s="87" t="str">
        <f t="shared" si="24"/>
        <v>17</v>
      </c>
      <c r="C1118" s="88">
        <v>18.422</v>
      </c>
      <c r="D1118" s="89">
        <v>14.542</v>
      </c>
      <c r="E1118" s="85">
        <v>9.484</v>
      </c>
    </row>
    <row r="1119" spans="1:5">
      <c r="A1119" s="50" t="s">
        <v>1815</v>
      </c>
      <c r="B1119" s="87" t="str">
        <f t="shared" si="24"/>
        <v>15</v>
      </c>
      <c r="C1119" s="57">
        <v>16.396</v>
      </c>
      <c r="D1119" s="62">
        <v>11.801</v>
      </c>
      <c r="E1119" s="74">
        <v>5.6</v>
      </c>
    </row>
    <row r="1120" spans="1:5">
      <c r="A1120" s="53" t="s">
        <v>1816</v>
      </c>
      <c r="B1120" s="51" t="str">
        <f t="shared" si="24"/>
        <v>18</v>
      </c>
      <c r="C1120" s="75">
        <v>25.02</v>
      </c>
      <c r="D1120" s="74">
        <v>18.65</v>
      </c>
      <c r="E1120" s="74">
        <v>10.2</v>
      </c>
    </row>
    <row r="1121" spans="1:5">
      <c r="A1121" s="50" t="s">
        <v>1817</v>
      </c>
      <c r="B1121" s="51" t="str">
        <f t="shared" si="24"/>
        <v>15</v>
      </c>
      <c r="C1121" s="70">
        <v>16.136</v>
      </c>
      <c r="D1121" s="71">
        <v>12.22</v>
      </c>
      <c r="E1121" s="74">
        <v>6.9</v>
      </c>
    </row>
    <row r="1122" spans="1:5">
      <c r="A1122" s="53" t="s">
        <v>1818</v>
      </c>
      <c r="B1122" s="51" t="str">
        <f t="shared" si="24"/>
        <v>16</v>
      </c>
      <c r="C1122" s="75">
        <v>19.12</v>
      </c>
      <c r="D1122" s="74">
        <v>14.38</v>
      </c>
      <c r="E1122" s="74">
        <v>7.45</v>
      </c>
    </row>
    <row r="1123" spans="1:5">
      <c r="A1123" s="53" t="s">
        <v>1819</v>
      </c>
      <c r="B1123" s="51" t="str">
        <f t="shared" si="24"/>
        <v>17</v>
      </c>
      <c r="C1123" s="75">
        <v>23.972</v>
      </c>
      <c r="D1123" s="74">
        <v>17.88</v>
      </c>
      <c r="E1123" s="74">
        <v>9.1</v>
      </c>
    </row>
    <row r="1124" spans="1:5">
      <c r="A1124" s="53" t="s">
        <v>1820</v>
      </c>
      <c r="B1124" s="51" t="str">
        <f t="shared" si="24"/>
        <v>14</v>
      </c>
      <c r="C1124" s="57">
        <v>14.351</v>
      </c>
      <c r="D1124" s="62">
        <v>9.603</v>
      </c>
      <c r="E1124" s="74">
        <v>4.9</v>
      </c>
    </row>
    <row r="1125" spans="1:5">
      <c r="A1125" s="53" t="s">
        <v>1821</v>
      </c>
      <c r="B1125" s="51" t="str">
        <f t="shared" si="24"/>
        <v>14</v>
      </c>
      <c r="C1125" s="57">
        <v>14.351</v>
      </c>
      <c r="D1125" s="62">
        <v>9.603</v>
      </c>
      <c r="E1125" s="74">
        <v>4.9</v>
      </c>
    </row>
    <row r="1126" spans="1:5">
      <c r="A1126" s="53" t="s">
        <v>1822</v>
      </c>
      <c r="B1126" s="51" t="str">
        <f t="shared" si="24"/>
        <v>D14</v>
      </c>
      <c r="C1126" s="75">
        <v>8.88</v>
      </c>
      <c r="D1126" s="74">
        <v>8.7</v>
      </c>
      <c r="E1126" s="74">
        <v>5.63</v>
      </c>
    </row>
    <row r="1127" spans="1:5">
      <c r="A1127" s="53" t="s">
        <v>1823</v>
      </c>
      <c r="B1127" s="51" t="str">
        <f t="shared" si="24"/>
        <v>15</v>
      </c>
      <c r="C1127" s="61">
        <v>16.151</v>
      </c>
      <c r="D1127" s="72">
        <v>11.02</v>
      </c>
      <c r="E1127" s="74">
        <v>6.2</v>
      </c>
    </row>
    <row r="1128" spans="1:5">
      <c r="A1128" s="53" t="s">
        <v>1824</v>
      </c>
      <c r="B1128" s="51" t="str">
        <f t="shared" si="24"/>
        <v>15</v>
      </c>
      <c r="C1128" s="57">
        <v>16.902</v>
      </c>
      <c r="D1128" s="62">
        <v>11.31</v>
      </c>
      <c r="E1128" s="74">
        <v>5.8</v>
      </c>
    </row>
    <row r="1129" spans="1:5">
      <c r="A1129" s="53" t="s">
        <v>1825</v>
      </c>
      <c r="B1129" s="51" t="str">
        <f t="shared" si="24"/>
        <v>15</v>
      </c>
      <c r="C1129" s="57">
        <v>18.72</v>
      </c>
      <c r="D1129" s="62">
        <v>12.754</v>
      </c>
      <c r="E1129" s="74">
        <v>6.5</v>
      </c>
    </row>
    <row r="1130" spans="1:5">
      <c r="A1130" s="53" t="s">
        <v>1826</v>
      </c>
      <c r="B1130" s="51" t="str">
        <f t="shared" si="24"/>
        <v>15</v>
      </c>
      <c r="C1130" s="75">
        <v>15.752</v>
      </c>
      <c r="D1130" s="74">
        <v>12.481</v>
      </c>
      <c r="E1130" s="74">
        <v>6</v>
      </c>
    </row>
    <row r="1131" spans="1:5">
      <c r="A1131" s="53" t="s">
        <v>1827</v>
      </c>
      <c r="B1131" s="51" t="str">
        <f t="shared" si="24"/>
        <v>D17</v>
      </c>
      <c r="C1131" s="75">
        <v>15.9</v>
      </c>
      <c r="D1131" s="74">
        <v>15.636</v>
      </c>
      <c r="E1131" s="74">
        <v>8.4</v>
      </c>
    </row>
    <row r="1132" spans="1:5">
      <c r="A1132" s="53" t="s">
        <v>1828</v>
      </c>
      <c r="B1132" s="51" t="str">
        <f t="shared" si="24"/>
        <v>D17</v>
      </c>
      <c r="C1132" s="75">
        <v>15.9</v>
      </c>
      <c r="D1132" s="74">
        <v>15.636</v>
      </c>
      <c r="E1132" s="74">
        <v>8.4</v>
      </c>
    </row>
    <row r="1133" spans="1:5">
      <c r="A1133" s="53" t="s">
        <v>1829</v>
      </c>
      <c r="B1133" s="51" t="str">
        <f t="shared" si="24"/>
        <v>16</v>
      </c>
      <c r="C1133" s="75">
        <v>19.52</v>
      </c>
      <c r="D1133" s="74">
        <v>14.278</v>
      </c>
      <c r="E1133" s="74">
        <v>7.2</v>
      </c>
    </row>
    <row r="1134" spans="1:5">
      <c r="A1134" s="53" t="s">
        <v>1830</v>
      </c>
      <c r="B1134" s="51" t="str">
        <f t="shared" si="24"/>
        <v>15</v>
      </c>
      <c r="C1134" s="78">
        <v>16.304</v>
      </c>
      <c r="D1134" s="79">
        <v>12.113</v>
      </c>
      <c r="E1134" s="74">
        <v>5.9</v>
      </c>
    </row>
    <row r="1135" spans="1:5">
      <c r="A1135" s="53" t="s">
        <v>1831</v>
      </c>
      <c r="B1135" s="51" t="str">
        <f t="shared" si="24"/>
        <v>17</v>
      </c>
      <c r="C1135" s="75">
        <v>22.907</v>
      </c>
      <c r="D1135" s="74">
        <v>17.287</v>
      </c>
      <c r="E1135" s="74">
        <v>10.8</v>
      </c>
    </row>
    <row r="1136" spans="1:5">
      <c r="A1136" s="53" t="s">
        <v>1832</v>
      </c>
      <c r="B1136" s="51" t="str">
        <f t="shared" si="24"/>
        <v>15</v>
      </c>
      <c r="C1136" s="75">
        <v>15.752</v>
      </c>
      <c r="D1136" s="74">
        <v>12.481</v>
      </c>
      <c r="E1136" s="74">
        <v>6</v>
      </c>
    </row>
    <row r="1137" spans="1:5">
      <c r="A1137" s="53" t="s">
        <v>1833</v>
      </c>
      <c r="B1137" s="51" t="str">
        <f t="shared" si="24"/>
        <v>17</v>
      </c>
      <c r="C1137" s="75">
        <v>21.56</v>
      </c>
      <c r="D1137" s="74">
        <v>16.758</v>
      </c>
      <c r="E1137" s="74">
        <v>8.3</v>
      </c>
    </row>
    <row r="1138" spans="1:5">
      <c r="A1138" s="53" t="s">
        <v>1834</v>
      </c>
      <c r="B1138" s="51" t="str">
        <f t="shared" si="24"/>
        <v>17</v>
      </c>
      <c r="C1138" s="75">
        <v>21.56</v>
      </c>
      <c r="D1138" s="74">
        <v>16.758</v>
      </c>
      <c r="E1138" s="74">
        <v>8.3</v>
      </c>
    </row>
    <row r="1139" spans="1:5">
      <c r="A1139" s="53" t="s">
        <v>1835</v>
      </c>
      <c r="B1139" s="51" t="str">
        <f t="shared" si="24"/>
        <v>17</v>
      </c>
      <c r="C1139" s="75">
        <v>21.56</v>
      </c>
      <c r="D1139" s="74">
        <v>16.758</v>
      </c>
      <c r="E1139" s="74">
        <v>8.3</v>
      </c>
    </row>
    <row r="1140" spans="1:5">
      <c r="A1140" s="53" t="s">
        <v>1836</v>
      </c>
      <c r="B1140" s="51" t="str">
        <f t="shared" si="24"/>
        <v>14</v>
      </c>
      <c r="C1140" s="57">
        <v>14.988</v>
      </c>
      <c r="D1140" s="62">
        <v>9.998</v>
      </c>
      <c r="E1140" s="74">
        <v>4.7</v>
      </c>
    </row>
    <row r="1141" spans="1:5">
      <c r="A1141" s="53" t="s">
        <v>1837</v>
      </c>
      <c r="B1141" s="51" t="str">
        <f t="shared" si="24"/>
        <v>14</v>
      </c>
      <c r="C1141" s="57">
        <v>14.988</v>
      </c>
      <c r="D1141" s="62">
        <v>9.998</v>
      </c>
      <c r="E1141" s="74">
        <v>4.7</v>
      </c>
    </row>
    <row r="1142" spans="1:5">
      <c r="A1142" s="53" t="s">
        <v>1838</v>
      </c>
      <c r="B1142" s="51" t="str">
        <f t="shared" si="24"/>
        <v>14</v>
      </c>
      <c r="C1142" s="57">
        <v>14.988</v>
      </c>
      <c r="D1142" s="62">
        <v>9.998</v>
      </c>
      <c r="E1142" s="74">
        <v>4.7</v>
      </c>
    </row>
    <row r="1143" spans="1:5">
      <c r="A1143" s="53" t="s">
        <v>1839</v>
      </c>
      <c r="B1143" s="51" t="str">
        <f t="shared" si="24"/>
        <v>14</v>
      </c>
      <c r="C1143" s="57">
        <v>14.988</v>
      </c>
      <c r="D1143" s="62">
        <v>9.998</v>
      </c>
      <c r="E1143" s="74">
        <v>4.7</v>
      </c>
    </row>
    <row r="1144" spans="1:5">
      <c r="A1144" s="53" t="s">
        <v>1840</v>
      </c>
      <c r="B1144" s="51" t="str">
        <f t="shared" si="24"/>
        <v>18</v>
      </c>
      <c r="C1144" s="61">
        <v>26.528</v>
      </c>
      <c r="D1144" s="72">
        <v>20.692</v>
      </c>
      <c r="E1144" s="74">
        <v>10.8</v>
      </c>
    </row>
    <row r="1145" spans="1:5">
      <c r="A1145" s="53" t="s">
        <v>1841</v>
      </c>
      <c r="B1145" s="51" t="str">
        <f t="shared" si="24"/>
        <v>15</v>
      </c>
      <c r="C1145" s="75">
        <v>16.62</v>
      </c>
      <c r="D1145" s="74">
        <v>12.813</v>
      </c>
      <c r="E1145" s="74">
        <v>5.8</v>
      </c>
    </row>
    <row r="1146" spans="1:5">
      <c r="A1146" s="50" t="s">
        <v>1842</v>
      </c>
      <c r="B1146" s="51" t="str">
        <f t="shared" si="24"/>
        <v>18</v>
      </c>
      <c r="C1146" s="75">
        <v>26.85</v>
      </c>
      <c r="D1146" s="74">
        <v>20.504</v>
      </c>
      <c r="E1146" s="74">
        <v>10.2</v>
      </c>
    </row>
    <row r="1147" spans="1:5">
      <c r="A1147" s="50" t="s">
        <v>1843</v>
      </c>
      <c r="B1147" s="51" t="str">
        <f t="shared" si="24"/>
        <v>18</v>
      </c>
      <c r="C1147" s="75">
        <v>26.85</v>
      </c>
      <c r="D1147" s="74">
        <v>20.504</v>
      </c>
      <c r="E1147" s="74">
        <v>9.9</v>
      </c>
    </row>
    <row r="1148" spans="1:5">
      <c r="A1148" s="53" t="s">
        <v>1844</v>
      </c>
      <c r="B1148" s="51" t="str">
        <f t="shared" si="24"/>
        <v>17</v>
      </c>
      <c r="C1148" s="75">
        <v>21.94</v>
      </c>
      <c r="D1148" s="74">
        <v>16.238</v>
      </c>
      <c r="E1148" s="74">
        <v>8.45</v>
      </c>
    </row>
    <row r="1149" spans="1:5">
      <c r="A1149" s="53" t="s">
        <v>1845</v>
      </c>
      <c r="B1149" s="51" t="str">
        <f t="shared" si="24"/>
        <v>15</v>
      </c>
      <c r="C1149" s="57">
        <v>18.72</v>
      </c>
      <c r="D1149" s="62">
        <v>12.754</v>
      </c>
      <c r="E1149" s="74">
        <v>6.5</v>
      </c>
    </row>
    <row r="1150" spans="1:5">
      <c r="A1150" s="53" t="s">
        <v>1846</v>
      </c>
      <c r="B1150" s="51" t="str">
        <f t="shared" si="24"/>
        <v>15</v>
      </c>
      <c r="C1150" s="57">
        <v>18.72</v>
      </c>
      <c r="D1150" s="62">
        <v>12.754</v>
      </c>
      <c r="E1150" s="74">
        <v>6.5</v>
      </c>
    </row>
    <row r="1151" spans="1:5">
      <c r="A1151" s="50" t="s">
        <v>1847</v>
      </c>
      <c r="B1151" s="51" t="str">
        <f t="shared" si="24"/>
        <v>20</v>
      </c>
      <c r="C1151" s="57">
        <v>37.353</v>
      </c>
      <c r="D1151" s="62">
        <v>28.793</v>
      </c>
      <c r="E1151" s="74">
        <v>17.6</v>
      </c>
    </row>
    <row r="1152" spans="1:5">
      <c r="A1152" s="50" t="s">
        <v>1848</v>
      </c>
      <c r="B1152" s="51" t="str">
        <f t="shared" si="24"/>
        <v>20</v>
      </c>
      <c r="C1152" s="57">
        <v>37.353</v>
      </c>
      <c r="D1152" s="62">
        <v>28.793</v>
      </c>
      <c r="E1152" s="74">
        <v>17.6</v>
      </c>
    </row>
    <row r="1153" spans="1:5">
      <c r="A1153" s="50" t="s">
        <v>1849</v>
      </c>
      <c r="B1153" s="51" t="str">
        <f t="shared" si="24"/>
        <v>20</v>
      </c>
      <c r="C1153" s="57">
        <v>37.353</v>
      </c>
      <c r="D1153" s="62">
        <v>28.793</v>
      </c>
      <c r="E1153" s="74">
        <v>17.6</v>
      </c>
    </row>
    <row r="1154" spans="1:5">
      <c r="A1154" s="50" t="s">
        <v>1850</v>
      </c>
      <c r="B1154" s="51" t="str">
        <f t="shared" si="24"/>
        <v>20</v>
      </c>
      <c r="C1154" s="57">
        <v>37.353</v>
      </c>
      <c r="D1154" s="62">
        <v>28.793</v>
      </c>
      <c r="E1154" s="74">
        <v>17.6</v>
      </c>
    </row>
    <row r="1155" spans="1:5">
      <c r="A1155" s="50" t="s">
        <v>1851</v>
      </c>
      <c r="B1155" s="51" t="str">
        <f t="shared" si="24"/>
        <v>20</v>
      </c>
      <c r="C1155" s="57">
        <v>37.353</v>
      </c>
      <c r="D1155" s="62">
        <v>28.793</v>
      </c>
      <c r="E1155" s="74">
        <v>17.6</v>
      </c>
    </row>
    <row r="1156" spans="1:5">
      <c r="A1156" s="50" t="s">
        <v>1852</v>
      </c>
      <c r="B1156" s="51" t="str">
        <f t="shared" si="24"/>
        <v>15</v>
      </c>
      <c r="C1156" s="70">
        <v>16.136</v>
      </c>
      <c r="D1156" s="71">
        <v>12.22</v>
      </c>
      <c r="E1156" s="74">
        <v>6.9</v>
      </c>
    </row>
    <row r="1157" spans="1:5">
      <c r="A1157" s="50" t="s">
        <v>1853</v>
      </c>
      <c r="B1157" s="51" t="str">
        <f t="shared" si="24"/>
        <v>15</v>
      </c>
      <c r="C1157" s="70">
        <v>16.136</v>
      </c>
      <c r="D1157" s="71">
        <v>12.22</v>
      </c>
      <c r="E1157" s="74">
        <v>6.9</v>
      </c>
    </row>
    <row r="1158" spans="1:5">
      <c r="A1158" s="50" t="s">
        <v>1854</v>
      </c>
      <c r="B1158" s="51" t="str">
        <f t="shared" si="24"/>
        <v>15</v>
      </c>
      <c r="C1158" s="70">
        <v>16.136</v>
      </c>
      <c r="D1158" s="71">
        <v>12.22</v>
      </c>
      <c r="E1158" s="74">
        <v>6.9</v>
      </c>
    </row>
    <row r="1159" spans="1:5">
      <c r="A1159" s="50" t="s">
        <v>1855</v>
      </c>
      <c r="B1159" s="51" t="str">
        <f t="shared" si="24"/>
        <v>D20</v>
      </c>
      <c r="C1159" s="57">
        <v>25.22</v>
      </c>
      <c r="D1159" s="62">
        <v>25.02</v>
      </c>
      <c r="E1159" s="74">
        <v>16.2</v>
      </c>
    </row>
    <row r="1160" spans="1:5">
      <c r="A1160" s="50" t="s">
        <v>1856</v>
      </c>
      <c r="B1160" s="51" t="str">
        <f t="shared" si="24"/>
        <v>D20</v>
      </c>
      <c r="C1160" s="57">
        <v>25.22</v>
      </c>
      <c r="D1160" s="62">
        <v>25.02</v>
      </c>
      <c r="E1160" s="74">
        <v>16.2</v>
      </c>
    </row>
    <row r="1161" spans="1:5">
      <c r="A1161" s="50" t="s">
        <v>1857</v>
      </c>
      <c r="B1161" s="51" t="str">
        <f t="shared" si="24"/>
        <v>D20</v>
      </c>
      <c r="C1161" s="57">
        <v>25.22</v>
      </c>
      <c r="D1161" s="62">
        <v>25.02</v>
      </c>
      <c r="E1161" s="74">
        <v>16.2</v>
      </c>
    </row>
    <row r="1162" spans="1:5">
      <c r="A1162" s="50" t="s">
        <v>1858</v>
      </c>
      <c r="B1162" s="51" t="str">
        <f t="shared" si="24"/>
        <v>D20</v>
      </c>
      <c r="C1162" s="57">
        <v>25.22</v>
      </c>
      <c r="D1162" s="62">
        <v>25.02</v>
      </c>
      <c r="E1162" s="74">
        <v>16.2</v>
      </c>
    </row>
    <row r="1163" spans="1:5">
      <c r="A1163" s="90" t="s">
        <v>1859</v>
      </c>
      <c r="B1163" s="51" t="str">
        <f t="shared" si="24"/>
        <v>17</v>
      </c>
      <c r="C1163" s="70">
        <v>24.892</v>
      </c>
      <c r="D1163" s="71">
        <v>18.693</v>
      </c>
      <c r="E1163" s="72">
        <v>9.7</v>
      </c>
    </row>
    <row r="1164" spans="1:5">
      <c r="A1164" s="90" t="s">
        <v>1860</v>
      </c>
      <c r="B1164" s="51" t="str">
        <f t="shared" ref="B1164:B1171" si="25">IF(LEN(A1164)=12,"D"&amp;MID(A1164,6,2),MID(A1164,5,2))</f>
        <v>17</v>
      </c>
      <c r="C1164" s="57">
        <v>24.06</v>
      </c>
      <c r="D1164" s="62">
        <v>17.436</v>
      </c>
      <c r="E1164" s="72">
        <v>10.8</v>
      </c>
    </row>
    <row r="1165" spans="1:5">
      <c r="A1165" s="90" t="s">
        <v>1861</v>
      </c>
      <c r="B1165" s="51" t="str">
        <f t="shared" si="25"/>
        <v>18</v>
      </c>
      <c r="C1165" s="70">
        <v>25.9</v>
      </c>
      <c r="D1165" s="71">
        <v>18.926</v>
      </c>
      <c r="E1165" s="72">
        <v>9.9</v>
      </c>
    </row>
    <row r="1166" spans="1:5">
      <c r="A1166" s="53" t="s">
        <v>1862</v>
      </c>
      <c r="B1166" s="51" t="str">
        <f t="shared" si="25"/>
        <v>15</v>
      </c>
      <c r="C1166" s="61">
        <v>15.933</v>
      </c>
      <c r="D1166" s="72">
        <v>12.187</v>
      </c>
      <c r="E1166" s="74">
        <v>6.6</v>
      </c>
    </row>
    <row r="1167" spans="1:5">
      <c r="A1167" s="53" t="s">
        <v>1863</v>
      </c>
      <c r="B1167" s="51" t="str">
        <f t="shared" si="25"/>
        <v>18</v>
      </c>
      <c r="C1167" s="75">
        <v>26.528</v>
      </c>
      <c r="D1167" s="74">
        <v>20.692</v>
      </c>
      <c r="E1167" s="74">
        <v>10.7</v>
      </c>
    </row>
    <row r="1168" spans="1:5">
      <c r="A1168" s="53" t="s">
        <v>1864</v>
      </c>
      <c r="B1168" s="51" t="str">
        <f t="shared" si="25"/>
        <v>14</v>
      </c>
      <c r="C1168" s="57">
        <v>14.988</v>
      </c>
      <c r="D1168" s="62">
        <v>9.998</v>
      </c>
      <c r="E1168" s="74">
        <v>4.6</v>
      </c>
    </row>
    <row r="1169" spans="1:5">
      <c r="A1169" s="53" t="s">
        <v>1865</v>
      </c>
      <c r="B1169" s="51" t="str">
        <f t="shared" si="25"/>
        <v>14</v>
      </c>
      <c r="C1169" s="57">
        <v>14.988</v>
      </c>
      <c r="D1169" s="62">
        <v>9.998</v>
      </c>
      <c r="E1169" s="74">
        <v>4.6</v>
      </c>
    </row>
    <row r="1170" spans="1:5">
      <c r="A1170" s="53" t="s">
        <v>1866</v>
      </c>
      <c r="B1170" s="51" t="str">
        <f t="shared" si="25"/>
        <v>14</v>
      </c>
      <c r="C1170" s="57">
        <v>14.988</v>
      </c>
      <c r="D1170" s="62">
        <v>9.998</v>
      </c>
      <c r="E1170" s="74">
        <v>4.6</v>
      </c>
    </row>
    <row r="1171" spans="1:5">
      <c r="A1171" s="53" t="s">
        <v>1867</v>
      </c>
      <c r="B1171" s="51" t="str">
        <f t="shared" si="25"/>
        <v>14</v>
      </c>
      <c r="C1171" s="57">
        <v>14.988</v>
      </c>
      <c r="D1171" s="62">
        <v>9.998</v>
      </c>
      <c r="E1171" s="74">
        <v>4.6</v>
      </c>
    </row>
    <row r="1172" spans="1:5">
      <c r="A1172" s="53" t="s">
        <v>1868</v>
      </c>
      <c r="B1172" s="61" t="str">
        <f>IF(LEN(A1172)=12,"D"&amp;MID(A1172,6,2),MID(A1172,5,2))&amp;"边"</f>
        <v>18边</v>
      </c>
      <c r="C1172" s="61">
        <v>22.08</v>
      </c>
      <c r="D1172" s="72">
        <v>16.1</v>
      </c>
      <c r="E1172" s="74">
        <v>9.4</v>
      </c>
    </row>
    <row r="1173" spans="1:5">
      <c r="A1173" s="53" t="s">
        <v>1869</v>
      </c>
      <c r="B1173" s="51" t="str">
        <f t="shared" ref="B1173:B1186" si="26">IF(LEN(A1173)=12,"D"&amp;MID(A1173,6,2),MID(A1173,5,2))</f>
        <v>17</v>
      </c>
      <c r="C1173" s="70">
        <v>20.865</v>
      </c>
      <c r="D1173" s="71">
        <v>14.707</v>
      </c>
      <c r="E1173" s="74">
        <v>8.7</v>
      </c>
    </row>
    <row r="1174" spans="1:5">
      <c r="A1174" s="53" t="s">
        <v>1870</v>
      </c>
      <c r="B1174" s="51" t="str">
        <f t="shared" si="26"/>
        <v>17</v>
      </c>
      <c r="C1174" s="70">
        <v>21.773</v>
      </c>
      <c r="D1174" s="71">
        <v>15.56</v>
      </c>
      <c r="E1174" s="74">
        <v>9</v>
      </c>
    </row>
    <row r="1175" spans="1:5">
      <c r="A1175" s="53" t="s">
        <v>1871</v>
      </c>
      <c r="B1175" s="51" t="str">
        <f t="shared" si="26"/>
        <v>16</v>
      </c>
      <c r="C1175" s="70">
        <v>20.48</v>
      </c>
      <c r="D1175" s="71">
        <v>15.398</v>
      </c>
      <c r="E1175" s="74">
        <v>7.7</v>
      </c>
    </row>
    <row r="1176" spans="1:5">
      <c r="A1176" s="53" t="s">
        <v>1872</v>
      </c>
      <c r="B1176" s="51" t="str">
        <f t="shared" si="26"/>
        <v>18</v>
      </c>
      <c r="C1176" s="57">
        <v>25.972</v>
      </c>
      <c r="D1176" s="62">
        <v>20.746</v>
      </c>
      <c r="E1176" s="74">
        <v>10.2</v>
      </c>
    </row>
    <row r="1177" spans="1:5">
      <c r="A1177" s="50" t="s">
        <v>1873</v>
      </c>
      <c r="B1177" s="51" t="str">
        <f t="shared" si="26"/>
        <v>15</v>
      </c>
      <c r="C1177" s="61">
        <v>16.23</v>
      </c>
      <c r="D1177" s="72">
        <v>10.11</v>
      </c>
      <c r="E1177" s="74">
        <v>5.4</v>
      </c>
    </row>
    <row r="1178" spans="1:5">
      <c r="A1178" s="50" t="s">
        <v>1874</v>
      </c>
      <c r="B1178" s="51" t="str">
        <f t="shared" si="26"/>
        <v>15</v>
      </c>
      <c r="C1178" s="57">
        <v>18.02</v>
      </c>
      <c r="D1178" s="62">
        <v>13</v>
      </c>
      <c r="E1178" s="74">
        <v>6.1</v>
      </c>
    </row>
    <row r="1179" spans="1:5">
      <c r="A1179" s="50" t="s">
        <v>1875</v>
      </c>
      <c r="B1179" s="51" t="str">
        <f t="shared" si="26"/>
        <v>15</v>
      </c>
      <c r="C1179" s="61">
        <v>16.396</v>
      </c>
      <c r="D1179" s="72">
        <v>11.801</v>
      </c>
      <c r="E1179" s="74">
        <v>5.6</v>
      </c>
    </row>
    <row r="1180" spans="1:5">
      <c r="A1180" s="50" t="s">
        <v>1876</v>
      </c>
      <c r="B1180" s="51" t="str">
        <f t="shared" si="26"/>
        <v>13</v>
      </c>
      <c r="C1180" s="61">
        <v>15.65</v>
      </c>
      <c r="D1180" s="72">
        <v>11.55</v>
      </c>
      <c r="E1180" s="74">
        <v>5.8</v>
      </c>
    </row>
    <row r="1181" spans="1:5">
      <c r="A1181" s="53" t="s">
        <v>1877</v>
      </c>
      <c r="B1181" s="51" t="str">
        <f t="shared" si="26"/>
        <v>13</v>
      </c>
      <c r="C1181" s="70">
        <v>10.713</v>
      </c>
      <c r="D1181" s="71">
        <v>8.049</v>
      </c>
      <c r="E1181" s="74">
        <v>5.3</v>
      </c>
    </row>
    <row r="1182" spans="1:5">
      <c r="A1182" s="50" t="s">
        <v>1878</v>
      </c>
      <c r="B1182" s="51" t="str">
        <f t="shared" si="26"/>
        <v>13</v>
      </c>
      <c r="C1182" s="70">
        <v>10.713</v>
      </c>
      <c r="D1182" s="71">
        <v>8.049</v>
      </c>
      <c r="E1182" s="74">
        <v>5.3</v>
      </c>
    </row>
    <row r="1183" spans="1:5">
      <c r="A1183" s="53" t="s">
        <v>1879</v>
      </c>
      <c r="B1183" s="51" t="str">
        <f t="shared" si="26"/>
        <v>13</v>
      </c>
      <c r="C1183" s="61">
        <v>15.65</v>
      </c>
      <c r="D1183" s="72">
        <v>11.55</v>
      </c>
      <c r="E1183" s="74">
        <v>5.6</v>
      </c>
    </row>
    <row r="1184" spans="1:5">
      <c r="A1184" s="50" t="s">
        <v>1880</v>
      </c>
      <c r="B1184" s="51" t="str">
        <f t="shared" si="26"/>
        <v>13</v>
      </c>
      <c r="C1184" s="61">
        <v>15.65</v>
      </c>
      <c r="D1184" s="72">
        <v>11.55</v>
      </c>
      <c r="E1184" s="74">
        <v>5.6</v>
      </c>
    </row>
    <row r="1185" spans="1:5">
      <c r="A1185" s="50" t="s">
        <v>1881</v>
      </c>
      <c r="B1185" s="51" t="str">
        <f t="shared" si="26"/>
        <v>15</v>
      </c>
      <c r="C1185" s="57">
        <v>18.72</v>
      </c>
      <c r="D1185" s="62">
        <v>12.754</v>
      </c>
      <c r="E1185" s="74">
        <v>6.5</v>
      </c>
    </row>
    <row r="1186" spans="1:5">
      <c r="A1186" s="50" t="s">
        <v>1882</v>
      </c>
      <c r="B1186" s="51" t="str">
        <f t="shared" si="26"/>
        <v>15</v>
      </c>
      <c r="C1186" s="57">
        <v>18.72</v>
      </c>
      <c r="D1186" s="62">
        <v>12.754</v>
      </c>
      <c r="E1186" s="74">
        <v>6.5</v>
      </c>
    </row>
    <row r="1187" spans="1:5">
      <c r="A1187" s="53" t="s">
        <v>1883</v>
      </c>
      <c r="B1187" s="61" t="str">
        <f t="shared" ref="B1187:B1189" si="27">IF(LEN(A1187)=12,"D"&amp;MID(A1187,6,2),MID(A1187,5,2))&amp;"边"</f>
        <v>18边</v>
      </c>
      <c r="C1187" s="61">
        <v>22.08</v>
      </c>
      <c r="D1187" s="72">
        <v>16.1</v>
      </c>
      <c r="E1187" s="74">
        <v>9.4</v>
      </c>
    </row>
    <row r="1188" spans="1:5">
      <c r="A1188" s="53" t="s">
        <v>1884</v>
      </c>
      <c r="B1188" s="61" t="str">
        <f t="shared" si="27"/>
        <v>18边</v>
      </c>
      <c r="C1188" s="61">
        <v>22.08</v>
      </c>
      <c r="D1188" s="72">
        <v>16.1</v>
      </c>
      <c r="E1188" s="74">
        <v>9.4</v>
      </c>
    </row>
    <row r="1189" spans="1:5">
      <c r="A1189" s="53" t="s">
        <v>1885</v>
      </c>
      <c r="B1189" s="61" t="str">
        <f t="shared" si="27"/>
        <v>18边</v>
      </c>
      <c r="C1189" s="61">
        <v>22.08</v>
      </c>
      <c r="D1189" s="72">
        <v>16.1</v>
      </c>
      <c r="E1189" s="74">
        <v>9.4</v>
      </c>
    </row>
    <row r="1190" spans="1:5">
      <c r="A1190" s="53" t="s">
        <v>1886</v>
      </c>
      <c r="B1190" s="51" t="str">
        <f t="shared" ref="B1190:B1209" si="28">IF(LEN(A1190)=12,"D"&amp;MID(A1190,6,2),MID(A1190,5,2))</f>
        <v>15</v>
      </c>
      <c r="C1190" s="61">
        <v>16.396</v>
      </c>
      <c r="D1190" s="72">
        <v>11.801</v>
      </c>
      <c r="E1190" s="74">
        <v>5.6</v>
      </c>
    </row>
    <row r="1191" spans="1:5">
      <c r="A1191" s="53" t="s">
        <v>1887</v>
      </c>
      <c r="B1191" s="51" t="str">
        <f t="shared" si="28"/>
        <v>14</v>
      </c>
      <c r="C1191" s="75">
        <v>15.614</v>
      </c>
      <c r="D1191" s="74">
        <v>11.117</v>
      </c>
      <c r="E1191" s="74">
        <v>5.25</v>
      </c>
    </row>
    <row r="1192" spans="1:5">
      <c r="A1192" s="53" t="s">
        <v>1888</v>
      </c>
      <c r="B1192" s="51" t="str">
        <f t="shared" si="28"/>
        <v>17</v>
      </c>
      <c r="C1192" s="75">
        <v>21.92</v>
      </c>
      <c r="D1192" s="74">
        <v>17.022</v>
      </c>
      <c r="E1192" s="74">
        <v>9</v>
      </c>
    </row>
    <row r="1193" spans="1:5">
      <c r="A1193" s="53" t="s">
        <v>1889</v>
      </c>
      <c r="B1193" s="51" t="str">
        <f t="shared" si="28"/>
        <v>18</v>
      </c>
      <c r="C1193" s="75">
        <v>25.02</v>
      </c>
      <c r="D1193" s="74">
        <v>18.65</v>
      </c>
      <c r="E1193" s="74">
        <v>10.2</v>
      </c>
    </row>
    <row r="1194" spans="1:5">
      <c r="A1194" s="53" t="s">
        <v>1890</v>
      </c>
      <c r="B1194" s="51" t="str">
        <f t="shared" si="28"/>
        <v>15</v>
      </c>
      <c r="C1194" s="57">
        <v>16.353</v>
      </c>
      <c r="D1194" s="62">
        <v>10.913</v>
      </c>
      <c r="E1194" s="74">
        <v>6.2</v>
      </c>
    </row>
    <row r="1195" spans="1:5">
      <c r="A1195" s="53" t="s">
        <v>1891</v>
      </c>
      <c r="B1195" s="51" t="str">
        <f t="shared" si="28"/>
        <v>15</v>
      </c>
      <c r="C1195" s="57">
        <v>16.353</v>
      </c>
      <c r="D1195" s="62">
        <v>10.913</v>
      </c>
      <c r="E1195" s="74">
        <v>6.2</v>
      </c>
    </row>
    <row r="1196" spans="1:5">
      <c r="A1196" s="53" t="s">
        <v>1892</v>
      </c>
      <c r="B1196" s="51" t="str">
        <f t="shared" si="28"/>
        <v>14</v>
      </c>
      <c r="C1196" s="61">
        <v>17.25</v>
      </c>
      <c r="D1196" s="72">
        <v>10.88</v>
      </c>
      <c r="E1196" s="74">
        <v>5.6</v>
      </c>
    </row>
    <row r="1197" spans="1:5">
      <c r="A1197" s="53" t="s">
        <v>1893</v>
      </c>
      <c r="B1197" s="51" t="str">
        <f t="shared" si="28"/>
        <v>D17</v>
      </c>
      <c r="C1197" s="51">
        <v>15.9</v>
      </c>
      <c r="D1197" s="52">
        <v>15.636</v>
      </c>
      <c r="E1197" s="74">
        <v>8.4</v>
      </c>
    </row>
    <row r="1198" spans="1:5">
      <c r="A1198" s="53" t="s">
        <v>1894</v>
      </c>
      <c r="B1198" s="51" t="str">
        <f t="shared" si="28"/>
        <v>18</v>
      </c>
      <c r="C1198" s="75">
        <v>28.367</v>
      </c>
      <c r="D1198" s="74">
        <v>21.613</v>
      </c>
      <c r="E1198" s="74">
        <v>12.572</v>
      </c>
    </row>
    <row r="1199" spans="1:5">
      <c r="A1199" s="53" t="s">
        <v>1895</v>
      </c>
      <c r="B1199" s="51" t="str">
        <f t="shared" si="28"/>
        <v>15</v>
      </c>
      <c r="C1199" s="75">
        <v>19.042</v>
      </c>
      <c r="D1199" s="74">
        <v>12.988</v>
      </c>
      <c r="E1199" s="74">
        <v>6.7</v>
      </c>
    </row>
    <row r="1200" spans="1:5">
      <c r="A1200" s="53" t="s">
        <v>1896</v>
      </c>
      <c r="B1200" s="51" t="str">
        <f t="shared" si="28"/>
        <v>15</v>
      </c>
      <c r="C1200" s="75">
        <v>19.042</v>
      </c>
      <c r="D1200" s="74">
        <v>12.988</v>
      </c>
      <c r="E1200" s="74">
        <v>6.7</v>
      </c>
    </row>
    <row r="1201" spans="1:5">
      <c r="A1201" s="53" t="s">
        <v>1897</v>
      </c>
      <c r="B1201" s="51" t="str">
        <f t="shared" si="28"/>
        <v>17</v>
      </c>
      <c r="C1201" s="75">
        <v>22.3</v>
      </c>
      <c r="D1201" s="74">
        <v>16.473</v>
      </c>
      <c r="E1201" s="74">
        <v>8.6</v>
      </c>
    </row>
    <row r="1202" spans="1:5">
      <c r="A1202" s="53" t="s">
        <v>1898</v>
      </c>
      <c r="B1202" s="51" t="str">
        <f t="shared" si="28"/>
        <v>17</v>
      </c>
      <c r="C1202" s="61">
        <v>22.3</v>
      </c>
      <c r="D1202" s="72">
        <v>16.473</v>
      </c>
      <c r="E1202" s="72">
        <v>8.6</v>
      </c>
    </row>
    <row r="1203" spans="1:5">
      <c r="A1203" s="53" t="s">
        <v>1899</v>
      </c>
      <c r="B1203" s="51" t="str">
        <f t="shared" si="28"/>
        <v>18</v>
      </c>
      <c r="C1203" s="75">
        <v>25.1</v>
      </c>
      <c r="D1203" s="74">
        <v>18.405</v>
      </c>
      <c r="E1203" s="74">
        <v>9.6</v>
      </c>
    </row>
    <row r="1204" spans="1:5">
      <c r="A1204" s="53" t="s">
        <v>1900</v>
      </c>
      <c r="B1204" s="51" t="str">
        <f t="shared" si="28"/>
        <v>18</v>
      </c>
      <c r="C1204" s="91">
        <v>25.1</v>
      </c>
      <c r="D1204" s="83">
        <v>18.405</v>
      </c>
      <c r="E1204" s="74">
        <v>9.6</v>
      </c>
    </row>
    <row r="1205" spans="1:5">
      <c r="A1205" s="53" t="s">
        <v>1901</v>
      </c>
      <c r="B1205" s="51" t="str">
        <f t="shared" si="28"/>
        <v>18</v>
      </c>
      <c r="C1205" s="70">
        <v>26.256</v>
      </c>
      <c r="D1205" s="71">
        <v>19.398</v>
      </c>
      <c r="E1205" s="74">
        <v>10.3</v>
      </c>
    </row>
    <row r="1206" spans="1:5">
      <c r="A1206" s="50" t="s">
        <v>1902</v>
      </c>
      <c r="B1206" s="51" t="str">
        <f t="shared" si="28"/>
        <v>15</v>
      </c>
      <c r="C1206" s="61">
        <v>18.933</v>
      </c>
      <c r="D1206" s="72">
        <v>12.187</v>
      </c>
      <c r="E1206" s="74">
        <v>6.6</v>
      </c>
    </row>
    <row r="1207" spans="1:5">
      <c r="A1207" s="53" t="s">
        <v>1903</v>
      </c>
      <c r="B1207" s="51" t="str">
        <f t="shared" si="28"/>
        <v>15</v>
      </c>
      <c r="C1207" s="75">
        <v>18.6</v>
      </c>
      <c r="D1207" s="74">
        <v>13.24</v>
      </c>
      <c r="E1207" s="74">
        <v>6.3</v>
      </c>
    </row>
    <row r="1208" spans="1:5">
      <c r="A1208" s="53" t="s">
        <v>1904</v>
      </c>
      <c r="B1208" s="51" t="str">
        <f t="shared" si="28"/>
        <v>15</v>
      </c>
      <c r="C1208" s="75">
        <v>17.02</v>
      </c>
      <c r="D1208" s="74">
        <v>13.087</v>
      </c>
      <c r="E1208" s="74">
        <v>6.1</v>
      </c>
    </row>
    <row r="1209" spans="1:5">
      <c r="A1209" s="53" t="s">
        <v>1905</v>
      </c>
      <c r="B1209" s="51" t="str">
        <f t="shared" si="28"/>
        <v>15</v>
      </c>
      <c r="C1209" s="70">
        <v>14.174</v>
      </c>
      <c r="D1209" s="71">
        <v>10.486</v>
      </c>
      <c r="E1209" s="74">
        <v>6.8</v>
      </c>
    </row>
    <row r="1210" spans="1:5">
      <c r="A1210" s="53" t="s">
        <v>1906</v>
      </c>
      <c r="B1210" s="61" t="str">
        <f>IF(LEN(A1210)=12,"D"&amp;MID(A1210,6,2),MID(A1210,5,2))&amp;"边"</f>
        <v>18边</v>
      </c>
      <c r="C1210" s="61">
        <v>22.08</v>
      </c>
      <c r="D1210" s="72">
        <v>16.1</v>
      </c>
      <c r="E1210" s="74">
        <v>9.7</v>
      </c>
    </row>
    <row r="1211" spans="1:5">
      <c r="A1211" s="53" t="s">
        <v>1907</v>
      </c>
      <c r="B1211" s="51" t="str">
        <f t="shared" ref="B1211:B1221" si="29">IF(LEN(A1211)=12,"D"&amp;MID(A1211,6,2),MID(A1211,5,2))</f>
        <v>18</v>
      </c>
      <c r="C1211" s="57">
        <v>24.204</v>
      </c>
      <c r="D1211" s="62">
        <v>18.26</v>
      </c>
      <c r="E1211" s="74">
        <v>9.7</v>
      </c>
    </row>
    <row r="1212" spans="1:5">
      <c r="A1212" s="53" t="s">
        <v>1908</v>
      </c>
      <c r="B1212" s="51" t="str">
        <f t="shared" si="29"/>
        <v>18</v>
      </c>
      <c r="C1212" s="57">
        <v>24.204</v>
      </c>
      <c r="D1212" s="62">
        <v>18.26</v>
      </c>
      <c r="E1212" s="74">
        <v>9.7</v>
      </c>
    </row>
    <row r="1213" spans="1:5">
      <c r="A1213" s="53" t="s">
        <v>1909</v>
      </c>
      <c r="B1213" s="51" t="str">
        <f t="shared" si="29"/>
        <v>18</v>
      </c>
      <c r="C1213" s="75">
        <v>26.918</v>
      </c>
      <c r="D1213" s="74">
        <v>19.814</v>
      </c>
      <c r="E1213" s="74">
        <v>11.8</v>
      </c>
    </row>
    <row r="1214" spans="1:5">
      <c r="A1214" s="50" t="s">
        <v>1910</v>
      </c>
      <c r="B1214" s="51" t="str">
        <f t="shared" si="29"/>
        <v>18</v>
      </c>
      <c r="C1214" s="61">
        <v>26.528</v>
      </c>
      <c r="D1214" s="72">
        <v>20.692</v>
      </c>
      <c r="E1214" s="74">
        <v>10.8</v>
      </c>
    </row>
    <row r="1215" spans="1:5">
      <c r="A1215" s="53" t="s">
        <v>1911</v>
      </c>
      <c r="B1215" s="51" t="str">
        <f t="shared" si="29"/>
        <v>16</v>
      </c>
      <c r="C1215" s="57">
        <v>18.772</v>
      </c>
      <c r="D1215" s="62">
        <v>12.642</v>
      </c>
      <c r="E1215" s="72">
        <v>8</v>
      </c>
    </row>
    <row r="1216" spans="1:5">
      <c r="A1216" s="50" t="s">
        <v>1912</v>
      </c>
      <c r="B1216" s="51" t="str">
        <f t="shared" si="29"/>
        <v>18</v>
      </c>
      <c r="C1216" s="61">
        <v>25.207</v>
      </c>
      <c r="D1216" s="72">
        <v>18.578</v>
      </c>
      <c r="E1216" s="74">
        <v>10.9</v>
      </c>
    </row>
    <row r="1217" spans="1:5">
      <c r="A1217" s="53" t="s">
        <v>1913</v>
      </c>
      <c r="B1217" s="51" t="str">
        <f t="shared" si="29"/>
        <v>17</v>
      </c>
      <c r="C1217" s="70">
        <v>21.333</v>
      </c>
      <c r="D1217" s="71">
        <v>16.527</v>
      </c>
      <c r="E1217" s="74">
        <v>9.55</v>
      </c>
    </row>
    <row r="1218" spans="1:5">
      <c r="A1218" s="53" t="s">
        <v>1914</v>
      </c>
      <c r="B1218" s="51" t="str">
        <f t="shared" si="29"/>
        <v>17</v>
      </c>
      <c r="C1218" s="70">
        <v>21.333</v>
      </c>
      <c r="D1218" s="71">
        <v>16.527</v>
      </c>
      <c r="E1218" s="74">
        <v>9.55</v>
      </c>
    </row>
    <row r="1219" spans="1:5">
      <c r="A1219" s="53" t="s">
        <v>1915</v>
      </c>
      <c r="B1219" s="51" t="str">
        <f t="shared" si="29"/>
        <v>17</v>
      </c>
      <c r="C1219" s="70">
        <v>21.773</v>
      </c>
      <c r="D1219" s="71">
        <v>15.56</v>
      </c>
      <c r="E1219" s="74">
        <v>9</v>
      </c>
    </row>
    <row r="1220" spans="1:5">
      <c r="A1220" s="53" t="s">
        <v>1916</v>
      </c>
      <c r="B1220" s="51" t="str">
        <f t="shared" si="29"/>
        <v>17</v>
      </c>
      <c r="C1220" s="70">
        <v>21.773</v>
      </c>
      <c r="D1220" s="71">
        <v>15.56</v>
      </c>
      <c r="E1220" s="74">
        <v>9</v>
      </c>
    </row>
    <row r="1221" spans="1:5">
      <c r="A1221" s="53" t="s">
        <v>1917</v>
      </c>
      <c r="B1221" s="51" t="str">
        <f t="shared" si="29"/>
        <v>17</v>
      </c>
      <c r="C1221" s="70">
        <v>21.773</v>
      </c>
      <c r="D1221" s="71">
        <v>15.56</v>
      </c>
      <c r="E1221" s="74">
        <v>9</v>
      </c>
    </row>
    <row r="1222" spans="1:5">
      <c r="A1222" s="53" t="s">
        <v>1918</v>
      </c>
      <c r="B1222" s="61" t="str">
        <f>IF(LEN(A1222)=12,"D"&amp;MID(A1222,6,2),MID(A1222,5,2))&amp;"边"</f>
        <v>17边</v>
      </c>
      <c r="C1222" s="75">
        <v>22.5</v>
      </c>
      <c r="D1222" s="52">
        <v>16.823</v>
      </c>
      <c r="E1222" s="74">
        <v>8</v>
      </c>
    </row>
    <row r="1223" spans="1:5">
      <c r="A1223" s="53" t="s">
        <v>1919</v>
      </c>
      <c r="B1223" s="61" t="str">
        <f>IF(LEN(A1223)=12,"D"&amp;MID(A1223,6,2),MID(A1223,5,2))&amp;"边"</f>
        <v>17边</v>
      </c>
      <c r="C1223" s="75">
        <v>22.5</v>
      </c>
      <c r="D1223" s="52">
        <v>16.823</v>
      </c>
      <c r="E1223" s="74">
        <v>8</v>
      </c>
    </row>
    <row r="1224" spans="1:5">
      <c r="A1224" s="53" t="s">
        <v>1920</v>
      </c>
      <c r="B1224" s="51" t="str">
        <f t="shared" ref="B1224:B1250" si="30">IF(LEN(A1224)=12,"D"&amp;MID(A1224,6,2),MID(A1224,5,2))</f>
        <v>16</v>
      </c>
      <c r="C1224" s="61">
        <v>20.48</v>
      </c>
      <c r="D1224" s="72">
        <v>15.398</v>
      </c>
      <c r="E1224" s="74">
        <v>7.7</v>
      </c>
    </row>
    <row r="1225" spans="1:5">
      <c r="A1225" s="53" t="s">
        <v>1921</v>
      </c>
      <c r="B1225" s="51" t="str">
        <f t="shared" si="30"/>
        <v>16</v>
      </c>
      <c r="C1225" s="61">
        <v>20.48</v>
      </c>
      <c r="D1225" s="72">
        <v>15.398</v>
      </c>
      <c r="E1225" s="74">
        <v>7.7</v>
      </c>
    </row>
    <row r="1226" spans="1:5">
      <c r="A1226" s="53" t="s">
        <v>1922</v>
      </c>
      <c r="B1226" s="51" t="str">
        <f t="shared" si="30"/>
        <v>18</v>
      </c>
      <c r="C1226" s="61">
        <v>25.922</v>
      </c>
      <c r="D1226" s="72">
        <v>20.746</v>
      </c>
      <c r="E1226" s="74">
        <v>10.2</v>
      </c>
    </row>
    <row r="1227" spans="1:5">
      <c r="A1227" s="53" t="s">
        <v>1923</v>
      </c>
      <c r="B1227" s="51" t="str">
        <f t="shared" si="30"/>
        <v>18</v>
      </c>
      <c r="C1227" s="61">
        <v>25.922</v>
      </c>
      <c r="D1227" s="72">
        <v>20.746</v>
      </c>
      <c r="E1227" s="74">
        <v>10.2</v>
      </c>
    </row>
    <row r="1228" spans="1:5">
      <c r="A1228" s="53" t="s">
        <v>1924</v>
      </c>
      <c r="B1228" s="51" t="str">
        <f t="shared" si="30"/>
        <v>18</v>
      </c>
      <c r="C1228" s="61">
        <v>25.922</v>
      </c>
      <c r="D1228" s="72">
        <v>20.746</v>
      </c>
      <c r="E1228" s="74">
        <v>10.2</v>
      </c>
    </row>
    <row r="1229" spans="1:5">
      <c r="A1229" s="50" t="s">
        <v>1925</v>
      </c>
      <c r="B1229" s="51" t="str">
        <f t="shared" si="30"/>
        <v>17</v>
      </c>
      <c r="C1229" s="51">
        <v>26.5</v>
      </c>
      <c r="D1229" s="74">
        <v>20.8</v>
      </c>
      <c r="E1229" s="74">
        <v>10.8</v>
      </c>
    </row>
    <row r="1230" spans="1:5">
      <c r="A1230" s="50" t="s">
        <v>1926</v>
      </c>
      <c r="B1230" s="51" t="str">
        <f t="shared" si="30"/>
        <v>13</v>
      </c>
      <c r="C1230" s="70">
        <v>10.713</v>
      </c>
      <c r="D1230" s="71">
        <v>8.049</v>
      </c>
      <c r="E1230" s="74">
        <v>5.4</v>
      </c>
    </row>
    <row r="1231" spans="1:5">
      <c r="A1231" s="50" t="s">
        <v>1927</v>
      </c>
      <c r="B1231" s="51" t="str">
        <f t="shared" si="30"/>
        <v>13</v>
      </c>
      <c r="C1231" s="70">
        <v>10.713</v>
      </c>
      <c r="D1231" s="71">
        <v>8.049</v>
      </c>
      <c r="E1231" s="74">
        <v>5.4</v>
      </c>
    </row>
    <row r="1232" spans="1:5">
      <c r="A1232" s="50" t="s">
        <v>1928</v>
      </c>
      <c r="B1232" s="51" t="str">
        <f t="shared" si="30"/>
        <v>15</v>
      </c>
      <c r="C1232" s="61">
        <v>16.23</v>
      </c>
      <c r="D1232" s="72">
        <v>10.11</v>
      </c>
      <c r="E1232" s="74">
        <v>5.4</v>
      </c>
    </row>
    <row r="1233" spans="1:5">
      <c r="A1233" s="50" t="s">
        <v>1929</v>
      </c>
      <c r="B1233" s="51" t="str">
        <f t="shared" si="30"/>
        <v>15</v>
      </c>
      <c r="C1233" s="61">
        <v>16.23</v>
      </c>
      <c r="D1233" s="72">
        <v>10.11</v>
      </c>
      <c r="E1233" s="74">
        <v>5.4</v>
      </c>
    </row>
    <row r="1234" spans="1:5">
      <c r="A1234" s="50" t="s">
        <v>1930</v>
      </c>
      <c r="B1234" s="51" t="str">
        <f t="shared" si="30"/>
        <v>15</v>
      </c>
      <c r="C1234" s="61">
        <v>18.933</v>
      </c>
      <c r="D1234" s="72">
        <v>12.187</v>
      </c>
      <c r="E1234" s="74">
        <v>6.6</v>
      </c>
    </row>
    <row r="1235" spans="1:5">
      <c r="A1235" s="53" t="s">
        <v>1931</v>
      </c>
      <c r="B1235" s="51" t="str">
        <f t="shared" si="30"/>
        <v>16</v>
      </c>
      <c r="C1235" s="61">
        <v>18.772</v>
      </c>
      <c r="D1235" s="72">
        <v>12.642</v>
      </c>
      <c r="E1235" s="72">
        <v>8</v>
      </c>
    </row>
    <row r="1236" spans="1:5">
      <c r="A1236" s="50" t="s">
        <v>1932</v>
      </c>
      <c r="B1236" s="51" t="str">
        <f t="shared" si="30"/>
        <v>18</v>
      </c>
      <c r="C1236" s="57">
        <v>27.542</v>
      </c>
      <c r="D1236" s="62">
        <v>20.76</v>
      </c>
      <c r="E1236" s="72">
        <v>10.6</v>
      </c>
    </row>
    <row r="1237" spans="1:5">
      <c r="A1237" s="50" t="s">
        <v>1933</v>
      </c>
      <c r="B1237" s="51" t="str">
        <f t="shared" si="30"/>
        <v>16</v>
      </c>
      <c r="C1237" s="61">
        <v>19.132</v>
      </c>
      <c r="D1237" s="72">
        <v>13.576</v>
      </c>
      <c r="E1237" s="74">
        <v>8.25</v>
      </c>
    </row>
    <row r="1238" spans="1:5">
      <c r="A1238" s="50" t="s">
        <v>1934</v>
      </c>
      <c r="B1238" s="51" t="str">
        <f t="shared" si="30"/>
        <v>15</v>
      </c>
      <c r="C1238" s="75">
        <v>15.2</v>
      </c>
      <c r="D1238" s="74">
        <v>10.063</v>
      </c>
      <c r="E1238" s="74">
        <v>5.7</v>
      </c>
    </row>
    <row r="1239" spans="1:5">
      <c r="A1239" s="53" t="s">
        <v>1935</v>
      </c>
      <c r="B1239" s="51" t="str">
        <f t="shared" si="30"/>
        <v>15</v>
      </c>
      <c r="C1239" s="75">
        <v>19.196</v>
      </c>
      <c r="D1239" s="74">
        <v>13.426</v>
      </c>
      <c r="E1239" s="74">
        <v>6.9</v>
      </c>
    </row>
    <row r="1240" spans="1:5">
      <c r="A1240" s="53" t="s">
        <v>1936</v>
      </c>
      <c r="B1240" s="51" t="str">
        <f t="shared" si="30"/>
        <v>15</v>
      </c>
      <c r="C1240" s="75">
        <v>20.98</v>
      </c>
      <c r="D1240" s="74">
        <v>14.634</v>
      </c>
      <c r="E1240" s="74">
        <v>7.4</v>
      </c>
    </row>
    <row r="1241" spans="1:5">
      <c r="A1241" s="53" t="s">
        <v>1937</v>
      </c>
      <c r="B1241" s="51" t="str">
        <f t="shared" si="30"/>
        <v>15</v>
      </c>
      <c r="C1241" s="61">
        <v>15.31</v>
      </c>
      <c r="D1241" s="72">
        <v>10.69</v>
      </c>
      <c r="E1241" s="74">
        <v>6.4</v>
      </c>
    </row>
    <row r="1242" spans="1:5">
      <c r="A1242" s="53" t="s">
        <v>1938</v>
      </c>
      <c r="B1242" s="51" t="str">
        <f t="shared" si="30"/>
        <v>13</v>
      </c>
      <c r="C1242" s="61">
        <v>15.65</v>
      </c>
      <c r="D1242" s="72">
        <v>11.55</v>
      </c>
      <c r="E1242" s="77">
        <v>5.6</v>
      </c>
    </row>
    <row r="1243" spans="1:5">
      <c r="A1243" s="53" t="s">
        <v>1939</v>
      </c>
      <c r="B1243" s="51" t="str">
        <f t="shared" si="30"/>
        <v>15</v>
      </c>
      <c r="C1243" s="57">
        <v>18.72</v>
      </c>
      <c r="D1243" s="62">
        <v>12.754</v>
      </c>
      <c r="E1243" s="74">
        <v>6.5</v>
      </c>
    </row>
    <row r="1244" spans="1:5">
      <c r="A1244" s="53" t="s">
        <v>1940</v>
      </c>
      <c r="B1244" s="51" t="str">
        <f t="shared" si="30"/>
        <v>16</v>
      </c>
      <c r="C1244" s="61">
        <v>20.954</v>
      </c>
      <c r="D1244" s="72">
        <v>16.265</v>
      </c>
      <c r="E1244" s="52">
        <v>9.7</v>
      </c>
    </row>
    <row r="1245" spans="1:5">
      <c r="A1245" s="50" t="s">
        <v>1941</v>
      </c>
      <c r="B1245" s="51" t="str">
        <f t="shared" si="30"/>
        <v>15</v>
      </c>
      <c r="C1245" s="61">
        <v>21.5</v>
      </c>
      <c r="D1245" s="72">
        <v>15.609</v>
      </c>
      <c r="E1245" s="74">
        <v>8.2</v>
      </c>
    </row>
    <row r="1246" spans="1:5">
      <c r="A1246" s="53" t="s">
        <v>1942</v>
      </c>
      <c r="B1246" s="51" t="str">
        <f t="shared" si="30"/>
        <v>13</v>
      </c>
      <c r="C1246" s="57">
        <v>12.637</v>
      </c>
      <c r="D1246" s="62">
        <v>8.723</v>
      </c>
      <c r="E1246" s="74">
        <v>4.9</v>
      </c>
    </row>
    <row r="1247" spans="1:5">
      <c r="A1247" s="53" t="s">
        <v>1943</v>
      </c>
      <c r="B1247" s="51" t="str">
        <f t="shared" si="30"/>
        <v>15</v>
      </c>
      <c r="C1247" s="57">
        <v>18.02</v>
      </c>
      <c r="D1247" s="62">
        <v>13</v>
      </c>
      <c r="E1247" s="72">
        <v>6.1</v>
      </c>
    </row>
    <row r="1248" spans="1:5">
      <c r="A1248" s="53" t="s">
        <v>1944</v>
      </c>
      <c r="B1248" s="51" t="str">
        <f t="shared" si="30"/>
        <v>15</v>
      </c>
      <c r="C1248" s="61">
        <v>15.373</v>
      </c>
      <c r="D1248" s="72">
        <v>11.92</v>
      </c>
      <c r="E1248" s="72">
        <v>7.3</v>
      </c>
    </row>
    <row r="1249" spans="1:5">
      <c r="A1249" s="53" t="s">
        <v>1945</v>
      </c>
      <c r="B1249" s="51" t="str">
        <f t="shared" si="30"/>
        <v>16</v>
      </c>
      <c r="C1249" s="61">
        <v>19.132</v>
      </c>
      <c r="D1249" s="72">
        <v>13.576</v>
      </c>
      <c r="E1249" s="72">
        <v>8.25</v>
      </c>
    </row>
    <row r="1250" spans="1:5">
      <c r="A1250" s="58" t="s">
        <v>1946</v>
      </c>
      <c r="B1250" s="51" t="str">
        <f t="shared" si="30"/>
        <v>18</v>
      </c>
      <c r="C1250" s="61">
        <v>26.528</v>
      </c>
      <c r="D1250" s="72">
        <v>20.692</v>
      </c>
      <c r="E1250" s="72">
        <v>10.8</v>
      </c>
    </row>
    <row r="1251" spans="1:5">
      <c r="A1251" s="53" t="s">
        <v>1947</v>
      </c>
      <c r="B1251" s="61" t="str">
        <f t="shared" ref="B1251:B1254" si="31">IF(LEN(A1251)=12,"D"&amp;MID(A1251,6,2),MID(A1251,5,2))&amp;"边"</f>
        <v>17边</v>
      </c>
      <c r="C1251" s="75">
        <v>22.5</v>
      </c>
      <c r="D1251" s="74">
        <v>16.823</v>
      </c>
      <c r="E1251" s="74">
        <v>8.2</v>
      </c>
    </row>
    <row r="1252" spans="1:5">
      <c r="A1252" s="53" t="s">
        <v>1948</v>
      </c>
      <c r="B1252" s="61" t="str">
        <f t="shared" si="31"/>
        <v>17边</v>
      </c>
      <c r="C1252" s="75">
        <v>23.1</v>
      </c>
      <c r="D1252" s="74">
        <v>17.303</v>
      </c>
      <c r="E1252" s="74">
        <v>8.2</v>
      </c>
    </row>
    <row r="1253" spans="1:5">
      <c r="A1253" s="53" t="s">
        <v>1949</v>
      </c>
      <c r="B1253" s="61" t="str">
        <f t="shared" si="31"/>
        <v>15边</v>
      </c>
      <c r="C1253" s="57">
        <v>18.02</v>
      </c>
      <c r="D1253" s="62">
        <v>13</v>
      </c>
      <c r="E1253" s="74">
        <v>6.1</v>
      </c>
    </row>
    <row r="1254" spans="1:5">
      <c r="A1254" s="53" t="s">
        <v>1950</v>
      </c>
      <c r="B1254" s="61" t="str">
        <f t="shared" si="31"/>
        <v>15边</v>
      </c>
      <c r="C1254" s="57">
        <v>18.02</v>
      </c>
      <c r="D1254" s="62">
        <v>13</v>
      </c>
      <c r="E1254" s="74">
        <v>6.1</v>
      </c>
    </row>
    <row r="1255" spans="1:5">
      <c r="A1255" s="53" t="s">
        <v>1951</v>
      </c>
      <c r="B1255" s="51" t="str">
        <f t="shared" ref="B1255:B1276" si="32">IF(LEN(A1255)=12,"D"&amp;MID(A1255,6,2),MID(A1255,5,2))</f>
        <v>18</v>
      </c>
      <c r="C1255" s="75">
        <v>23.195</v>
      </c>
      <c r="D1255" s="74">
        <v>17.322</v>
      </c>
      <c r="E1255" s="74">
        <v>9.2</v>
      </c>
    </row>
    <row r="1256" spans="1:5">
      <c r="A1256" s="50" t="s">
        <v>1952</v>
      </c>
      <c r="B1256" s="51" t="str">
        <f t="shared" si="32"/>
        <v>17</v>
      </c>
      <c r="C1256" s="61">
        <v>24.8</v>
      </c>
      <c r="D1256" s="72">
        <v>18.297</v>
      </c>
      <c r="E1256" s="74">
        <v>9.6</v>
      </c>
    </row>
    <row r="1257" spans="1:5">
      <c r="A1257" s="53" t="s">
        <v>1953</v>
      </c>
      <c r="B1257" s="51" t="str">
        <f t="shared" si="32"/>
        <v>14</v>
      </c>
      <c r="C1257" s="75">
        <v>15.5</v>
      </c>
      <c r="D1257" s="74">
        <v>11.4</v>
      </c>
      <c r="E1257" s="74">
        <v>6.2</v>
      </c>
    </row>
    <row r="1258" spans="1:5">
      <c r="A1258" s="50" t="s">
        <v>1954</v>
      </c>
      <c r="B1258" s="51" t="str">
        <f t="shared" si="32"/>
        <v>20</v>
      </c>
      <c r="C1258" s="61">
        <v>37.353</v>
      </c>
      <c r="D1258" s="72">
        <v>28.793</v>
      </c>
      <c r="E1258" s="74">
        <v>17.6</v>
      </c>
    </row>
    <row r="1259" spans="1:5">
      <c r="A1259" s="50" t="s">
        <v>1955</v>
      </c>
      <c r="B1259" s="51" t="str">
        <f t="shared" si="32"/>
        <v>20</v>
      </c>
      <c r="C1259" s="61">
        <v>37.353</v>
      </c>
      <c r="D1259" s="72">
        <v>28.793</v>
      </c>
      <c r="E1259" s="74">
        <v>17.6</v>
      </c>
    </row>
    <row r="1260" spans="1:5">
      <c r="A1260" s="53" t="s">
        <v>1956</v>
      </c>
      <c r="B1260" s="51" t="str">
        <f t="shared" si="32"/>
        <v>18</v>
      </c>
      <c r="C1260" s="70">
        <v>26.256</v>
      </c>
      <c r="D1260" s="71">
        <v>19.398</v>
      </c>
      <c r="E1260" s="74">
        <v>10.3</v>
      </c>
    </row>
    <row r="1261" spans="1:5">
      <c r="A1261" s="53" t="s">
        <v>1957</v>
      </c>
      <c r="B1261" s="51" t="str">
        <f t="shared" si="32"/>
        <v>D14</v>
      </c>
      <c r="C1261" s="61">
        <v>10.9</v>
      </c>
      <c r="D1261" s="72">
        <v>10.663</v>
      </c>
      <c r="E1261" s="74">
        <v>5.3</v>
      </c>
    </row>
    <row r="1262" spans="1:5">
      <c r="A1262" s="50" t="s">
        <v>1958</v>
      </c>
      <c r="B1262" s="51" t="str">
        <f t="shared" si="32"/>
        <v>D20</v>
      </c>
      <c r="C1262" s="61">
        <v>25.22</v>
      </c>
      <c r="D1262" s="72">
        <v>25.02</v>
      </c>
      <c r="E1262" s="74">
        <v>16.2</v>
      </c>
    </row>
    <row r="1263" spans="1:5">
      <c r="A1263" s="50" t="s">
        <v>1959</v>
      </c>
      <c r="B1263" s="51" t="str">
        <f t="shared" si="32"/>
        <v>D20</v>
      </c>
      <c r="C1263" s="61">
        <v>25.22</v>
      </c>
      <c r="D1263" s="72">
        <v>25.02</v>
      </c>
      <c r="E1263" s="74">
        <v>16.2</v>
      </c>
    </row>
    <row r="1264" spans="1:5">
      <c r="A1264" s="53" t="s">
        <v>1960</v>
      </c>
      <c r="B1264" s="51" t="str">
        <f t="shared" si="32"/>
        <v>15</v>
      </c>
      <c r="C1264" s="61">
        <v>16.353</v>
      </c>
      <c r="D1264" s="72">
        <v>10.913</v>
      </c>
      <c r="E1264" s="74">
        <v>6.2</v>
      </c>
    </row>
    <row r="1265" spans="1:5">
      <c r="A1265" s="53" t="s">
        <v>1961</v>
      </c>
      <c r="B1265" s="51" t="str">
        <f t="shared" si="32"/>
        <v>D17</v>
      </c>
      <c r="C1265" s="75">
        <v>15.9</v>
      </c>
      <c r="D1265" s="52">
        <v>15.636</v>
      </c>
      <c r="E1265" s="74">
        <v>8.4</v>
      </c>
    </row>
    <row r="1266" spans="1:5">
      <c r="A1266" s="53" t="s">
        <v>1962</v>
      </c>
      <c r="B1266" s="51" t="str">
        <f t="shared" si="32"/>
        <v>D17</v>
      </c>
      <c r="C1266" s="75">
        <v>15.9</v>
      </c>
      <c r="D1266" s="52">
        <v>15.636</v>
      </c>
      <c r="E1266" s="74">
        <v>8.4</v>
      </c>
    </row>
    <row r="1267" spans="1:5">
      <c r="A1267" s="53" t="s">
        <v>1963</v>
      </c>
      <c r="B1267" s="51" t="str">
        <f t="shared" si="32"/>
        <v>13</v>
      </c>
      <c r="C1267" s="57">
        <v>12.637</v>
      </c>
      <c r="D1267" s="62">
        <v>8.723</v>
      </c>
      <c r="E1267" s="74">
        <v>4.9</v>
      </c>
    </row>
    <row r="1268" spans="1:5">
      <c r="A1268" s="53" t="s">
        <v>1964</v>
      </c>
      <c r="B1268" s="51" t="str">
        <f t="shared" si="32"/>
        <v>15</v>
      </c>
      <c r="C1268" s="75">
        <v>14.823</v>
      </c>
      <c r="D1268" s="74">
        <v>11.08</v>
      </c>
      <c r="E1268" s="52">
        <v>6.8</v>
      </c>
    </row>
    <row r="1269" spans="1:5">
      <c r="A1269" s="50" t="s">
        <v>1965</v>
      </c>
      <c r="B1269" s="51" t="str">
        <f t="shared" si="32"/>
        <v>D24</v>
      </c>
      <c r="C1269" s="61">
        <v>35</v>
      </c>
      <c r="D1269" s="72">
        <v>34.514</v>
      </c>
      <c r="E1269" s="74">
        <v>23.4</v>
      </c>
    </row>
    <row r="1270" spans="1:5">
      <c r="A1270" s="50" t="s">
        <v>1966</v>
      </c>
      <c r="B1270" s="51" t="str">
        <f t="shared" si="32"/>
        <v>D24</v>
      </c>
      <c r="C1270" s="61">
        <v>35</v>
      </c>
      <c r="D1270" s="72">
        <v>34.514</v>
      </c>
      <c r="E1270" s="74">
        <v>23.4</v>
      </c>
    </row>
    <row r="1271" spans="1:5">
      <c r="A1271" s="50" t="s">
        <v>1967</v>
      </c>
      <c r="B1271" s="51" t="str">
        <f t="shared" si="32"/>
        <v>D24</v>
      </c>
      <c r="C1271" s="61">
        <v>35</v>
      </c>
      <c r="D1271" s="72">
        <v>34.514</v>
      </c>
      <c r="E1271" s="74">
        <v>23.4</v>
      </c>
    </row>
    <row r="1272" spans="1:5">
      <c r="A1272" s="50" t="s">
        <v>1968</v>
      </c>
      <c r="B1272" s="51" t="str">
        <f t="shared" si="32"/>
        <v>D24</v>
      </c>
      <c r="C1272" s="61">
        <v>35</v>
      </c>
      <c r="D1272" s="72">
        <v>34.514</v>
      </c>
      <c r="E1272" s="74">
        <v>23.4</v>
      </c>
    </row>
    <row r="1273" spans="1:5">
      <c r="A1273" s="50" t="s">
        <v>1969</v>
      </c>
      <c r="B1273" s="51" t="str">
        <f t="shared" si="32"/>
        <v>D24</v>
      </c>
      <c r="C1273" s="61">
        <v>35</v>
      </c>
      <c r="D1273" s="72">
        <v>34.514</v>
      </c>
      <c r="E1273" s="74">
        <v>23.4</v>
      </c>
    </row>
    <row r="1274" spans="1:5">
      <c r="A1274" s="53" t="s">
        <v>1970</v>
      </c>
      <c r="B1274" s="51" t="str">
        <f t="shared" si="32"/>
        <v>14</v>
      </c>
      <c r="C1274" s="61">
        <v>15.18</v>
      </c>
      <c r="D1274" s="72">
        <v>11.2</v>
      </c>
      <c r="E1274" s="74">
        <v>5.3</v>
      </c>
    </row>
    <row r="1275" spans="1:5">
      <c r="A1275" s="50" t="s">
        <v>1971</v>
      </c>
      <c r="B1275" s="51" t="str">
        <f t="shared" si="32"/>
        <v>D24</v>
      </c>
      <c r="C1275" s="61">
        <v>35.68</v>
      </c>
      <c r="D1275" s="72">
        <v>35.22</v>
      </c>
      <c r="E1275" s="74">
        <v>24.7</v>
      </c>
    </row>
    <row r="1276" spans="1:5">
      <c r="A1276" s="50" t="s">
        <v>1972</v>
      </c>
      <c r="B1276" s="51" t="str">
        <f t="shared" si="32"/>
        <v>D24</v>
      </c>
      <c r="C1276" s="61">
        <v>35.68</v>
      </c>
      <c r="D1276" s="72">
        <v>35.22</v>
      </c>
      <c r="E1276" s="74">
        <v>24.7</v>
      </c>
    </row>
    <row r="1277" spans="1:5">
      <c r="A1277" s="50" t="s">
        <v>1973</v>
      </c>
      <c r="B1277" s="61" t="str">
        <f>IF(LEN(A1277)=12,"D"&amp;MID(A1277,6,2),MID(A1277,5,2))&amp;"边"</f>
        <v>18边</v>
      </c>
      <c r="C1277" s="57">
        <v>27.104</v>
      </c>
      <c r="D1277" s="62">
        <v>19.426</v>
      </c>
      <c r="E1277" s="74">
        <v>10.4</v>
      </c>
    </row>
    <row r="1278" spans="1:5">
      <c r="A1278" s="50" t="s">
        <v>1974</v>
      </c>
      <c r="B1278" s="61" t="str">
        <f>IF(LEN(A1278)=12,"D"&amp;MID(A1278,6,2),MID(A1278,5,2))&amp;"边"</f>
        <v>20边</v>
      </c>
      <c r="C1278" s="61">
        <v>33.382</v>
      </c>
      <c r="D1278" s="72">
        <v>24.81</v>
      </c>
      <c r="E1278" s="74">
        <v>12.5</v>
      </c>
    </row>
    <row r="1279" spans="1:5">
      <c r="A1279" s="53" t="s">
        <v>1975</v>
      </c>
      <c r="B1279" s="51" t="str">
        <f t="shared" ref="B1279:B1287" si="33">IF(LEN(A1279)=12,"D"&amp;MID(A1279,6,2),MID(A1279,5,2))</f>
        <v>15</v>
      </c>
      <c r="C1279" s="70">
        <v>16.136</v>
      </c>
      <c r="D1279" s="71">
        <v>12.22</v>
      </c>
      <c r="E1279" s="74">
        <v>6.9</v>
      </c>
    </row>
    <row r="1280" spans="1:5">
      <c r="A1280" s="53" t="s">
        <v>1976</v>
      </c>
      <c r="B1280" s="51" t="str">
        <f t="shared" si="33"/>
        <v>15</v>
      </c>
      <c r="C1280" s="70">
        <v>16.136</v>
      </c>
      <c r="D1280" s="71">
        <v>12.22</v>
      </c>
      <c r="E1280" s="74">
        <v>6.9</v>
      </c>
    </row>
    <row r="1281" spans="1:5">
      <c r="A1281" s="53" t="s">
        <v>1977</v>
      </c>
      <c r="B1281" s="51" t="str">
        <f t="shared" si="33"/>
        <v>14</v>
      </c>
      <c r="C1281" s="61">
        <v>15.18</v>
      </c>
      <c r="D1281" s="72">
        <v>11.2</v>
      </c>
      <c r="E1281" s="74">
        <v>5.25</v>
      </c>
    </row>
    <row r="1282" spans="1:5">
      <c r="A1282" s="53" t="s">
        <v>1978</v>
      </c>
      <c r="B1282" s="51" t="str">
        <f t="shared" si="33"/>
        <v>14</v>
      </c>
      <c r="C1282" s="75">
        <v>18.16</v>
      </c>
      <c r="D1282" s="74">
        <v>11.41</v>
      </c>
      <c r="E1282" s="74">
        <v>6.2</v>
      </c>
    </row>
    <row r="1283" spans="1:5">
      <c r="A1283" s="53" t="s">
        <v>1979</v>
      </c>
      <c r="B1283" s="51" t="str">
        <f t="shared" si="33"/>
        <v>14</v>
      </c>
      <c r="C1283" s="75">
        <v>18.4</v>
      </c>
      <c r="D1283" s="74">
        <v>12.35</v>
      </c>
      <c r="E1283" s="74">
        <v>6.7</v>
      </c>
    </row>
    <row r="1284" spans="1:5">
      <c r="A1284" s="53" t="s">
        <v>1980</v>
      </c>
      <c r="B1284" s="51" t="str">
        <f t="shared" si="33"/>
        <v>14</v>
      </c>
      <c r="C1284" s="61">
        <v>15.18</v>
      </c>
      <c r="D1284" s="72">
        <v>11.2</v>
      </c>
      <c r="E1284" s="74">
        <v>5.3</v>
      </c>
    </row>
    <row r="1285" spans="1:5">
      <c r="A1285" s="50" t="s">
        <v>1981</v>
      </c>
      <c r="B1285" s="51" t="str">
        <f t="shared" si="33"/>
        <v>15</v>
      </c>
      <c r="C1285" s="75">
        <v>20.76</v>
      </c>
      <c r="D1285" s="74">
        <v>15.812</v>
      </c>
      <c r="E1285" s="74">
        <v>7.82</v>
      </c>
    </row>
    <row r="1286" spans="1:5">
      <c r="A1286" s="53" t="s">
        <v>1982</v>
      </c>
      <c r="B1286" s="51" t="str">
        <f t="shared" si="33"/>
        <v>15</v>
      </c>
      <c r="C1286" s="61">
        <v>15.75</v>
      </c>
      <c r="D1286" s="72">
        <v>11.025</v>
      </c>
      <c r="E1286" s="74">
        <v>6.3</v>
      </c>
    </row>
    <row r="1287" spans="1:5">
      <c r="A1287" s="53" t="s">
        <v>1983</v>
      </c>
      <c r="B1287" s="51" t="str">
        <f t="shared" si="33"/>
        <v>15</v>
      </c>
      <c r="C1287" s="61">
        <v>15.75</v>
      </c>
      <c r="D1287" s="72">
        <v>11.025</v>
      </c>
      <c r="E1287" s="74">
        <v>6.3</v>
      </c>
    </row>
    <row r="1288" spans="1:5">
      <c r="A1288" s="53" t="s">
        <v>1984</v>
      </c>
      <c r="B1288" s="61" t="str">
        <f t="shared" ref="B1288:B1290" si="34">IF(LEN(A1288)=12,"D"&amp;MID(A1288,6,2),MID(A1288,5,2))&amp;"边"</f>
        <v>18边</v>
      </c>
      <c r="C1288" s="61">
        <v>22.08</v>
      </c>
      <c r="D1288" s="72">
        <v>16.1</v>
      </c>
      <c r="E1288" s="74">
        <v>9.4</v>
      </c>
    </row>
    <row r="1289" spans="1:5">
      <c r="A1289" s="53" t="s">
        <v>1985</v>
      </c>
      <c r="B1289" s="61" t="str">
        <f t="shared" si="34"/>
        <v>18边</v>
      </c>
      <c r="C1289" s="61">
        <v>22.08</v>
      </c>
      <c r="D1289" s="72">
        <v>16.1</v>
      </c>
      <c r="E1289" s="74">
        <v>9.4</v>
      </c>
    </row>
    <row r="1290" spans="1:5">
      <c r="A1290" s="53" t="s">
        <v>1986</v>
      </c>
      <c r="B1290" s="61" t="str">
        <f t="shared" si="34"/>
        <v>18边</v>
      </c>
      <c r="C1290" s="61">
        <v>22.08</v>
      </c>
      <c r="D1290" s="72">
        <v>16.1</v>
      </c>
      <c r="E1290" s="74">
        <v>9.4</v>
      </c>
    </row>
    <row r="1291" spans="1:5">
      <c r="A1291" s="50" t="s">
        <v>1987</v>
      </c>
      <c r="B1291" s="51" t="str">
        <f t="shared" ref="B1291:B1354" si="35">IF(LEN(A1291)=12,"D"&amp;MID(A1291,6,2),MID(A1291,5,2))</f>
        <v>20</v>
      </c>
      <c r="C1291" s="61">
        <v>37.353</v>
      </c>
      <c r="D1291" s="72">
        <v>28.793</v>
      </c>
      <c r="E1291" s="74">
        <v>17.6</v>
      </c>
    </row>
    <row r="1292" spans="1:5">
      <c r="A1292" s="50" t="s">
        <v>1988</v>
      </c>
      <c r="B1292" s="51" t="str">
        <f t="shared" si="35"/>
        <v>20</v>
      </c>
      <c r="C1292" s="61">
        <v>37.353</v>
      </c>
      <c r="D1292" s="72">
        <v>28.793</v>
      </c>
      <c r="E1292" s="74">
        <v>17.6</v>
      </c>
    </row>
    <row r="1293" spans="1:5">
      <c r="A1293" s="50" t="s">
        <v>1989</v>
      </c>
      <c r="B1293" s="51" t="str">
        <f t="shared" si="35"/>
        <v>20</v>
      </c>
      <c r="C1293" s="61">
        <v>37.353</v>
      </c>
      <c r="D1293" s="72">
        <v>28.793</v>
      </c>
      <c r="E1293" s="74">
        <v>17.6</v>
      </c>
    </row>
    <row r="1294" spans="1:5">
      <c r="A1294" s="50" t="s">
        <v>1990</v>
      </c>
      <c r="B1294" s="51" t="str">
        <f t="shared" si="35"/>
        <v>20</v>
      </c>
      <c r="C1294" s="61">
        <v>37.353</v>
      </c>
      <c r="D1294" s="72">
        <v>28.793</v>
      </c>
      <c r="E1294" s="74">
        <v>17.6</v>
      </c>
    </row>
    <row r="1295" spans="1:5">
      <c r="A1295" s="53" t="s">
        <v>1991</v>
      </c>
      <c r="B1295" s="51" t="str">
        <f t="shared" si="35"/>
        <v>14</v>
      </c>
      <c r="C1295" s="61">
        <v>16.78</v>
      </c>
      <c r="D1295" s="72">
        <v>11.43</v>
      </c>
      <c r="E1295" s="52">
        <v>5.6</v>
      </c>
    </row>
    <row r="1296" spans="1:5">
      <c r="A1296" s="53" t="s">
        <v>1992</v>
      </c>
      <c r="B1296" s="51" t="str">
        <f t="shared" si="35"/>
        <v>14</v>
      </c>
      <c r="C1296" s="75">
        <v>13.358</v>
      </c>
      <c r="D1296" s="74">
        <v>10.05</v>
      </c>
      <c r="E1296" s="74">
        <v>4.734</v>
      </c>
    </row>
    <row r="1297" spans="1:5">
      <c r="A1297" s="50" t="s">
        <v>1993</v>
      </c>
      <c r="B1297" s="51" t="str">
        <f t="shared" si="35"/>
        <v>D20</v>
      </c>
      <c r="C1297" s="61">
        <v>25.22</v>
      </c>
      <c r="D1297" s="72">
        <v>25.02</v>
      </c>
      <c r="E1297" s="74">
        <v>16.2</v>
      </c>
    </row>
    <row r="1298" spans="1:5">
      <c r="A1298" s="50" t="s">
        <v>1994</v>
      </c>
      <c r="B1298" s="51" t="str">
        <f t="shared" si="35"/>
        <v>D20</v>
      </c>
      <c r="C1298" s="61">
        <v>25.22</v>
      </c>
      <c r="D1298" s="72">
        <v>25.02</v>
      </c>
      <c r="E1298" s="74">
        <v>16.2</v>
      </c>
    </row>
    <row r="1299" spans="1:5">
      <c r="A1299" s="53" t="s">
        <v>1995</v>
      </c>
      <c r="B1299" s="51" t="str">
        <f t="shared" si="35"/>
        <v>15</v>
      </c>
      <c r="C1299" s="61">
        <v>15.033</v>
      </c>
      <c r="D1299" s="72">
        <v>12.187</v>
      </c>
      <c r="E1299" s="74">
        <v>6.6</v>
      </c>
    </row>
    <row r="1300" spans="1:5">
      <c r="A1300" s="53" t="s">
        <v>1996</v>
      </c>
      <c r="B1300" s="51" t="str">
        <f t="shared" si="35"/>
        <v>15</v>
      </c>
      <c r="C1300" s="75">
        <v>16.693</v>
      </c>
      <c r="D1300" s="74">
        <v>11.873</v>
      </c>
      <c r="E1300" s="74">
        <v>6.7</v>
      </c>
    </row>
    <row r="1301" spans="1:5">
      <c r="A1301" s="53" t="s">
        <v>1997</v>
      </c>
      <c r="B1301" s="51" t="str">
        <f t="shared" si="35"/>
        <v>15</v>
      </c>
      <c r="C1301" s="75">
        <v>16.693</v>
      </c>
      <c r="D1301" s="74">
        <v>11.873</v>
      </c>
      <c r="E1301" s="74">
        <v>6.7</v>
      </c>
    </row>
    <row r="1302" spans="1:5">
      <c r="A1302" s="50" t="s">
        <v>1998</v>
      </c>
      <c r="B1302" s="51" t="str">
        <f t="shared" si="35"/>
        <v>17</v>
      </c>
      <c r="C1302" s="75">
        <v>26.5</v>
      </c>
      <c r="D1302" s="74">
        <v>19.764</v>
      </c>
      <c r="E1302" s="74">
        <v>10.2</v>
      </c>
    </row>
    <row r="1303" spans="1:5">
      <c r="A1303" s="50" t="s">
        <v>1999</v>
      </c>
      <c r="B1303" s="51" t="str">
        <f t="shared" si="35"/>
        <v>17</v>
      </c>
      <c r="C1303" s="75">
        <v>26.5</v>
      </c>
      <c r="D1303" s="74">
        <v>19.764</v>
      </c>
      <c r="E1303" s="74">
        <v>10.2</v>
      </c>
    </row>
    <row r="1304" spans="1:5">
      <c r="A1304" s="53" t="s">
        <v>2000</v>
      </c>
      <c r="B1304" s="51" t="str">
        <f t="shared" si="35"/>
        <v>18</v>
      </c>
      <c r="C1304" s="61">
        <v>25.08</v>
      </c>
      <c r="D1304" s="72">
        <v>18.593</v>
      </c>
      <c r="E1304" s="74">
        <v>11.2</v>
      </c>
    </row>
    <row r="1305" spans="1:5">
      <c r="A1305" s="53" t="s">
        <v>2001</v>
      </c>
      <c r="B1305" s="51" t="str">
        <f t="shared" si="35"/>
        <v>18</v>
      </c>
      <c r="C1305" s="61">
        <v>25.08</v>
      </c>
      <c r="D1305" s="72">
        <v>18.593</v>
      </c>
      <c r="E1305" s="74">
        <v>11.2</v>
      </c>
    </row>
    <row r="1306" spans="1:5">
      <c r="A1306" s="50" t="s">
        <v>2002</v>
      </c>
      <c r="B1306" s="51" t="str">
        <f t="shared" si="35"/>
        <v>15</v>
      </c>
      <c r="C1306" s="61">
        <v>18.933</v>
      </c>
      <c r="D1306" s="72">
        <v>12.187</v>
      </c>
      <c r="E1306" s="74">
        <v>6.6</v>
      </c>
    </row>
    <row r="1307" spans="1:5">
      <c r="A1307" s="53" t="s">
        <v>2003</v>
      </c>
      <c r="B1307" s="51" t="str">
        <f t="shared" si="35"/>
        <v>16</v>
      </c>
      <c r="C1307" s="75">
        <v>18.181</v>
      </c>
      <c r="D1307" s="74">
        <v>12.6</v>
      </c>
      <c r="E1307" s="74">
        <v>8.2</v>
      </c>
    </row>
    <row r="1308" spans="1:5">
      <c r="A1308" s="50" t="s">
        <v>2004</v>
      </c>
      <c r="B1308" s="51" t="str">
        <f t="shared" si="35"/>
        <v>15</v>
      </c>
      <c r="C1308" s="75">
        <v>20.34</v>
      </c>
      <c r="D1308" s="74">
        <v>15.258</v>
      </c>
      <c r="E1308" s="74">
        <v>7.6</v>
      </c>
    </row>
    <row r="1309" spans="1:5">
      <c r="A1309" s="50" t="s">
        <v>2005</v>
      </c>
      <c r="B1309" s="51" t="str">
        <f t="shared" si="35"/>
        <v>15</v>
      </c>
      <c r="C1309" s="75">
        <v>20.34</v>
      </c>
      <c r="D1309" s="74">
        <v>15.258</v>
      </c>
      <c r="E1309" s="74">
        <v>7.9</v>
      </c>
    </row>
    <row r="1310" spans="1:5">
      <c r="A1310" s="53" t="s">
        <v>2006</v>
      </c>
      <c r="B1310" s="51" t="str">
        <f t="shared" si="35"/>
        <v>13</v>
      </c>
      <c r="C1310" s="70">
        <v>12.8</v>
      </c>
      <c r="D1310" s="71">
        <v>8.507</v>
      </c>
      <c r="E1310" s="74">
        <v>5.2</v>
      </c>
    </row>
    <row r="1311" spans="1:5">
      <c r="A1311" s="53" t="s">
        <v>2007</v>
      </c>
      <c r="B1311" s="51" t="str">
        <f t="shared" si="35"/>
        <v>13</v>
      </c>
      <c r="C1311" s="61">
        <v>15.65</v>
      </c>
      <c r="D1311" s="72">
        <v>11.55</v>
      </c>
      <c r="E1311" s="74">
        <v>6.2</v>
      </c>
    </row>
    <row r="1312" spans="1:5">
      <c r="A1312" s="92" t="s">
        <v>2008</v>
      </c>
      <c r="B1312" s="51" t="str">
        <f t="shared" si="35"/>
        <v>15</v>
      </c>
      <c r="C1312" s="61">
        <v>16.353</v>
      </c>
      <c r="D1312" s="72">
        <v>10.913</v>
      </c>
      <c r="E1312" s="93">
        <v>6</v>
      </c>
    </row>
    <row r="1313" spans="1:5">
      <c r="A1313" s="92" t="s">
        <v>2009</v>
      </c>
      <c r="B1313" s="51" t="str">
        <f t="shared" si="35"/>
        <v>15</v>
      </c>
      <c r="C1313" s="61">
        <v>15.31</v>
      </c>
      <c r="D1313" s="72">
        <v>10.69</v>
      </c>
      <c r="E1313" s="93">
        <v>6.2</v>
      </c>
    </row>
    <row r="1314" spans="1:5">
      <c r="A1314" s="53" t="s">
        <v>2010</v>
      </c>
      <c r="B1314" s="51" t="str">
        <f t="shared" si="35"/>
        <v>16</v>
      </c>
      <c r="C1314" s="75">
        <v>19.462</v>
      </c>
      <c r="D1314" s="74">
        <v>14.813</v>
      </c>
      <c r="E1314" s="74">
        <v>8.8</v>
      </c>
    </row>
    <row r="1315" spans="1:5">
      <c r="A1315" s="53" t="s">
        <v>2011</v>
      </c>
      <c r="B1315" s="51" t="str">
        <f t="shared" si="35"/>
        <v>15</v>
      </c>
      <c r="C1315" s="75">
        <v>16.061</v>
      </c>
      <c r="D1315" s="74">
        <v>11.671</v>
      </c>
      <c r="E1315" s="72">
        <v>6.5</v>
      </c>
    </row>
    <row r="1316" spans="1:5">
      <c r="A1316" s="50" t="s">
        <v>2012</v>
      </c>
      <c r="B1316" s="51" t="str">
        <f t="shared" si="35"/>
        <v>15</v>
      </c>
      <c r="C1316" s="75">
        <v>20.76</v>
      </c>
      <c r="D1316" s="74">
        <v>15.812</v>
      </c>
      <c r="E1316" s="74">
        <v>8.05</v>
      </c>
    </row>
    <row r="1317" spans="1:5">
      <c r="A1317" s="53" t="s">
        <v>2013</v>
      </c>
      <c r="B1317" s="51" t="str">
        <f t="shared" si="35"/>
        <v>16</v>
      </c>
      <c r="C1317" s="61">
        <v>19.132</v>
      </c>
      <c r="D1317" s="72">
        <v>13.576</v>
      </c>
      <c r="E1317" s="72">
        <v>8.25</v>
      </c>
    </row>
    <row r="1318" spans="1:5">
      <c r="A1318" s="50" t="s">
        <v>2014</v>
      </c>
      <c r="B1318" s="51" t="str">
        <f t="shared" si="35"/>
        <v>D22</v>
      </c>
      <c r="C1318" s="61">
        <v>31.664</v>
      </c>
      <c r="D1318" s="72">
        <v>31.353</v>
      </c>
      <c r="E1318" s="74">
        <v>22.7</v>
      </c>
    </row>
    <row r="1319" spans="1:5">
      <c r="A1319" s="50" t="s">
        <v>2015</v>
      </c>
      <c r="B1319" s="51" t="str">
        <f t="shared" si="35"/>
        <v>D22</v>
      </c>
      <c r="C1319" s="61">
        <v>31.664</v>
      </c>
      <c r="D1319" s="72">
        <v>31.353</v>
      </c>
      <c r="E1319" s="74">
        <v>22.7</v>
      </c>
    </row>
    <row r="1320" spans="1:5">
      <c r="A1320" s="50" t="s">
        <v>2016</v>
      </c>
      <c r="B1320" s="51" t="str">
        <f t="shared" si="35"/>
        <v>D22</v>
      </c>
      <c r="C1320" s="61">
        <v>31.664</v>
      </c>
      <c r="D1320" s="72">
        <v>31.353</v>
      </c>
      <c r="E1320" s="74">
        <v>22.7</v>
      </c>
    </row>
    <row r="1321" spans="1:5">
      <c r="A1321" s="50" t="s">
        <v>2017</v>
      </c>
      <c r="B1321" s="51" t="str">
        <f t="shared" si="35"/>
        <v>D22</v>
      </c>
      <c r="C1321" s="61">
        <v>31.664</v>
      </c>
      <c r="D1321" s="72">
        <v>31.353</v>
      </c>
      <c r="E1321" s="74">
        <v>22.7</v>
      </c>
    </row>
    <row r="1322" spans="1:5">
      <c r="A1322" s="50" t="s">
        <v>2018</v>
      </c>
      <c r="B1322" s="51" t="str">
        <f t="shared" si="35"/>
        <v>D22</v>
      </c>
      <c r="C1322" s="61">
        <v>31.664</v>
      </c>
      <c r="D1322" s="72">
        <v>31.353</v>
      </c>
      <c r="E1322" s="74">
        <v>22.7</v>
      </c>
    </row>
    <row r="1323" spans="1:5">
      <c r="A1323" s="50" t="s">
        <v>2019</v>
      </c>
      <c r="B1323" s="51" t="str">
        <f t="shared" si="35"/>
        <v>D22</v>
      </c>
      <c r="C1323" s="61">
        <v>31.664</v>
      </c>
      <c r="D1323" s="72">
        <v>31.353</v>
      </c>
      <c r="E1323" s="74">
        <v>22.7</v>
      </c>
    </row>
    <row r="1324" spans="1:5">
      <c r="A1324" s="50" t="s">
        <v>2020</v>
      </c>
      <c r="B1324" s="51" t="str">
        <f t="shared" si="35"/>
        <v>D22</v>
      </c>
      <c r="C1324" s="61">
        <v>31.664</v>
      </c>
      <c r="D1324" s="72">
        <v>31.353</v>
      </c>
      <c r="E1324" s="74">
        <v>22.7</v>
      </c>
    </row>
    <row r="1325" spans="1:5">
      <c r="A1325" s="50" t="s">
        <v>2021</v>
      </c>
      <c r="B1325" s="51" t="str">
        <f t="shared" si="35"/>
        <v>D22</v>
      </c>
      <c r="C1325" s="61">
        <v>31.664</v>
      </c>
      <c r="D1325" s="72">
        <v>31.353</v>
      </c>
      <c r="E1325" s="74">
        <v>22.7</v>
      </c>
    </row>
    <row r="1326" spans="1:5">
      <c r="A1326" s="50" t="s">
        <v>2022</v>
      </c>
      <c r="B1326" s="51" t="str">
        <f t="shared" si="35"/>
        <v>D22</v>
      </c>
      <c r="C1326" s="61">
        <v>31.664</v>
      </c>
      <c r="D1326" s="72">
        <v>31.353</v>
      </c>
      <c r="E1326" s="74">
        <v>22.7</v>
      </c>
    </row>
    <row r="1327" spans="1:5">
      <c r="A1327" s="50" t="s">
        <v>2023</v>
      </c>
      <c r="B1327" s="51" t="str">
        <f t="shared" si="35"/>
        <v>D22</v>
      </c>
      <c r="C1327" s="61">
        <v>31.664</v>
      </c>
      <c r="D1327" s="72">
        <v>31.353</v>
      </c>
      <c r="E1327" s="74">
        <v>22.7</v>
      </c>
    </row>
    <row r="1328" spans="1:5">
      <c r="A1328" s="50" t="s">
        <v>2024</v>
      </c>
      <c r="B1328" s="51" t="str">
        <f t="shared" si="35"/>
        <v>D22</v>
      </c>
      <c r="C1328" s="61">
        <v>31.664</v>
      </c>
      <c r="D1328" s="72">
        <v>31.353</v>
      </c>
      <c r="E1328" s="74">
        <v>22.7</v>
      </c>
    </row>
    <row r="1329" spans="1:5">
      <c r="A1329" s="50" t="s">
        <v>2025</v>
      </c>
      <c r="B1329" s="51" t="str">
        <f t="shared" si="35"/>
        <v>D22</v>
      </c>
      <c r="C1329" s="61">
        <v>31.664</v>
      </c>
      <c r="D1329" s="72">
        <v>31.353</v>
      </c>
      <c r="E1329" s="74">
        <v>22.7</v>
      </c>
    </row>
    <row r="1330" spans="1:5">
      <c r="A1330" s="50" t="s">
        <v>2026</v>
      </c>
      <c r="B1330" s="51" t="str">
        <f t="shared" si="35"/>
        <v>D22</v>
      </c>
      <c r="C1330" s="61">
        <v>31.664</v>
      </c>
      <c r="D1330" s="72">
        <v>31.353</v>
      </c>
      <c r="E1330" s="74">
        <v>22.7</v>
      </c>
    </row>
    <row r="1331" spans="1:5">
      <c r="A1331" s="50" t="s">
        <v>2027</v>
      </c>
      <c r="B1331" s="51" t="str">
        <f t="shared" si="35"/>
        <v>D22</v>
      </c>
      <c r="C1331" s="61">
        <v>31.664</v>
      </c>
      <c r="D1331" s="72">
        <v>31.353</v>
      </c>
      <c r="E1331" s="74">
        <v>22.7</v>
      </c>
    </row>
    <row r="1332" spans="1:5">
      <c r="A1332" s="50" t="s">
        <v>2028</v>
      </c>
      <c r="B1332" s="51" t="str">
        <f t="shared" si="35"/>
        <v>15</v>
      </c>
      <c r="C1332" s="75">
        <v>21.5</v>
      </c>
      <c r="D1332" s="74">
        <v>15.609</v>
      </c>
      <c r="E1332" s="74">
        <v>8.4</v>
      </c>
    </row>
    <row r="1333" spans="1:5">
      <c r="A1333" s="50" t="s">
        <v>2029</v>
      </c>
      <c r="B1333" s="51" t="str">
        <f t="shared" si="35"/>
        <v>15</v>
      </c>
      <c r="C1333" s="75">
        <v>21.5</v>
      </c>
      <c r="D1333" s="74">
        <v>15.609</v>
      </c>
      <c r="E1333" s="74">
        <v>8</v>
      </c>
    </row>
    <row r="1334" spans="1:5">
      <c r="A1334" s="50" t="s">
        <v>2030</v>
      </c>
      <c r="B1334" s="51" t="str">
        <f t="shared" si="35"/>
        <v>15</v>
      </c>
      <c r="C1334" s="75">
        <v>21.5</v>
      </c>
      <c r="D1334" s="74">
        <v>15.609</v>
      </c>
      <c r="E1334" s="74">
        <v>7.8</v>
      </c>
    </row>
    <row r="1335" spans="1:5">
      <c r="A1335" s="50" t="s">
        <v>2031</v>
      </c>
      <c r="B1335" s="51" t="str">
        <f t="shared" si="35"/>
        <v>15</v>
      </c>
      <c r="C1335" s="61">
        <v>16.23</v>
      </c>
      <c r="D1335" s="72">
        <v>10.11</v>
      </c>
      <c r="E1335" s="52">
        <v>5.8</v>
      </c>
    </row>
    <row r="1336" spans="1:5">
      <c r="A1336" s="53" t="s">
        <v>2032</v>
      </c>
      <c r="B1336" s="51" t="str">
        <f t="shared" si="35"/>
        <v>13</v>
      </c>
      <c r="C1336" s="61">
        <v>14.976</v>
      </c>
      <c r="D1336" s="72">
        <v>10.25</v>
      </c>
      <c r="E1336" s="72">
        <v>5.1</v>
      </c>
    </row>
    <row r="1337" spans="1:5">
      <c r="A1337" s="50" t="s">
        <v>2033</v>
      </c>
      <c r="B1337" s="51" t="str">
        <f t="shared" si="35"/>
        <v>17</v>
      </c>
      <c r="C1337" s="61">
        <v>24.06</v>
      </c>
      <c r="D1337" s="72">
        <v>17.436</v>
      </c>
      <c r="E1337" s="52">
        <v>11.6</v>
      </c>
    </row>
    <row r="1338" spans="1:5">
      <c r="A1338" s="50" t="s">
        <v>2034</v>
      </c>
      <c r="B1338" s="51" t="str">
        <f t="shared" si="35"/>
        <v>18</v>
      </c>
      <c r="C1338" s="61">
        <v>25.9</v>
      </c>
      <c r="D1338" s="72">
        <v>18.926</v>
      </c>
      <c r="E1338" s="52">
        <v>10.3</v>
      </c>
    </row>
    <row r="1339" spans="1:5">
      <c r="A1339" s="50" t="s">
        <v>2035</v>
      </c>
      <c r="B1339" s="51" t="str">
        <f t="shared" si="35"/>
        <v>18</v>
      </c>
      <c r="C1339" s="61">
        <v>25.9</v>
      </c>
      <c r="D1339" s="72">
        <v>18.926</v>
      </c>
      <c r="E1339" s="52">
        <v>10.5</v>
      </c>
    </row>
    <row r="1340" spans="1:5">
      <c r="A1340" s="53" t="s">
        <v>2036</v>
      </c>
      <c r="B1340" s="51" t="str">
        <f t="shared" si="35"/>
        <v>18</v>
      </c>
      <c r="C1340" s="61">
        <v>26.528</v>
      </c>
      <c r="D1340" s="72">
        <v>20.692</v>
      </c>
      <c r="E1340" s="72">
        <v>10.8</v>
      </c>
    </row>
    <row r="1341" spans="1:5">
      <c r="A1341" s="50" t="s">
        <v>2037</v>
      </c>
      <c r="B1341" s="51" t="str">
        <f t="shared" si="35"/>
        <v>17</v>
      </c>
      <c r="C1341" s="61">
        <v>24.06</v>
      </c>
      <c r="D1341" s="72">
        <v>17.436</v>
      </c>
      <c r="E1341" s="52">
        <v>11.2</v>
      </c>
    </row>
    <row r="1342" spans="1:5">
      <c r="A1342" s="50" t="s">
        <v>2038</v>
      </c>
      <c r="B1342" s="51" t="str">
        <f t="shared" si="35"/>
        <v>D22</v>
      </c>
      <c r="C1342" s="57">
        <v>32.25</v>
      </c>
      <c r="D1342" s="62">
        <v>32.05</v>
      </c>
      <c r="E1342" s="74">
        <v>20.6</v>
      </c>
    </row>
    <row r="1343" spans="1:5">
      <c r="A1343" s="50" t="s">
        <v>2039</v>
      </c>
      <c r="B1343" s="51" t="str">
        <f t="shared" si="35"/>
        <v>D22</v>
      </c>
      <c r="C1343" s="57">
        <v>32.25</v>
      </c>
      <c r="D1343" s="62">
        <v>32.05</v>
      </c>
      <c r="E1343" s="74">
        <v>20.6</v>
      </c>
    </row>
    <row r="1344" spans="1:5">
      <c r="A1344" s="50" t="s">
        <v>2040</v>
      </c>
      <c r="B1344" s="51" t="str">
        <f t="shared" si="35"/>
        <v>D22</v>
      </c>
      <c r="C1344" s="57">
        <v>32.25</v>
      </c>
      <c r="D1344" s="62">
        <v>32.05</v>
      </c>
      <c r="E1344" s="74">
        <v>20.6</v>
      </c>
    </row>
    <row r="1345" spans="1:5">
      <c r="A1345" s="50" t="s">
        <v>2041</v>
      </c>
      <c r="B1345" s="51" t="str">
        <f t="shared" si="35"/>
        <v>D22</v>
      </c>
      <c r="C1345" s="57">
        <v>32.25</v>
      </c>
      <c r="D1345" s="62">
        <v>32.05</v>
      </c>
      <c r="E1345" s="74">
        <v>20.6</v>
      </c>
    </row>
    <row r="1346" spans="1:5">
      <c r="A1346" s="50" t="s">
        <v>2042</v>
      </c>
      <c r="B1346" s="51" t="str">
        <f t="shared" si="35"/>
        <v>D22</v>
      </c>
      <c r="C1346" s="57">
        <v>32.25</v>
      </c>
      <c r="D1346" s="62">
        <v>32.05</v>
      </c>
      <c r="E1346" s="74">
        <v>20.6</v>
      </c>
    </row>
    <row r="1347" spans="1:5">
      <c r="A1347" s="50" t="s">
        <v>2043</v>
      </c>
      <c r="B1347" s="51" t="str">
        <f t="shared" si="35"/>
        <v>D22</v>
      </c>
      <c r="C1347" s="57">
        <v>32.25</v>
      </c>
      <c r="D1347" s="62">
        <v>32.05</v>
      </c>
      <c r="E1347" s="74">
        <v>20.6</v>
      </c>
    </row>
    <row r="1348" spans="1:5">
      <c r="A1348" s="50" t="s">
        <v>2044</v>
      </c>
      <c r="B1348" s="51" t="str">
        <f t="shared" si="35"/>
        <v>D24</v>
      </c>
      <c r="C1348" s="61">
        <v>35.68</v>
      </c>
      <c r="D1348" s="72">
        <v>35.22</v>
      </c>
      <c r="E1348" s="74">
        <v>24.7</v>
      </c>
    </row>
    <row r="1349" spans="1:5">
      <c r="A1349" s="50" t="s">
        <v>2045</v>
      </c>
      <c r="B1349" s="51" t="str">
        <f t="shared" si="35"/>
        <v>D24</v>
      </c>
      <c r="C1349" s="61">
        <v>35.68</v>
      </c>
      <c r="D1349" s="72">
        <v>35.22</v>
      </c>
      <c r="E1349" s="74">
        <v>24.7</v>
      </c>
    </row>
    <row r="1350" spans="1:5">
      <c r="A1350" s="50" t="s">
        <v>2046</v>
      </c>
      <c r="B1350" s="51" t="str">
        <f t="shared" si="35"/>
        <v>D24</v>
      </c>
      <c r="C1350" s="61">
        <v>35.68</v>
      </c>
      <c r="D1350" s="72">
        <v>35.22</v>
      </c>
      <c r="E1350" s="74">
        <v>24.7</v>
      </c>
    </row>
    <row r="1351" spans="1:5">
      <c r="A1351" s="53" t="s">
        <v>2047</v>
      </c>
      <c r="B1351" s="51" t="str">
        <f t="shared" si="35"/>
        <v>13</v>
      </c>
      <c r="C1351" s="61">
        <v>12.465</v>
      </c>
      <c r="D1351" s="72">
        <v>7.967</v>
      </c>
      <c r="E1351" s="52">
        <v>4.8</v>
      </c>
    </row>
    <row r="1352" spans="1:5">
      <c r="A1352" s="53" t="s">
        <v>2048</v>
      </c>
      <c r="B1352" s="51" t="str">
        <f t="shared" si="35"/>
        <v>14</v>
      </c>
      <c r="C1352" s="70">
        <v>13.807</v>
      </c>
      <c r="D1352" s="71">
        <v>9.527</v>
      </c>
      <c r="E1352" s="72">
        <v>5.6</v>
      </c>
    </row>
    <row r="1353" spans="1:5">
      <c r="A1353" s="53" t="s">
        <v>2049</v>
      </c>
      <c r="B1353" s="51" t="str">
        <f t="shared" si="35"/>
        <v>14</v>
      </c>
      <c r="C1353" s="75">
        <v>13.358</v>
      </c>
      <c r="D1353" s="74">
        <v>10.05</v>
      </c>
      <c r="E1353" s="52">
        <v>4.814</v>
      </c>
    </row>
    <row r="1354" spans="1:5">
      <c r="A1354" s="53" t="s">
        <v>2050</v>
      </c>
      <c r="B1354" s="51" t="str">
        <f t="shared" si="35"/>
        <v>14</v>
      </c>
      <c r="C1354" s="61">
        <v>15.18</v>
      </c>
      <c r="D1354" s="72">
        <v>11.2</v>
      </c>
      <c r="E1354" s="74">
        <v>5.5</v>
      </c>
    </row>
    <row r="1355" spans="1:5">
      <c r="A1355" s="50" t="s">
        <v>2051</v>
      </c>
      <c r="B1355" s="51" t="str">
        <f t="shared" ref="B1355:B1381" si="36">IF(LEN(A1355)=12,"D"&amp;MID(A1355,6,2),MID(A1355,5,2))</f>
        <v>15</v>
      </c>
      <c r="C1355" s="61">
        <v>15.31</v>
      </c>
      <c r="D1355" s="72">
        <v>10.69</v>
      </c>
      <c r="E1355" s="93">
        <v>6.2</v>
      </c>
    </row>
    <row r="1356" spans="1:5">
      <c r="A1356" s="50" t="s">
        <v>2052</v>
      </c>
      <c r="B1356" s="51" t="str">
        <f t="shared" si="36"/>
        <v>15</v>
      </c>
      <c r="C1356" s="61">
        <v>15.31</v>
      </c>
      <c r="D1356" s="72">
        <v>10.69</v>
      </c>
      <c r="E1356" s="93">
        <v>6.2</v>
      </c>
    </row>
    <row r="1357" spans="1:5">
      <c r="A1357" s="50" t="s">
        <v>2053</v>
      </c>
      <c r="B1357" s="51" t="str">
        <f t="shared" si="36"/>
        <v>15</v>
      </c>
      <c r="C1357" s="61">
        <v>16.23</v>
      </c>
      <c r="D1357" s="72">
        <v>10.11</v>
      </c>
      <c r="E1357" s="52">
        <v>5.8</v>
      </c>
    </row>
    <row r="1358" spans="1:5">
      <c r="A1358" s="50" t="s">
        <v>2054</v>
      </c>
      <c r="B1358" s="51" t="str">
        <f t="shared" si="36"/>
        <v>15</v>
      </c>
      <c r="C1358" s="61">
        <v>16.353</v>
      </c>
      <c r="D1358" s="72">
        <v>10.913</v>
      </c>
      <c r="E1358" s="93">
        <v>5.8</v>
      </c>
    </row>
    <row r="1359" spans="1:5">
      <c r="A1359" s="50" t="s">
        <v>2055</v>
      </c>
      <c r="B1359" s="51" t="str">
        <f t="shared" si="36"/>
        <v>15</v>
      </c>
      <c r="C1359" s="61">
        <v>16.353</v>
      </c>
      <c r="D1359" s="72">
        <v>10.913</v>
      </c>
      <c r="E1359" s="93">
        <v>5.8</v>
      </c>
    </row>
    <row r="1360" spans="1:5">
      <c r="A1360" s="50" t="s">
        <v>2056</v>
      </c>
      <c r="B1360" s="51" t="str">
        <f t="shared" si="36"/>
        <v>15</v>
      </c>
      <c r="C1360" s="61">
        <v>16.353</v>
      </c>
      <c r="D1360" s="72">
        <v>10.913</v>
      </c>
      <c r="E1360" s="93">
        <v>5.8</v>
      </c>
    </row>
    <row r="1361" spans="1:5">
      <c r="A1361" s="50" t="s">
        <v>2057</v>
      </c>
      <c r="B1361" s="51" t="str">
        <f t="shared" si="36"/>
        <v>15</v>
      </c>
      <c r="C1361" s="61">
        <v>16.353</v>
      </c>
      <c r="D1361" s="72">
        <v>10.913</v>
      </c>
      <c r="E1361" s="93">
        <v>6</v>
      </c>
    </row>
    <row r="1362" spans="1:5">
      <c r="A1362" s="50" t="s">
        <v>2058</v>
      </c>
      <c r="B1362" s="51" t="str">
        <f t="shared" si="36"/>
        <v>15</v>
      </c>
      <c r="C1362" s="61">
        <v>16.353</v>
      </c>
      <c r="D1362" s="72">
        <v>10.913</v>
      </c>
      <c r="E1362" s="93">
        <v>6</v>
      </c>
    </row>
    <row r="1363" spans="1:5">
      <c r="A1363" s="50" t="s">
        <v>2059</v>
      </c>
      <c r="B1363" s="51" t="str">
        <f t="shared" si="36"/>
        <v>15</v>
      </c>
      <c r="C1363" s="61">
        <v>16.353</v>
      </c>
      <c r="D1363" s="72">
        <v>10.913</v>
      </c>
      <c r="E1363" s="93">
        <v>5.9</v>
      </c>
    </row>
    <row r="1364" spans="1:5">
      <c r="A1364" s="53" t="s">
        <v>2060</v>
      </c>
      <c r="B1364" s="51" t="str">
        <f t="shared" si="36"/>
        <v>18</v>
      </c>
      <c r="C1364" s="61">
        <v>25.08</v>
      </c>
      <c r="D1364" s="72">
        <v>18.593</v>
      </c>
      <c r="E1364" s="74">
        <v>11.2</v>
      </c>
    </row>
    <row r="1365" spans="1:5">
      <c r="A1365" s="53" t="s">
        <v>2061</v>
      </c>
      <c r="B1365" s="51" t="str">
        <f t="shared" si="36"/>
        <v>16</v>
      </c>
      <c r="C1365" s="70">
        <v>19.82</v>
      </c>
      <c r="D1365" s="71">
        <v>14.462</v>
      </c>
      <c r="E1365" s="94">
        <v>8.6</v>
      </c>
    </row>
    <row r="1366" spans="1:5">
      <c r="A1366" s="50" t="s">
        <v>2062</v>
      </c>
      <c r="B1366" s="51" t="str">
        <f t="shared" si="36"/>
        <v>18</v>
      </c>
      <c r="C1366" s="61">
        <v>27.542</v>
      </c>
      <c r="D1366" s="72">
        <v>20.76</v>
      </c>
      <c r="E1366" s="74">
        <v>11</v>
      </c>
    </row>
    <row r="1367" spans="1:5">
      <c r="A1367" s="50" t="s">
        <v>2063</v>
      </c>
      <c r="B1367" s="51" t="str">
        <f t="shared" si="36"/>
        <v>18</v>
      </c>
      <c r="C1367" s="61">
        <v>27.542</v>
      </c>
      <c r="D1367" s="72">
        <v>20.76</v>
      </c>
      <c r="E1367" s="74">
        <v>11</v>
      </c>
    </row>
    <row r="1368" spans="1:5">
      <c r="A1368" s="50" t="s">
        <v>2064</v>
      </c>
      <c r="B1368" s="51" t="str">
        <f t="shared" si="36"/>
        <v>18</v>
      </c>
      <c r="C1368" s="61">
        <v>27.542</v>
      </c>
      <c r="D1368" s="72">
        <v>20.76</v>
      </c>
      <c r="E1368" s="74">
        <v>11</v>
      </c>
    </row>
    <row r="1369" spans="1:5">
      <c r="A1369" s="53" t="s">
        <v>2065</v>
      </c>
      <c r="B1369" s="51" t="str">
        <f t="shared" si="36"/>
        <v>14</v>
      </c>
      <c r="C1369" s="75">
        <v>14.485</v>
      </c>
      <c r="D1369" s="74">
        <v>10.352</v>
      </c>
      <c r="E1369" s="74">
        <v>4.8</v>
      </c>
    </row>
    <row r="1370" spans="1:5">
      <c r="A1370" s="53" t="s">
        <v>2066</v>
      </c>
      <c r="B1370" s="51" t="str">
        <f t="shared" si="36"/>
        <v>18</v>
      </c>
      <c r="C1370" s="61">
        <v>25.922</v>
      </c>
      <c r="D1370" s="72">
        <v>20.746</v>
      </c>
      <c r="E1370" s="74">
        <v>10.2</v>
      </c>
    </row>
    <row r="1371" spans="1:5">
      <c r="A1371" s="53" t="s">
        <v>2067</v>
      </c>
      <c r="B1371" s="51" t="str">
        <f t="shared" si="36"/>
        <v>18</v>
      </c>
      <c r="C1371" s="61">
        <v>25.922</v>
      </c>
      <c r="D1371" s="72">
        <v>20.746</v>
      </c>
      <c r="E1371" s="74">
        <v>10.2</v>
      </c>
    </row>
    <row r="1372" spans="1:5">
      <c r="A1372" s="50" t="s">
        <v>2068</v>
      </c>
      <c r="B1372" s="51" t="str">
        <f t="shared" si="36"/>
        <v>18</v>
      </c>
      <c r="C1372" s="57">
        <v>27.372</v>
      </c>
      <c r="D1372" s="62">
        <v>20.13</v>
      </c>
      <c r="E1372" s="74">
        <v>10.5</v>
      </c>
    </row>
    <row r="1373" spans="1:5">
      <c r="A1373" s="53" t="s">
        <v>2069</v>
      </c>
      <c r="B1373" s="51" t="str">
        <f t="shared" si="36"/>
        <v>20</v>
      </c>
      <c r="C1373" s="75">
        <v>31.107</v>
      </c>
      <c r="D1373" s="74">
        <v>24.873</v>
      </c>
      <c r="E1373" s="74">
        <v>14.8</v>
      </c>
    </row>
    <row r="1374" spans="1:5">
      <c r="A1374" s="53" t="s">
        <v>2070</v>
      </c>
      <c r="B1374" s="51" t="str">
        <f t="shared" si="36"/>
        <v>15</v>
      </c>
      <c r="C1374" s="75">
        <v>18.6</v>
      </c>
      <c r="D1374" s="74">
        <v>13.24</v>
      </c>
      <c r="E1374" s="74">
        <v>6.3</v>
      </c>
    </row>
    <row r="1375" spans="1:5">
      <c r="A1375" s="53" t="s">
        <v>2071</v>
      </c>
      <c r="B1375" s="51" t="str">
        <f t="shared" si="36"/>
        <v>18</v>
      </c>
      <c r="C1375" s="61">
        <v>26.528</v>
      </c>
      <c r="D1375" s="72">
        <v>20.692</v>
      </c>
      <c r="E1375" s="74">
        <v>10.8</v>
      </c>
    </row>
    <row r="1376" spans="1:5">
      <c r="A1376" s="53" t="s">
        <v>2072</v>
      </c>
      <c r="B1376" s="51" t="str">
        <f t="shared" si="36"/>
        <v>18</v>
      </c>
      <c r="C1376" s="57">
        <v>27.542</v>
      </c>
      <c r="D1376" s="62">
        <v>20.76</v>
      </c>
      <c r="E1376" s="74">
        <v>10.6</v>
      </c>
    </row>
    <row r="1377" spans="1:5">
      <c r="A1377" s="53" t="s">
        <v>2073</v>
      </c>
      <c r="B1377" s="51" t="str">
        <f t="shared" si="36"/>
        <v>18</v>
      </c>
      <c r="C1377" s="57">
        <v>27.542</v>
      </c>
      <c r="D1377" s="62">
        <v>20.76</v>
      </c>
      <c r="E1377" s="74">
        <v>11.1</v>
      </c>
    </row>
    <row r="1378" spans="1:5">
      <c r="A1378" s="53" t="s">
        <v>2074</v>
      </c>
      <c r="B1378" s="51" t="str">
        <f t="shared" si="36"/>
        <v>17</v>
      </c>
      <c r="C1378" s="61">
        <v>22.5</v>
      </c>
      <c r="D1378" s="72">
        <v>16.82</v>
      </c>
      <c r="E1378" s="93">
        <v>8.65</v>
      </c>
    </row>
    <row r="1379" spans="1:5">
      <c r="A1379" s="50" t="s">
        <v>2075</v>
      </c>
      <c r="B1379" s="51" t="str">
        <f t="shared" si="36"/>
        <v>18</v>
      </c>
      <c r="C1379" s="57">
        <v>27.542</v>
      </c>
      <c r="D1379" s="62">
        <v>20.76</v>
      </c>
      <c r="E1379" s="93">
        <v>10.7</v>
      </c>
    </row>
    <row r="1380" spans="1:5">
      <c r="A1380" s="50" t="s">
        <v>2076</v>
      </c>
      <c r="B1380" s="51" t="str">
        <f t="shared" si="36"/>
        <v>18</v>
      </c>
      <c r="C1380" s="57">
        <v>27.542</v>
      </c>
      <c r="D1380" s="62">
        <v>20.76</v>
      </c>
      <c r="E1380" s="93">
        <v>10.7</v>
      </c>
    </row>
    <row r="1381" spans="1:5">
      <c r="A1381" s="50" t="s">
        <v>2077</v>
      </c>
      <c r="B1381" s="51" t="str">
        <f t="shared" si="36"/>
        <v>18</v>
      </c>
      <c r="C1381" s="57">
        <v>27.542</v>
      </c>
      <c r="D1381" s="62">
        <v>20.76</v>
      </c>
      <c r="E1381" s="74">
        <v>10.4</v>
      </c>
    </row>
    <row r="1382" spans="1:5">
      <c r="A1382" s="53" t="s">
        <v>2078</v>
      </c>
      <c r="B1382" s="61" t="str">
        <f>IF(LEN(A1382)=12,"D"&amp;MID(A1382,6,2),MID(A1382,5,2))&amp;"边"</f>
        <v>14边</v>
      </c>
      <c r="C1382" s="57">
        <v>15.512</v>
      </c>
      <c r="D1382" s="62">
        <v>11.466</v>
      </c>
      <c r="E1382" s="74">
        <v>5.2</v>
      </c>
    </row>
    <row r="1383" spans="1:5">
      <c r="A1383" s="53" t="s">
        <v>2079</v>
      </c>
      <c r="B1383" s="51" t="str">
        <f t="shared" ref="B1383:B1447" si="37">IF(LEN(A1383)=12,"D"&amp;MID(A1383,6,2),MID(A1383,5,2))</f>
        <v>14</v>
      </c>
      <c r="C1383" s="75">
        <v>14.864</v>
      </c>
      <c r="D1383" s="74">
        <v>10.663</v>
      </c>
      <c r="E1383" s="74">
        <v>5.1</v>
      </c>
    </row>
    <row r="1384" spans="1:5">
      <c r="A1384" s="59" t="s">
        <v>2080</v>
      </c>
      <c r="B1384" s="61" t="str">
        <f>IF(LEN(A1384)=12,"D"&amp;MID(A1384,6,2),MID(A1384,5,2))&amp;"边"</f>
        <v>15边</v>
      </c>
      <c r="C1384" s="61">
        <v>16.353</v>
      </c>
      <c r="D1384" s="72">
        <v>10.913</v>
      </c>
      <c r="E1384" s="74">
        <v>6.3</v>
      </c>
    </row>
    <row r="1385" spans="1:5">
      <c r="A1385" s="53" t="s">
        <v>2081</v>
      </c>
      <c r="B1385" s="51" t="str">
        <f t="shared" si="37"/>
        <v>14</v>
      </c>
      <c r="C1385" s="75">
        <v>15.18</v>
      </c>
      <c r="D1385" s="74">
        <v>11.2</v>
      </c>
      <c r="E1385" s="74">
        <v>5.3</v>
      </c>
    </row>
    <row r="1386" spans="1:5">
      <c r="A1386" s="53" t="s">
        <v>2082</v>
      </c>
      <c r="B1386" s="51" t="str">
        <f t="shared" si="37"/>
        <v>16</v>
      </c>
      <c r="C1386" s="70">
        <v>19.52</v>
      </c>
      <c r="D1386" s="71">
        <v>14.278</v>
      </c>
      <c r="E1386" s="52">
        <v>7.5</v>
      </c>
    </row>
    <row r="1387" spans="1:5">
      <c r="A1387" s="53" t="s">
        <v>2083</v>
      </c>
      <c r="B1387" s="51" t="str">
        <f t="shared" si="37"/>
        <v>16</v>
      </c>
      <c r="C1387" s="70">
        <v>19.52</v>
      </c>
      <c r="D1387" s="71">
        <v>14.278</v>
      </c>
      <c r="E1387" s="52">
        <v>7.5</v>
      </c>
    </row>
    <row r="1388" spans="1:5">
      <c r="A1388" s="53" t="s">
        <v>2084</v>
      </c>
      <c r="B1388" s="51" t="str">
        <f t="shared" si="37"/>
        <v>16</v>
      </c>
      <c r="C1388" s="70">
        <v>19.52</v>
      </c>
      <c r="D1388" s="71">
        <v>14.278</v>
      </c>
      <c r="E1388" s="52">
        <v>7.5</v>
      </c>
    </row>
    <row r="1389" spans="1:5">
      <c r="A1389" s="53" t="s">
        <v>2085</v>
      </c>
      <c r="B1389" s="51" t="str">
        <f t="shared" si="37"/>
        <v>17</v>
      </c>
      <c r="C1389" s="61">
        <v>22.5</v>
      </c>
      <c r="D1389" s="72">
        <v>16.82</v>
      </c>
      <c r="E1389" s="93">
        <v>8.65</v>
      </c>
    </row>
    <row r="1390" spans="1:5">
      <c r="A1390" s="53" t="s">
        <v>2086</v>
      </c>
      <c r="B1390" s="51" t="str">
        <f t="shared" si="37"/>
        <v>17</v>
      </c>
      <c r="C1390" s="61">
        <v>22.5</v>
      </c>
      <c r="D1390" s="72">
        <v>16.82</v>
      </c>
      <c r="E1390" s="93">
        <v>8.65</v>
      </c>
    </row>
    <row r="1391" spans="1:5">
      <c r="A1391" s="53" t="s">
        <v>2087</v>
      </c>
      <c r="B1391" s="51" t="str">
        <f t="shared" si="37"/>
        <v>17</v>
      </c>
      <c r="C1391" s="61">
        <v>22.5</v>
      </c>
      <c r="D1391" s="72">
        <v>16.82</v>
      </c>
      <c r="E1391" s="93">
        <v>8.65</v>
      </c>
    </row>
    <row r="1392" spans="1:5">
      <c r="A1392" s="53" t="s">
        <v>2088</v>
      </c>
      <c r="B1392" s="51" t="str">
        <f t="shared" si="37"/>
        <v>15</v>
      </c>
      <c r="C1392" s="57">
        <v>16.353</v>
      </c>
      <c r="D1392" s="62">
        <v>10.913</v>
      </c>
      <c r="E1392" s="74">
        <v>5.9</v>
      </c>
    </row>
    <row r="1393" spans="1:5">
      <c r="A1393" s="50" t="s">
        <v>2089</v>
      </c>
      <c r="B1393" s="51" t="str">
        <f t="shared" si="37"/>
        <v>16</v>
      </c>
      <c r="C1393" s="61">
        <v>19.132</v>
      </c>
      <c r="D1393" s="72">
        <v>13.576</v>
      </c>
      <c r="E1393" s="74">
        <v>8.25</v>
      </c>
    </row>
    <row r="1394" spans="1:5">
      <c r="A1394" s="53" t="s">
        <v>2090</v>
      </c>
      <c r="B1394" s="51" t="str">
        <f t="shared" si="37"/>
        <v>14</v>
      </c>
      <c r="C1394" s="61">
        <v>15.18</v>
      </c>
      <c r="D1394" s="72">
        <v>11.2</v>
      </c>
      <c r="E1394" s="74">
        <v>5.3</v>
      </c>
    </row>
    <row r="1395" spans="1:5">
      <c r="A1395" s="53" t="s">
        <v>2091</v>
      </c>
      <c r="B1395" s="51" t="str">
        <f t="shared" si="37"/>
        <v>14</v>
      </c>
      <c r="C1395" s="61">
        <v>13.807</v>
      </c>
      <c r="D1395" s="72">
        <v>9.527</v>
      </c>
      <c r="E1395" s="74">
        <v>5.6</v>
      </c>
    </row>
    <row r="1396" spans="1:5">
      <c r="A1396" s="50" t="s">
        <v>2092</v>
      </c>
      <c r="B1396" s="51" t="str">
        <f t="shared" si="37"/>
        <v>17</v>
      </c>
      <c r="C1396" s="61">
        <v>24.892</v>
      </c>
      <c r="D1396" s="72">
        <v>18.693</v>
      </c>
      <c r="E1396" s="74">
        <v>10</v>
      </c>
    </row>
    <row r="1397" spans="1:5">
      <c r="A1397" s="53" t="s">
        <v>2093</v>
      </c>
      <c r="B1397" s="51" t="str">
        <f t="shared" si="37"/>
        <v>14</v>
      </c>
      <c r="C1397" s="75">
        <v>15.61</v>
      </c>
      <c r="D1397" s="74">
        <v>11.22</v>
      </c>
      <c r="E1397" s="74">
        <v>5.7</v>
      </c>
    </row>
    <row r="1398" spans="1:5">
      <c r="A1398" s="50" t="s">
        <v>2094</v>
      </c>
      <c r="B1398" s="51" t="str">
        <f t="shared" si="37"/>
        <v>15</v>
      </c>
      <c r="C1398" s="61">
        <v>15.2</v>
      </c>
      <c r="D1398" s="72">
        <v>10.063</v>
      </c>
      <c r="E1398" s="74">
        <v>5.7</v>
      </c>
    </row>
    <row r="1399" spans="1:5">
      <c r="A1399" s="50" t="s">
        <v>2095</v>
      </c>
      <c r="B1399" s="51" t="str">
        <f t="shared" si="37"/>
        <v>15</v>
      </c>
      <c r="C1399" s="61">
        <v>20.42</v>
      </c>
      <c r="D1399" s="72">
        <v>14.3</v>
      </c>
      <c r="E1399" s="74">
        <v>6.8</v>
      </c>
    </row>
    <row r="1400" spans="1:5">
      <c r="A1400" s="53" t="s">
        <v>2096</v>
      </c>
      <c r="B1400" s="51" t="str">
        <f t="shared" si="37"/>
        <v>14</v>
      </c>
      <c r="C1400" s="61">
        <v>16.78</v>
      </c>
      <c r="D1400" s="72">
        <v>11.43</v>
      </c>
      <c r="E1400" s="72">
        <v>5.6</v>
      </c>
    </row>
    <row r="1401" spans="1:5">
      <c r="A1401" s="53" t="s">
        <v>2097</v>
      </c>
      <c r="B1401" s="51" t="str">
        <f t="shared" si="37"/>
        <v>14</v>
      </c>
      <c r="C1401" s="61">
        <v>16.78</v>
      </c>
      <c r="D1401" s="72">
        <v>11.43</v>
      </c>
      <c r="E1401" s="74">
        <v>5.6</v>
      </c>
    </row>
    <row r="1402" spans="1:5">
      <c r="A1402" s="53" t="s">
        <v>2098</v>
      </c>
      <c r="B1402" s="51" t="str">
        <f t="shared" si="37"/>
        <v>14</v>
      </c>
      <c r="C1402" s="61">
        <v>15.18</v>
      </c>
      <c r="D1402" s="72">
        <v>11.2</v>
      </c>
      <c r="E1402" s="74">
        <v>5.3</v>
      </c>
    </row>
    <row r="1403" spans="1:5">
      <c r="A1403" s="50" t="s">
        <v>2099</v>
      </c>
      <c r="B1403" s="51" t="str">
        <f t="shared" si="37"/>
        <v>15</v>
      </c>
      <c r="C1403" s="61">
        <v>18.933</v>
      </c>
      <c r="D1403" s="72">
        <v>12.187</v>
      </c>
      <c r="E1403" s="74">
        <v>6.6</v>
      </c>
    </row>
    <row r="1404" spans="1:5">
      <c r="A1404" s="53" t="s">
        <v>2100</v>
      </c>
      <c r="B1404" s="51" t="str">
        <f t="shared" si="37"/>
        <v>14</v>
      </c>
      <c r="C1404" s="75">
        <v>14.485</v>
      </c>
      <c r="D1404" s="74">
        <v>10.352</v>
      </c>
      <c r="E1404" s="74">
        <v>5</v>
      </c>
    </row>
    <row r="1405" spans="1:5">
      <c r="A1405" s="53" t="s">
        <v>2101</v>
      </c>
      <c r="B1405" s="51" t="str">
        <f t="shared" si="37"/>
        <v>14</v>
      </c>
      <c r="C1405" s="75">
        <v>13.433</v>
      </c>
      <c r="D1405" s="74">
        <v>10.039</v>
      </c>
      <c r="E1405" s="74">
        <v>4.6</v>
      </c>
    </row>
    <row r="1406" spans="1:5">
      <c r="A1406" s="53" t="s">
        <v>2102</v>
      </c>
      <c r="B1406" s="51" t="str">
        <f t="shared" si="37"/>
        <v>17</v>
      </c>
      <c r="C1406" s="75">
        <v>24.82</v>
      </c>
      <c r="D1406" s="74">
        <v>17.573</v>
      </c>
      <c r="E1406" s="72">
        <v>10.686</v>
      </c>
    </row>
    <row r="1407" spans="1:5">
      <c r="A1407" s="50" t="s">
        <v>2103</v>
      </c>
      <c r="B1407" s="51" t="str">
        <f t="shared" si="37"/>
        <v>18</v>
      </c>
      <c r="C1407" s="61">
        <v>27.542</v>
      </c>
      <c r="D1407" s="72">
        <v>20.76</v>
      </c>
      <c r="E1407" s="74">
        <v>10.8</v>
      </c>
    </row>
    <row r="1408" spans="1:5">
      <c r="A1408" s="50" t="s">
        <v>2104</v>
      </c>
      <c r="B1408" s="51" t="str">
        <f t="shared" si="37"/>
        <v>18</v>
      </c>
      <c r="C1408" s="61">
        <v>27.542</v>
      </c>
      <c r="D1408" s="72">
        <v>20.76</v>
      </c>
      <c r="E1408" s="74">
        <v>10.8</v>
      </c>
    </row>
    <row r="1409" spans="1:5">
      <c r="A1409" s="50" t="s">
        <v>2105</v>
      </c>
      <c r="B1409" s="51" t="str">
        <f t="shared" si="37"/>
        <v>18</v>
      </c>
      <c r="C1409" s="61">
        <v>27.542</v>
      </c>
      <c r="D1409" s="72">
        <v>20.76</v>
      </c>
      <c r="E1409" s="74">
        <v>10.6</v>
      </c>
    </row>
    <row r="1410" spans="1:5">
      <c r="A1410" s="50" t="s">
        <v>2106</v>
      </c>
      <c r="B1410" s="51" t="str">
        <f t="shared" si="37"/>
        <v>18</v>
      </c>
      <c r="C1410" s="61">
        <v>27.542</v>
      </c>
      <c r="D1410" s="72">
        <v>20.76</v>
      </c>
      <c r="E1410" s="74">
        <v>11.5</v>
      </c>
    </row>
    <row r="1411" spans="1:5">
      <c r="A1411" s="50" t="s">
        <v>2107</v>
      </c>
      <c r="B1411" s="51" t="str">
        <f t="shared" si="37"/>
        <v>18</v>
      </c>
      <c r="C1411" s="61">
        <v>27.542</v>
      </c>
      <c r="D1411" s="72">
        <v>20.76</v>
      </c>
      <c r="E1411" s="74">
        <v>11.5</v>
      </c>
    </row>
    <row r="1412" spans="1:5">
      <c r="A1412" s="50" t="s">
        <v>2108</v>
      </c>
      <c r="B1412" s="51" t="str">
        <f t="shared" si="37"/>
        <v>18</v>
      </c>
      <c r="C1412" s="61">
        <v>27.542</v>
      </c>
      <c r="D1412" s="72">
        <v>20.76</v>
      </c>
      <c r="E1412" s="74">
        <v>11.5</v>
      </c>
    </row>
    <row r="1413" spans="1:5">
      <c r="A1413" s="50" t="s">
        <v>2109</v>
      </c>
      <c r="B1413" s="51" t="str">
        <f t="shared" si="37"/>
        <v>18</v>
      </c>
      <c r="C1413" s="61">
        <v>27.542</v>
      </c>
      <c r="D1413" s="72">
        <v>20.76</v>
      </c>
      <c r="E1413" s="74">
        <v>11</v>
      </c>
    </row>
    <row r="1414" spans="1:5">
      <c r="A1414" s="53" t="s">
        <v>2110</v>
      </c>
      <c r="B1414" s="51" t="str">
        <f t="shared" si="37"/>
        <v>16</v>
      </c>
      <c r="C1414" s="70">
        <v>19.82</v>
      </c>
      <c r="D1414" s="71">
        <v>14.462</v>
      </c>
      <c r="E1414" s="94">
        <v>8.1</v>
      </c>
    </row>
    <row r="1415" spans="1:5">
      <c r="A1415" s="53" t="s">
        <v>2111</v>
      </c>
      <c r="B1415" s="51" t="str">
        <f t="shared" si="37"/>
        <v>15</v>
      </c>
      <c r="C1415" s="61">
        <v>16.353</v>
      </c>
      <c r="D1415" s="72">
        <v>10.913</v>
      </c>
      <c r="E1415" s="74">
        <v>6.5</v>
      </c>
    </row>
    <row r="1416" spans="1:5">
      <c r="A1416" s="53" t="s">
        <v>2112</v>
      </c>
      <c r="B1416" s="51" t="str">
        <f t="shared" si="37"/>
        <v>15</v>
      </c>
      <c r="C1416" s="61">
        <v>16.353</v>
      </c>
      <c r="D1416" s="72">
        <v>10.913</v>
      </c>
      <c r="E1416" s="52">
        <v>6.5</v>
      </c>
    </row>
    <row r="1417" spans="1:5">
      <c r="A1417" s="50" t="s">
        <v>2113</v>
      </c>
      <c r="B1417" s="51" t="str">
        <f t="shared" si="37"/>
        <v>18</v>
      </c>
      <c r="C1417" s="75">
        <v>27.38</v>
      </c>
      <c r="D1417" s="74">
        <v>20.22</v>
      </c>
      <c r="E1417" s="74">
        <v>9.2</v>
      </c>
    </row>
    <row r="1418" spans="1:5">
      <c r="A1418" s="50" t="s">
        <v>2114</v>
      </c>
      <c r="B1418" s="51" t="str">
        <f t="shared" si="37"/>
        <v>18</v>
      </c>
      <c r="C1418" s="75">
        <v>27.38</v>
      </c>
      <c r="D1418" s="74">
        <v>20.22</v>
      </c>
      <c r="E1418" s="74">
        <v>9.4</v>
      </c>
    </row>
    <row r="1419" spans="1:5">
      <c r="A1419" s="50" t="s">
        <v>2115</v>
      </c>
      <c r="B1419" s="51" t="str">
        <f t="shared" si="37"/>
        <v>17</v>
      </c>
      <c r="C1419" s="61">
        <v>24.892</v>
      </c>
      <c r="D1419" s="72">
        <v>18.693</v>
      </c>
      <c r="E1419" s="74">
        <v>10.4</v>
      </c>
    </row>
    <row r="1420" spans="1:5">
      <c r="A1420" s="50" t="s">
        <v>2116</v>
      </c>
      <c r="B1420" s="51" t="str">
        <f t="shared" si="37"/>
        <v>17</v>
      </c>
      <c r="C1420" s="61">
        <v>24.892</v>
      </c>
      <c r="D1420" s="72">
        <v>18.693</v>
      </c>
      <c r="E1420" s="72">
        <v>10.4</v>
      </c>
    </row>
    <row r="1421" spans="1:5">
      <c r="A1421" s="95" t="s">
        <v>2117</v>
      </c>
      <c r="B1421" s="51" t="str">
        <f t="shared" si="37"/>
        <v>16</v>
      </c>
      <c r="C1421" s="57">
        <v>16.431</v>
      </c>
      <c r="D1421" s="62">
        <v>11.521</v>
      </c>
      <c r="E1421" s="52">
        <v>7.2</v>
      </c>
    </row>
    <row r="1422" spans="1:5">
      <c r="A1422" s="96" t="s">
        <v>2118</v>
      </c>
      <c r="B1422" s="51" t="str">
        <f t="shared" si="37"/>
        <v>17</v>
      </c>
      <c r="C1422" s="61">
        <v>21.56</v>
      </c>
      <c r="D1422" s="72">
        <v>16.758</v>
      </c>
      <c r="E1422" s="72">
        <v>8.4</v>
      </c>
    </row>
    <row r="1423" spans="1:5">
      <c r="A1423" s="95" t="s">
        <v>2119</v>
      </c>
      <c r="B1423" s="51" t="str">
        <f t="shared" si="37"/>
        <v>17</v>
      </c>
      <c r="C1423" s="61">
        <v>21.56</v>
      </c>
      <c r="D1423" s="72">
        <v>16.758</v>
      </c>
      <c r="E1423" s="52">
        <v>8.4</v>
      </c>
    </row>
    <row r="1424" spans="1:5">
      <c r="A1424" s="95" t="s">
        <v>2120</v>
      </c>
      <c r="B1424" s="51" t="str">
        <f t="shared" si="37"/>
        <v>17</v>
      </c>
      <c r="C1424" s="61">
        <v>21.56</v>
      </c>
      <c r="D1424" s="72">
        <v>16.758</v>
      </c>
      <c r="E1424" s="52">
        <v>8.4</v>
      </c>
    </row>
    <row r="1425" spans="1:5">
      <c r="A1425" s="96" t="s">
        <v>2121</v>
      </c>
      <c r="B1425" s="51" t="str">
        <f t="shared" si="37"/>
        <v>17</v>
      </c>
      <c r="C1425" s="61">
        <v>21.56</v>
      </c>
      <c r="D1425" s="72">
        <v>16.758</v>
      </c>
      <c r="E1425" s="72">
        <v>8.4</v>
      </c>
    </row>
    <row r="1426" spans="1:5">
      <c r="A1426" s="53" t="s">
        <v>2122</v>
      </c>
      <c r="B1426" s="51" t="str">
        <f t="shared" si="37"/>
        <v>20</v>
      </c>
      <c r="C1426" s="57">
        <v>33.772</v>
      </c>
      <c r="D1426" s="62">
        <v>23.26</v>
      </c>
      <c r="E1426" s="74">
        <v>14.3</v>
      </c>
    </row>
    <row r="1427" spans="1:5">
      <c r="A1427" s="53" t="s">
        <v>2123</v>
      </c>
      <c r="B1427" s="51" t="str">
        <f t="shared" si="37"/>
        <v>14</v>
      </c>
      <c r="C1427" s="75">
        <v>14.537</v>
      </c>
      <c r="D1427" s="74">
        <v>10.03</v>
      </c>
      <c r="E1427" s="74">
        <v>5</v>
      </c>
    </row>
    <row r="1428" spans="1:5">
      <c r="A1428" s="50" t="s">
        <v>2124</v>
      </c>
      <c r="B1428" s="51" t="str">
        <f t="shared" si="37"/>
        <v>17</v>
      </c>
      <c r="C1428" s="51">
        <v>26.5</v>
      </c>
      <c r="D1428" s="52">
        <v>20.8</v>
      </c>
      <c r="E1428" s="52">
        <v>10.3</v>
      </c>
    </row>
    <row r="1429" spans="1:5">
      <c r="A1429" s="50" t="s">
        <v>2125</v>
      </c>
      <c r="B1429" s="51" t="str">
        <f t="shared" si="37"/>
        <v>D24</v>
      </c>
      <c r="C1429" s="75">
        <v>35.68</v>
      </c>
      <c r="D1429" s="74">
        <v>35.22</v>
      </c>
      <c r="E1429" s="74">
        <v>24.7</v>
      </c>
    </row>
    <row r="1430" spans="1:5">
      <c r="A1430" s="53" t="s">
        <v>2126</v>
      </c>
      <c r="B1430" s="51" t="str">
        <f t="shared" si="37"/>
        <v>18</v>
      </c>
      <c r="C1430" s="74">
        <v>24.248</v>
      </c>
      <c r="D1430" s="74">
        <v>18.093</v>
      </c>
      <c r="E1430" s="74">
        <v>8.9</v>
      </c>
    </row>
    <row r="1431" spans="1:5">
      <c r="A1431" s="53" t="s">
        <v>2127</v>
      </c>
      <c r="B1431" s="51" t="str">
        <f t="shared" si="37"/>
        <v>16</v>
      </c>
      <c r="C1431" s="61">
        <v>18.772</v>
      </c>
      <c r="D1431" s="72">
        <v>12.642</v>
      </c>
      <c r="E1431" s="72">
        <v>8</v>
      </c>
    </row>
    <row r="1432" spans="1:5">
      <c r="A1432" s="53" t="s">
        <v>2128</v>
      </c>
      <c r="B1432" s="51" t="str">
        <f t="shared" si="37"/>
        <v>16</v>
      </c>
      <c r="C1432" s="61">
        <v>18.772</v>
      </c>
      <c r="D1432" s="72">
        <v>12.642</v>
      </c>
      <c r="E1432" s="72">
        <v>8</v>
      </c>
    </row>
    <row r="1433" spans="1:5">
      <c r="A1433" s="53" t="s">
        <v>2129</v>
      </c>
      <c r="B1433" s="51" t="str">
        <f t="shared" si="37"/>
        <v>13</v>
      </c>
      <c r="C1433" s="61">
        <v>12.465</v>
      </c>
      <c r="D1433" s="72">
        <v>7.967</v>
      </c>
      <c r="E1433" s="74">
        <v>4.7</v>
      </c>
    </row>
    <row r="1434" spans="1:5">
      <c r="A1434" s="53" t="s">
        <v>2130</v>
      </c>
      <c r="B1434" s="51" t="str">
        <f t="shared" si="37"/>
        <v>15</v>
      </c>
      <c r="C1434" s="61">
        <v>16.353</v>
      </c>
      <c r="D1434" s="72">
        <v>10.913</v>
      </c>
      <c r="E1434" s="74">
        <v>5.8</v>
      </c>
    </row>
    <row r="1435" spans="1:5">
      <c r="A1435" s="50" t="s">
        <v>2131</v>
      </c>
      <c r="B1435" s="51" t="str">
        <f t="shared" si="37"/>
        <v>18</v>
      </c>
      <c r="C1435" s="61">
        <v>27.542</v>
      </c>
      <c r="D1435" s="72">
        <v>20.76</v>
      </c>
      <c r="E1435" s="74">
        <v>10.8</v>
      </c>
    </row>
    <row r="1436" spans="1:5">
      <c r="A1436" s="53" t="s">
        <v>2132</v>
      </c>
      <c r="B1436" s="51" t="str">
        <f t="shared" si="37"/>
        <v>18</v>
      </c>
      <c r="C1436" s="61">
        <v>26.918</v>
      </c>
      <c r="D1436" s="72">
        <v>19.814</v>
      </c>
      <c r="E1436" s="74">
        <v>12</v>
      </c>
    </row>
    <row r="1437" spans="1:5">
      <c r="A1437" s="53" t="s">
        <v>2133</v>
      </c>
      <c r="B1437" s="51" t="str">
        <f t="shared" si="37"/>
        <v>18</v>
      </c>
      <c r="C1437" s="61">
        <v>26.918</v>
      </c>
      <c r="D1437" s="72">
        <v>19.814</v>
      </c>
      <c r="E1437" s="74">
        <v>12</v>
      </c>
    </row>
    <row r="1438" spans="1:5">
      <c r="A1438" s="53" t="s">
        <v>2134</v>
      </c>
      <c r="B1438" s="51" t="str">
        <f t="shared" si="37"/>
        <v>17</v>
      </c>
      <c r="C1438" s="61">
        <v>22.5</v>
      </c>
      <c r="D1438" s="72">
        <v>16.82</v>
      </c>
      <c r="E1438" s="74">
        <v>8.5</v>
      </c>
    </row>
    <row r="1439" spans="1:5">
      <c r="A1439" s="53" t="s">
        <v>2135</v>
      </c>
      <c r="B1439" s="51" t="str">
        <f t="shared" si="37"/>
        <v>17</v>
      </c>
      <c r="C1439" s="61">
        <v>22.5</v>
      </c>
      <c r="D1439" s="72">
        <v>16.82</v>
      </c>
      <c r="E1439" s="74">
        <v>8.5</v>
      </c>
    </row>
    <row r="1440" spans="1:5">
      <c r="A1440" s="50" t="s">
        <v>2136</v>
      </c>
      <c r="B1440" s="51" t="str">
        <f t="shared" si="37"/>
        <v>18</v>
      </c>
      <c r="C1440" s="61">
        <v>25.207</v>
      </c>
      <c r="D1440" s="72">
        <v>18.578</v>
      </c>
      <c r="E1440" s="74">
        <v>10.9</v>
      </c>
    </row>
    <row r="1441" spans="1:5">
      <c r="A1441" s="53" t="s">
        <v>2137</v>
      </c>
      <c r="B1441" s="51" t="str">
        <f t="shared" si="37"/>
        <v>15</v>
      </c>
      <c r="C1441" s="61">
        <v>16.902</v>
      </c>
      <c r="D1441" s="72">
        <v>11.31</v>
      </c>
      <c r="E1441" s="74">
        <v>5.8</v>
      </c>
    </row>
    <row r="1442" spans="1:5">
      <c r="A1442" s="53" t="s">
        <v>2138</v>
      </c>
      <c r="B1442" s="51" t="str">
        <f t="shared" si="37"/>
        <v>D14</v>
      </c>
      <c r="C1442" s="61">
        <v>10.9</v>
      </c>
      <c r="D1442" s="72">
        <v>10.663</v>
      </c>
      <c r="E1442" s="74">
        <v>5.1</v>
      </c>
    </row>
    <row r="1443" spans="1:5">
      <c r="A1443" s="50" t="s">
        <v>2139</v>
      </c>
      <c r="B1443" s="51" t="str">
        <f t="shared" si="37"/>
        <v>16</v>
      </c>
      <c r="C1443" s="57">
        <v>16.431</v>
      </c>
      <c r="D1443" s="62">
        <v>11.521</v>
      </c>
      <c r="E1443" s="74">
        <v>7.2</v>
      </c>
    </row>
    <row r="1444" spans="1:5">
      <c r="A1444" s="50" t="s">
        <v>2140</v>
      </c>
      <c r="B1444" s="51" t="str">
        <f t="shared" si="37"/>
        <v>16</v>
      </c>
      <c r="C1444" s="57">
        <v>16.431</v>
      </c>
      <c r="D1444" s="62">
        <v>11.521</v>
      </c>
      <c r="E1444" s="74">
        <v>7.2</v>
      </c>
    </row>
    <row r="1445" spans="1:5">
      <c r="A1445" s="50" t="s">
        <v>2141</v>
      </c>
      <c r="B1445" s="51" t="str">
        <f t="shared" si="37"/>
        <v>16</v>
      </c>
      <c r="C1445" s="57">
        <v>16.431</v>
      </c>
      <c r="D1445" s="62">
        <v>11.521</v>
      </c>
      <c r="E1445" s="74">
        <v>7.2</v>
      </c>
    </row>
    <row r="1446" spans="1:5">
      <c r="A1446" s="50" t="s">
        <v>2142</v>
      </c>
      <c r="B1446" s="51" t="str">
        <f t="shared" si="37"/>
        <v>16</v>
      </c>
      <c r="C1446" s="57">
        <v>16.431</v>
      </c>
      <c r="D1446" s="62">
        <v>11.521</v>
      </c>
      <c r="E1446" s="74">
        <v>7.2</v>
      </c>
    </row>
    <row r="1447" spans="1:5">
      <c r="A1447" s="50" t="s">
        <v>2143</v>
      </c>
      <c r="B1447" s="51" t="str">
        <f t="shared" si="37"/>
        <v>17</v>
      </c>
      <c r="C1447" s="61">
        <v>21.56</v>
      </c>
      <c r="D1447" s="72">
        <v>16.758</v>
      </c>
      <c r="E1447" s="74">
        <v>8.4</v>
      </c>
    </row>
    <row r="1448" spans="1:5">
      <c r="A1448" s="50" t="s">
        <v>2144</v>
      </c>
      <c r="B1448" s="51" t="str">
        <f t="shared" ref="B1448:B1495" si="38">IF(LEN(A1448)=12,"D"&amp;MID(A1448,6,2),MID(A1448,5,2))</f>
        <v>17</v>
      </c>
      <c r="C1448" s="61">
        <v>21.56</v>
      </c>
      <c r="D1448" s="72">
        <v>16.758</v>
      </c>
      <c r="E1448" s="74">
        <v>8.4</v>
      </c>
    </row>
    <row r="1449" spans="1:5">
      <c r="A1449" s="50" t="s">
        <v>2145</v>
      </c>
      <c r="B1449" s="51" t="str">
        <f t="shared" si="38"/>
        <v>17</v>
      </c>
      <c r="C1449" s="61">
        <v>21.56</v>
      </c>
      <c r="D1449" s="72">
        <v>16.758</v>
      </c>
      <c r="E1449" s="74">
        <v>8.4</v>
      </c>
    </row>
    <row r="1450" spans="1:5">
      <c r="A1450" s="50" t="s">
        <v>2146</v>
      </c>
      <c r="B1450" s="51" t="str">
        <f t="shared" si="38"/>
        <v>17</v>
      </c>
      <c r="C1450" s="61">
        <v>21.56</v>
      </c>
      <c r="D1450" s="72">
        <v>16.758</v>
      </c>
      <c r="E1450" s="74">
        <v>8.4</v>
      </c>
    </row>
    <row r="1451" spans="1:5">
      <c r="A1451" s="50" t="s">
        <v>2147</v>
      </c>
      <c r="B1451" s="51" t="str">
        <f t="shared" si="38"/>
        <v>17</v>
      </c>
      <c r="C1451" s="61">
        <v>21.56</v>
      </c>
      <c r="D1451" s="72">
        <v>16.758</v>
      </c>
      <c r="E1451" s="74">
        <v>8.4</v>
      </c>
    </row>
    <row r="1452" spans="1:5">
      <c r="A1452" s="53" t="s">
        <v>2148</v>
      </c>
      <c r="B1452" s="51" t="str">
        <f t="shared" si="38"/>
        <v>18</v>
      </c>
      <c r="C1452" s="61">
        <v>26.85</v>
      </c>
      <c r="D1452" s="72">
        <v>20.504</v>
      </c>
      <c r="E1452" s="74">
        <v>9.9</v>
      </c>
    </row>
    <row r="1453" spans="1:5">
      <c r="A1453" s="53" t="s">
        <v>2149</v>
      </c>
      <c r="B1453" s="51" t="str">
        <f t="shared" si="38"/>
        <v>18</v>
      </c>
      <c r="C1453" s="61">
        <v>26.85</v>
      </c>
      <c r="D1453" s="72">
        <v>20.504</v>
      </c>
      <c r="E1453" s="74">
        <v>9.6</v>
      </c>
    </row>
    <row r="1454" spans="1:5">
      <c r="A1454" s="53" t="s">
        <v>2150</v>
      </c>
      <c r="B1454" s="51" t="str">
        <f t="shared" si="38"/>
        <v>18</v>
      </c>
      <c r="C1454" s="57">
        <v>27.104</v>
      </c>
      <c r="D1454" s="62">
        <v>19.426</v>
      </c>
      <c r="E1454" s="74">
        <v>10.4</v>
      </c>
    </row>
    <row r="1455" spans="1:5">
      <c r="A1455" s="53" t="s">
        <v>2151</v>
      </c>
      <c r="B1455" s="51" t="str">
        <f t="shared" si="38"/>
        <v>18</v>
      </c>
      <c r="C1455" s="57">
        <v>27.104</v>
      </c>
      <c r="D1455" s="62">
        <v>19.426</v>
      </c>
      <c r="E1455" s="74">
        <v>10.1</v>
      </c>
    </row>
    <row r="1456" spans="1:5">
      <c r="A1456" s="53" t="s">
        <v>2152</v>
      </c>
      <c r="B1456" s="51" t="str">
        <f t="shared" si="38"/>
        <v>19</v>
      </c>
      <c r="C1456" s="70">
        <v>26.87</v>
      </c>
      <c r="D1456" s="71">
        <v>20.842</v>
      </c>
      <c r="E1456" s="74">
        <v>11</v>
      </c>
    </row>
    <row r="1457" spans="1:5">
      <c r="A1457" s="53" t="s">
        <v>2153</v>
      </c>
      <c r="B1457" s="51" t="str">
        <f t="shared" si="38"/>
        <v>19</v>
      </c>
      <c r="C1457" s="70">
        <v>26.87</v>
      </c>
      <c r="D1457" s="71">
        <v>20.842</v>
      </c>
      <c r="E1457" s="74">
        <v>11.4</v>
      </c>
    </row>
    <row r="1458" spans="1:5">
      <c r="A1458" s="53" t="s">
        <v>2154</v>
      </c>
      <c r="B1458" s="51" t="str">
        <f t="shared" si="38"/>
        <v>18</v>
      </c>
      <c r="C1458" s="61">
        <v>25.08</v>
      </c>
      <c r="D1458" s="72">
        <v>18.593</v>
      </c>
      <c r="E1458" s="74">
        <v>11.8</v>
      </c>
    </row>
    <row r="1459" spans="1:5">
      <c r="A1459" s="53" t="s">
        <v>2155</v>
      </c>
      <c r="B1459" s="51" t="str">
        <f t="shared" si="38"/>
        <v>15</v>
      </c>
      <c r="C1459" s="61">
        <v>16.353</v>
      </c>
      <c r="D1459" s="72">
        <v>10.913</v>
      </c>
      <c r="E1459" s="74">
        <v>6.1</v>
      </c>
    </row>
    <row r="1460" spans="1:5">
      <c r="A1460" s="53" t="s">
        <v>2156</v>
      </c>
      <c r="B1460" s="51" t="str">
        <f t="shared" si="38"/>
        <v>14</v>
      </c>
      <c r="C1460" s="75">
        <v>16.44</v>
      </c>
      <c r="D1460" s="74">
        <v>11.2</v>
      </c>
      <c r="E1460" s="74">
        <v>6.1</v>
      </c>
    </row>
    <row r="1461" spans="1:5">
      <c r="A1461" s="53" t="s">
        <v>2157</v>
      </c>
      <c r="B1461" s="51" t="str">
        <f t="shared" si="38"/>
        <v>13</v>
      </c>
      <c r="C1461" s="61">
        <v>16.17</v>
      </c>
      <c r="D1461" s="72">
        <v>10.234</v>
      </c>
      <c r="E1461" s="74">
        <v>5</v>
      </c>
    </row>
    <row r="1462" spans="1:5">
      <c r="A1462" s="53" t="s">
        <v>2158</v>
      </c>
      <c r="B1462" s="51" t="str">
        <f t="shared" si="38"/>
        <v>15</v>
      </c>
      <c r="C1462" s="68">
        <v>19.7</v>
      </c>
      <c r="D1462" s="69">
        <v>16.8</v>
      </c>
      <c r="E1462" s="74">
        <v>6.9</v>
      </c>
    </row>
    <row r="1463" spans="1:5">
      <c r="A1463" s="53" t="s">
        <v>2159</v>
      </c>
      <c r="B1463" s="51" t="str">
        <f t="shared" si="38"/>
        <v>13</v>
      </c>
      <c r="C1463" s="75">
        <v>14.976</v>
      </c>
      <c r="D1463" s="74">
        <v>10.25</v>
      </c>
      <c r="E1463" s="74">
        <v>5.1</v>
      </c>
    </row>
    <row r="1464" spans="1:5">
      <c r="A1464" s="53" t="s">
        <v>2160</v>
      </c>
      <c r="B1464" s="51" t="str">
        <f t="shared" si="38"/>
        <v>18</v>
      </c>
      <c r="C1464" s="61">
        <v>27.542</v>
      </c>
      <c r="D1464" s="72">
        <v>20.26</v>
      </c>
      <c r="E1464" s="74">
        <v>11.1</v>
      </c>
    </row>
    <row r="1465" spans="1:5">
      <c r="A1465" s="50" t="s">
        <v>2161</v>
      </c>
      <c r="B1465" s="51" t="str">
        <f t="shared" si="38"/>
        <v>17</v>
      </c>
      <c r="C1465" s="61">
        <v>26.53</v>
      </c>
      <c r="D1465" s="74">
        <v>17.424</v>
      </c>
      <c r="E1465" s="74">
        <v>9.6</v>
      </c>
    </row>
    <row r="1466" spans="1:5">
      <c r="A1466" s="50" t="s">
        <v>2162</v>
      </c>
      <c r="B1466" s="51" t="str">
        <f t="shared" si="38"/>
        <v>17</v>
      </c>
      <c r="C1466" s="61">
        <v>26.12</v>
      </c>
      <c r="D1466" s="74">
        <v>17.902</v>
      </c>
      <c r="E1466" s="74">
        <v>9.8</v>
      </c>
    </row>
    <row r="1467" spans="1:5">
      <c r="A1467" s="53" t="s">
        <v>2163</v>
      </c>
      <c r="B1467" s="51" t="str">
        <f t="shared" si="38"/>
        <v>15</v>
      </c>
      <c r="C1467" s="75">
        <v>19.042</v>
      </c>
      <c r="D1467" s="74">
        <v>12.988</v>
      </c>
      <c r="E1467" s="74">
        <v>6.7</v>
      </c>
    </row>
    <row r="1468" spans="1:5">
      <c r="A1468" s="53" t="s">
        <v>2164</v>
      </c>
      <c r="B1468" s="51" t="str">
        <f t="shared" si="38"/>
        <v>16</v>
      </c>
      <c r="C1468" s="75">
        <v>18.57</v>
      </c>
      <c r="D1468" s="74">
        <v>14.1</v>
      </c>
      <c r="E1468" s="74">
        <v>6.1</v>
      </c>
    </row>
    <row r="1469" spans="1:5">
      <c r="A1469" s="53" t="s">
        <v>2165</v>
      </c>
      <c r="B1469" s="51" t="str">
        <f t="shared" si="38"/>
        <v>14</v>
      </c>
      <c r="C1469" s="75">
        <v>15.61</v>
      </c>
      <c r="D1469" s="74">
        <v>11.22</v>
      </c>
      <c r="E1469" s="74">
        <v>5.8</v>
      </c>
    </row>
    <row r="1470" spans="1:5">
      <c r="A1470" s="53" t="s">
        <v>2166</v>
      </c>
      <c r="B1470" s="51" t="str">
        <f t="shared" si="38"/>
        <v>17</v>
      </c>
      <c r="C1470" s="75">
        <v>21.241</v>
      </c>
      <c r="D1470" s="74">
        <v>16.126</v>
      </c>
      <c r="E1470" s="74">
        <v>9</v>
      </c>
    </row>
    <row r="1471" spans="1:5">
      <c r="A1471" s="53" t="s">
        <v>2167</v>
      </c>
      <c r="B1471" s="51" t="str">
        <f t="shared" si="38"/>
        <v>15</v>
      </c>
      <c r="C1471" s="75">
        <v>18.94</v>
      </c>
      <c r="D1471" s="74">
        <v>12.694</v>
      </c>
      <c r="E1471" s="74">
        <v>6.4</v>
      </c>
    </row>
    <row r="1472" spans="1:5">
      <c r="A1472" s="53" t="s">
        <v>2168</v>
      </c>
      <c r="B1472" s="51" t="str">
        <f t="shared" si="38"/>
        <v>16</v>
      </c>
      <c r="C1472" s="75">
        <v>19.28</v>
      </c>
      <c r="D1472" s="74">
        <v>14.59</v>
      </c>
      <c r="E1472" s="74">
        <v>7.3</v>
      </c>
    </row>
    <row r="1473" spans="1:5">
      <c r="A1473" s="53" t="s">
        <v>2169</v>
      </c>
      <c r="B1473" s="51" t="str">
        <f t="shared" si="38"/>
        <v>18</v>
      </c>
      <c r="C1473" s="75">
        <v>26.528</v>
      </c>
      <c r="D1473" s="74">
        <v>20.692</v>
      </c>
      <c r="E1473" s="74">
        <v>10.7</v>
      </c>
    </row>
    <row r="1474" spans="1:5">
      <c r="A1474" s="53" t="s">
        <v>2170</v>
      </c>
      <c r="B1474" s="51" t="str">
        <f t="shared" si="38"/>
        <v>17</v>
      </c>
      <c r="C1474" s="75">
        <v>21.92</v>
      </c>
      <c r="D1474" s="74">
        <v>17.022</v>
      </c>
      <c r="E1474" s="74">
        <v>9</v>
      </c>
    </row>
    <row r="1475" spans="1:5">
      <c r="A1475" s="53" t="s">
        <v>2171</v>
      </c>
      <c r="B1475" s="51" t="str">
        <f t="shared" si="38"/>
        <v>15</v>
      </c>
      <c r="C1475" s="61">
        <v>19.2</v>
      </c>
      <c r="D1475" s="72">
        <v>14.01</v>
      </c>
      <c r="E1475" s="74">
        <v>6.9</v>
      </c>
    </row>
    <row r="1476" spans="1:5">
      <c r="A1476" s="50" t="s">
        <v>2172</v>
      </c>
      <c r="B1476" s="51" t="str">
        <f t="shared" si="38"/>
        <v>15</v>
      </c>
      <c r="C1476" s="61">
        <v>16.353</v>
      </c>
      <c r="D1476" s="72">
        <v>10.913</v>
      </c>
      <c r="E1476" s="74">
        <v>6.2</v>
      </c>
    </row>
    <row r="1477" spans="1:5">
      <c r="A1477" s="53" t="s">
        <v>2173</v>
      </c>
      <c r="B1477" s="51" t="str">
        <f t="shared" si="38"/>
        <v>15</v>
      </c>
      <c r="C1477" s="61">
        <v>15.31</v>
      </c>
      <c r="D1477" s="72">
        <v>10.69</v>
      </c>
      <c r="E1477" s="74">
        <v>6.6</v>
      </c>
    </row>
    <row r="1478" spans="1:5">
      <c r="A1478" s="53" t="s">
        <v>2174</v>
      </c>
      <c r="B1478" s="51" t="str">
        <f t="shared" si="38"/>
        <v>15</v>
      </c>
      <c r="C1478" s="61">
        <v>16.353</v>
      </c>
      <c r="D1478" s="72">
        <v>10.913</v>
      </c>
      <c r="E1478" s="74">
        <v>5.9</v>
      </c>
    </row>
    <row r="1479" spans="1:5">
      <c r="A1479" s="53" t="s">
        <v>2175</v>
      </c>
      <c r="B1479" s="51" t="str">
        <f t="shared" si="38"/>
        <v>15</v>
      </c>
      <c r="C1479" s="61">
        <v>16.353</v>
      </c>
      <c r="D1479" s="72">
        <v>10.913</v>
      </c>
      <c r="E1479" s="74">
        <v>5.9</v>
      </c>
    </row>
    <row r="1480" spans="1:5">
      <c r="A1480" s="53" t="s">
        <v>2176</v>
      </c>
      <c r="B1480" s="51" t="str">
        <f t="shared" si="38"/>
        <v>15</v>
      </c>
      <c r="C1480" s="61">
        <v>16.353</v>
      </c>
      <c r="D1480" s="72">
        <v>10.913</v>
      </c>
      <c r="E1480" s="74">
        <v>5.9</v>
      </c>
    </row>
    <row r="1481" spans="1:5">
      <c r="A1481" s="53" t="s">
        <v>2177</v>
      </c>
      <c r="B1481" s="51" t="str">
        <f t="shared" si="38"/>
        <v>15</v>
      </c>
      <c r="C1481" s="75">
        <v>16.304</v>
      </c>
      <c r="D1481" s="74">
        <v>12.113</v>
      </c>
      <c r="E1481" s="74">
        <v>5.65</v>
      </c>
    </row>
    <row r="1482" spans="1:5">
      <c r="A1482" s="53" t="s">
        <v>2178</v>
      </c>
      <c r="B1482" s="51" t="str">
        <f t="shared" si="38"/>
        <v>16</v>
      </c>
      <c r="C1482" s="75">
        <v>18.57</v>
      </c>
      <c r="D1482" s="74">
        <v>14.1</v>
      </c>
      <c r="E1482" s="74">
        <v>6.1</v>
      </c>
    </row>
    <row r="1483" spans="1:5">
      <c r="A1483" s="53" t="s">
        <v>2179</v>
      </c>
      <c r="B1483" s="51" t="str">
        <f t="shared" si="38"/>
        <v>17</v>
      </c>
      <c r="C1483" s="75">
        <v>20.924</v>
      </c>
      <c r="D1483" s="74">
        <v>15.95</v>
      </c>
      <c r="E1483" s="74">
        <v>7.4</v>
      </c>
    </row>
    <row r="1484" spans="1:5">
      <c r="A1484" s="53" t="s">
        <v>2180</v>
      </c>
      <c r="B1484" s="51" t="str">
        <f t="shared" si="38"/>
        <v>15</v>
      </c>
      <c r="C1484" s="75">
        <v>18.72</v>
      </c>
      <c r="D1484" s="74">
        <v>12.754</v>
      </c>
      <c r="E1484" s="74">
        <v>6.5</v>
      </c>
    </row>
    <row r="1485" spans="1:5">
      <c r="A1485" s="53" t="s">
        <v>2181</v>
      </c>
      <c r="B1485" s="51" t="str">
        <f t="shared" si="38"/>
        <v>15</v>
      </c>
      <c r="C1485" s="75">
        <v>18.72</v>
      </c>
      <c r="D1485" s="74">
        <v>12.754</v>
      </c>
      <c r="E1485" s="74">
        <v>6.5</v>
      </c>
    </row>
    <row r="1486" spans="1:5">
      <c r="A1486" s="53" t="s">
        <v>2182</v>
      </c>
      <c r="B1486" s="51" t="str">
        <f t="shared" si="38"/>
        <v>15</v>
      </c>
      <c r="C1486" s="75">
        <v>18.72</v>
      </c>
      <c r="D1486" s="74">
        <v>12.754</v>
      </c>
      <c r="E1486" s="74">
        <v>6.5</v>
      </c>
    </row>
    <row r="1487" spans="1:5">
      <c r="A1487" s="53" t="s">
        <v>2183</v>
      </c>
      <c r="B1487" s="51" t="str">
        <f t="shared" si="38"/>
        <v>15</v>
      </c>
      <c r="C1487" s="61">
        <v>16.353</v>
      </c>
      <c r="D1487" s="72">
        <v>10.913</v>
      </c>
      <c r="E1487" s="74">
        <v>6</v>
      </c>
    </row>
    <row r="1488" spans="1:5">
      <c r="A1488" s="53" t="s">
        <v>2184</v>
      </c>
      <c r="B1488" s="51" t="str">
        <f t="shared" si="38"/>
        <v>17</v>
      </c>
      <c r="C1488" s="75">
        <v>24.8</v>
      </c>
      <c r="D1488" s="74">
        <v>18.297</v>
      </c>
      <c r="E1488" s="74">
        <v>9.4</v>
      </c>
    </row>
    <row r="1489" spans="1:5">
      <c r="A1489" s="53" t="s">
        <v>2185</v>
      </c>
      <c r="B1489" s="51" t="str">
        <f t="shared" si="38"/>
        <v>14</v>
      </c>
      <c r="C1489" s="61">
        <v>15.18</v>
      </c>
      <c r="D1489" s="72">
        <v>11.2</v>
      </c>
      <c r="E1489" s="74">
        <v>5.3</v>
      </c>
    </row>
    <row r="1490" spans="1:5">
      <c r="A1490" s="53" t="s">
        <v>2186</v>
      </c>
      <c r="B1490" s="51" t="str">
        <f t="shared" si="38"/>
        <v>14</v>
      </c>
      <c r="C1490" s="61">
        <v>13.807</v>
      </c>
      <c r="D1490" s="72">
        <v>9.527</v>
      </c>
      <c r="E1490" s="74">
        <v>5.6</v>
      </c>
    </row>
    <row r="1491" spans="1:5">
      <c r="A1491" s="53" t="s">
        <v>2187</v>
      </c>
      <c r="B1491" s="51" t="str">
        <f t="shared" si="38"/>
        <v>13</v>
      </c>
      <c r="C1491" s="61">
        <v>12.637</v>
      </c>
      <c r="D1491" s="72">
        <v>8.723</v>
      </c>
      <c r="E1491" s="74">
        <v>4.9</v>
      </c>
    </row>
    <row r="1492" spans="1:5">
      <c r="A1492" s="53" t="s">
        <v>2188</v>
      </c>
      <c r="B1492" s="51" t="str">
        <f t="shared" si="38"/>
        <v>14</v>
      </c>
      <c r="C1492" s="61">
        <v>15.18</v>
      </c>
      <c r="D1492" s="72">
        <v>11.2</v>
      </c>
      <c r="E1492" s="74">
        <v>5.3</v>
      </c>
    </row>
    <row r="1493" spans="1:5">
      <c r="A1493" s="50" t="s">
        <v>2189</v>
      </c>
      <c r="B1493" s="51" t="str">
        <f t="shared" si="38"/>
        <v>15</v>
      </c>
      <c r="C1493" s="61">
        <v>19.432</v>
      </c>
      <c r="D1493" s="72">
        <v>13.675</v>
      </c>
      <c r="E1493" s="74">
        <v>8.5</v>
      </c>
    </row>
    <row r="1494" spans="1:5">
      <c r="A1494" s="53" t="s">
        <v>2190</v>
      </c>
      <c r="B1494" s="51" t="str">
        <f t="shared" si="38"/>
        <v>20</v>
      </c>
      <c r="C1494" s="75">
        <v>33.772</v>
      </c>
      <c r="D1494" s="74">
        <v>23.26</v>
      </c>
      <c r="E1494" s="74">
        <v>14.7</v>
      </c>
    </row>
    <row r="1495" spans="1:5">
      <c r="A1495" s="53" t="s">
        <v>2191</v>
      </c>
      <c r="B1495" s="51" t="str">
        <f t="shared" si="38"/>
        <v>17</v>
      </c>
      <c r="C1495" s="75">
        <v>22.3</v>
      </c>
      <c r="D1495" s="74">
        <v>16.473</v>
      </c>
      <c r="E1495" s="74">
        <v>8.6</v>
      </c>
    </row>
    <row r="1496" spans="1:5">
      <c r="A1496" s="53" t="s">
        <v>2192</v>
      </c>
      <c r="B1496" s="61" t="str">
        <f t="shared" ref="B1496:B1501" si="39">IF(LEN(A1496)=12,"D"&amp;MID(A1496,6,2),MID(A1496,5,2))&amp;"边"</f>
        <v>18边</v>
      </c>
      <c r="C1496" s="75">
        <v>21.59</v>
      </c>
      <c r="D1496" s="74">
        <v>16.437</v>
      </c>
      <c r="E1496" s="74">
        <v>9.752</v>
      </c>
    </row>
    <row r="1497" spans="1:5">
      <c r="A1497" s="53" t="s">
        <v>2193</v>
      </c>
      <c r="B1497" s="61" t="str">
        <f t="shared" si="39"/>
        <v>18边</v>
      </c>
      <c r="C1497" s="75">
        <v>21.59</v>
      </c>
      <c r="D1497" s="74">
        <v>16.437</v>
      </c>
      <c r="E1497" s="74">
        <v>9.752</v>
      </c>
    </row>
    <row r="1498" spans="1:5">
      <c r="A1498" s="50" t="s">
        <v>2194</v>
      </c>
      <c r="B1498" s="51" t="str">
        <f t="shared" ref="B1498:B1500" si="40">IF(LEN(A1498)=12,"D"&amp;MID(A1498,6,2),MID(A1498,5,2))</f>
        <v>17</v>
      </c>
      <c r="C1498" s="61">
        <v>20.865</v>
      </c>
      <c r="D1498" s="72">
        <v>14.707</v>
      </c>
      <c r="E1498" s="74">
        <v>8.7</v>
      </c>
    </row>
    <row r="1499" spans="1:5">
      <c r="A1499" s="53" t="s">
        <v>2195</v>
      </c>
      <c r="B1499" s="51" t="str">
        <f t="shared" si="40"/>
        <v>18</v>
      </c>
      <c r="C1499" s="61">
        <v>27.542</v>
      </c>
      <c r="D1499" s="72">
        <v>20.76</v>
      </c>
      <c r="E1499" s="74">
        <v>11.5</v>
      </c>
    </row>
    <row r="1500" spans="1:5">
      <c r="A1500" s="50" t="s">
        <v>2196</v>
      </c>
      <c r="B1500" s="51" t="str">
        <f t="shared" si="40"/>
        <v>18</v>
      </c>
      <c r="C1500" s="61">
        <v>27.542</v>
      </c>
      <c r="D1500" s="72">
        <v>20.76</v>
      </c>
      <c r="E1500" s="74">
        <v>11.5</v>
      </c>
    </row>
    <row r="1501" spans="1:5">
      <c r="A1501" s="50" t="s">
        <v>2197</v>
      </c>
      <c r="B1501" s="61" t="str">
        <f t="shared" si="39"/>
        <v>18边</v>
      </c>
      <c r="C1501" s="61">
        <v>27.104</v>
      </c>
      <c r="D1501" s="72">
        <v>19.426</v>
      </c>
      <c r="E1501" s="74">
        <v>10.6</v>
      </c>
    </row>
    <row r="1502" spans="1:5">
      <c r="A1502" s="53" t="s">
        <v>2198</v>
      </c>
      <c r="B1502" s="51" t="str">
        <f t="shared" ref="B1502:B1516" si="41">IF(LEN(A1502)=12,"D"&amp;MID(A1502,6,2),MID(A1502,5,2))</f>
        <v>18</v>
      </c>
      <c r="C1502" s="75">
        <v>25.02</v>
      </c>
      <c r="D1502" s="74">
        <v>18.65</v>
      </c>
      <c r="E1502" s="74">
        <v>10.2</v>
      </c>
    </row>
    <row r="1503" spans="1:5">
      <c r="A1503" s="53" t="s">
        <v>2199</v>
      </c>
      <c r="B1503" s="51" t="str">
        <f t="shared" si="41"/>
        <v>18</v>
      </c>
      <c r="C1503" s="75">
        <v>26.072</v>
      </c>
      <c r="D1503" s="74">
        <v>18.351</v>
      </c>
      <c r="E1503" s="74">
        <v>9.6</v>
      </c>
    </row>
    <row r="1504" spans="1:5">
      <c r="A1504" s="53" t="s">
        <v>2200</v>
      </c>
      <c r="B1504" s="61" t="str">
        <f>IF(LEN(A1504)=12,"D"&amp;MID(A1504,6,2),MID(A1504,5,2))&amp;"边"</f>
        <v>14边</v>
      </c>
      <c r="C1504" s="61">
        <v>13.358</v>
      </c>
      <c r="D1504" s="72">
        <v>10.05</v>
      </c>
      <c r="E1504" s="74">
        <v>4.95</v>
      </c>
    </row>
    <row r="1505" spans="1:5">
      <c r="A1505" s="53" t="s">
        <v>2201</v>
      </c>
      <c r="B1505" s="61" t="str">
        <f>IF(LEN(A1505)=12,"D"&amp;MID(A1505,6,2),MID(A1505,5,2))&amp;"边"</f>
        <v>18边</v>
      </c>
      <c r="C1505" s="61">
        <v>22.08</v>
      </c>
      <c r="D1505" s="72">
        <v>16.1</v>
      </c>
      <c r="E1505" s="74">
        <v>9.4</v>
      </c>
    </row>
    <row r="1506" spans="1:5">
      <c r="A1506" s="53" t="s">
        <v>2202</v>
      </c>
      <c r="B1506" s="51" t="str">
        <f t="shared" si="41"/>
        <v>15</v>
      </c>
      <c r="C1506" s="75">
        <v>18.94</v>
      </c>
      <c r="D1506" s="74">
        <v>12.694</v>
      </c>
      <c r="E1506" s="74">
        <v>6.4</v>
      </c>
    </row>
    <row r="1507" spans="1:5">
      <c r="A1507" s="53" t="s">
        <v>2203</v>
      </c>
      <c r="B1507" s="51" t="str">
        <f t="shared" si="41"/>
        <v>18</v>
      </c>
      <c r="C1507" s="75">
        <v>25.1</v>
      </c>
      <c r="D1507" s="74">
        <v>18.405</v>
      </c>
      <c r="E1507" s="74">
        <v>9.6</v>
      </c>
    </row>
    <row r="1508" spans="1:5">
      <c r="A1508" s="53" t="s">
        <v>2204</v>
      </c>
      <c r="B1508" s="51" t="str">
        <f t="shared" si="41"/>
        <v>18</v>
      </c>
      <c r="C1508" s="75">
        <v>25.1</v>
      </c>
      <c r="D1508" s="74">
        <v>18.405</v>
      </c>
      <c r="E1508" s="74">
        <v>9.6</v>
      </c>
    </row>
    <row r="1509" spans="1:5">
      <c r="A1509" s="53" t="s">
        <v>2205</v>
      </c>
      <c r="B1509" s="51" t="str">
        <f t="shared" si="41"/>
        <v>14</v>
      </c>
      <c r="C1509" s="61">
        <v>14.864</v>
      </c>
      <c r="D1509" s="72">
        <v>10.663</v>
      </c>
      <c r="E1509" s="74">
        <v>5.5</v>
      </c>
    </row>
    <row r="1510" spans="1:5">
      <c r="A1510" s="53" t="s">
        <v>2206</v>
      </c>
      <c r="B1510" s="51" t="str">
        <f t="shared" si="41"/>
        <v>14</v>
      </c>
      <c r="C1510" s="61">
        <v>14.864</v>
      </c>
      <c r="D1510" s="72">
        <v>10.663</v>
      </c>
      <c r="E1510" s="74">
        <v>5.5</v>
      </c>
    </row>
    <row r="1511" spans="1:5">
      <c r="A1511" s="53" t="s">
        <v>2207</v>
      </c>
      <c r="B1511" s="51" t="str">
        <f t="shared" si="41"/>
        <v>14</v>
      </c>
      <c r="C1511" s="61">
        <v>14.864</v>
      </c>
      <c r="D1511" s="72">
        <v>10.663</v>
      </c>
      <c r="E1511" s="74">
        <v>5.5</v>
      </c>
    </row>
    <row r="1512" spans="1:5">
      <c r="A1512" s="50" t="s">
        <v>2208</v>
      </c>
      <c r="B1512" s="51" t="str">
        <f t="shared" si="41"/>
        <v>20</v>
      </c>
      <c r="C1512" s="75">
        <v>32.468</v>
      </c>
      <c r="D1512" s="74">
        <v>23.988</v>
      </c>
      <c r="E1512" s="74">
        <v>12.1</v>
      </c>
    </row>
    <row r="1513" spans="1:5">
      <c r="A1513" s="50" t="s">
        <v>2209</v>
      </c>
      <c r="B1513" s="51" t="str">
        <f t="shared" si="41"/>
        <v>20</v>
      </c>
      <c r="C1513" s="75">
        <v>32.468</v>
      </c>
      <c r="D1513" s="74">
        <v>23.988</v>
      </c>
      <c r="E1513" s="74">
        <v>12.4</v>
      </c>
    </row>
    <row r="1514" spans="1:5">
      <c r="A1514" s="50" t="s">
        <v>2210</v>
      </c>
      <c r="B1514" s="51" t="str">
        <f t="shared" si="41"/>
        <v>15</v>
      </c>
      <c r="C1514" s="61">
        <v>15.31</v>
      </c>
      <c r="D1514" s="72">
        <v>10.69</v>
      </c>
      <c r="E1514" s="74">
        <v>6.3</v>
      </c>
    </row>
    <row r="1515" spans="1:5">
      <c r="A1515" s="53" t="s">
        <v>2211</v>
      </c>
      <c r="B1515" s="51" t="str">
        <f t="shared" si="41"/>
        <v>15</v>
      </c>
      <c r="C1515" s="61">
        <v>15.31</v>
      </c>
      <c r="D1515" s="72">
        <v>10.69</v>
      </c>
      <c r="E1515" s="74">
        <v>6.3</v>
      </c>
    </row>
    <row r="1516" spans="1:5">
      <c r="A1516" s="50" t="s">
        <v>2212</v>
      </c>
      <c r="B1516" s="51" t="str">
        <f t="shared" si="41"/>
        <v>15</v>
      </c>
      <c r="C1516" s="61">
        <v>16.353</v>
      </c>
      <c r="D1516" s="72">
        <v>10.913</v>
      </c>
      <c r="E1516" s="74">
        <v>6.2</v>
      </c>
    </row>
    <row r="1517" spans="1:5">
      <c r="A1517" s="50" t="s">
        <v>2213</v>
      </c>
      <c r="B1517" s="61" t="str">
        <f t="shared" ref="B1517:B1520" si="42">IF(LEN(A1517)=12,"D"&amp;MID(A1517,6,2),MID(A1517,5,2))&amp;"边"</f>
        <v>18边</v>
      </c>
      <c r="C1517" s="61">
        <v>27.104</v>
      </c>
      <c r="D1517" s="72">
        <v>19.426</v>
      </c>
      <c r="E1517" s="74">
        <v>10.6</v>
      </c>
    </row>
    <row r="1518" spans="1:5">
      <c r="A1518" s="53" t="s">
        <v>2214</v>
      </c>
      <c r="B1518" s="61" t="str">
        <f t="shared" si="42"/>
        <v>17边</v>
      </c>
      <c r="C1518" s="75">
        <v>22.5</v>
      </c>
      <c r="D1518" s="74">
        <v>16.823</v>
      </c>
      <c r="E1518" s="74">
        <v>8.2</v>
      </c>
    </row>
    <row r="1519" spans="1:5">
      <c r="A1519" s="53" t="s">
        <v>2215</v>
      </c>
      <c r="B1519" s="51" t="str">
        <f t="shared" ref="B1519:B1549" si="43">IF(LEN(A1519)=12,"D"&amp;MID(A1519,6,2),MID(A1519,5,2))</f>
        <v>14</v>
      </c>
      <c r="C1519" s="75">
        <v>15.614</v>
      </c>
      <c r="D1519" s="74">
        <v>11.117</v>
      </c>
      <c r="E1519" s="74">
        <v>5.25</v>
      </c>
    </row>
    <row r="1520" spans="1:5">
      <c r="A1520" s="53" t="s">
        <v>2216</v>
      </c>
      <c r="B1520" s="61" t="str">
        <f t="shared" si="42"/>
        <v>18边</v>
      </c>
      <c r="C1520" s="61">
        <v>22.08</v>
      </c>
      <c r="D1520" s="72">
        <v>16.1</v>
      </c>
      <c r="E1520" s="74">
        <v>9.4</v>
      </c>
    </row>
    <row r="1521" spans="1:5">
      <c r="A1521" s="53" t="s">
        <v>2217</v>
      </c>
      <c r="B1521" s="51" t="str">
        <f t="shared" si="43"/>
        <v>14</v>
      </c>
      <c r="C1521" s="70">
        <v>16.7</v>
      </c>
      <c r="D1521" s="71">
        <v>10.7</v>
      </c>
      <c r="E1521" s="71">
        <v>5.7</v>
      </c>
    </row>
    <row r="1522" spans="1:5">
      <c r="A1522" s="53" t="s">
        <v>2218</v>
      </c>
      <c r="B1522" s="51" t="str">
        <f t="shared" si="43"/>
        <v>15</v>
      </c>
      <c r="C1522" s="70">
        <v>17.6</v>
      </c>
      <c r="D1522" s="71">
        <v>11.6</v>
      </c>
      <c r="E1522" s="71">
        <v>6.6</v>
      </c>
    </row>
    <row r="1523" spans="1:5">
      <c r="A1523" s="97" t="s">
        <v>2219</v>
      </c>
      <c r="B1523" s="51" t="str">
        <f t="shared" si="43"/>
        <v>14</v>
      </c>
      <c r="C1523" s="70">
        <v>16.6</v>
      </c>
      <c r="D1523" s="71">
        <v>10.6</v>
      </c>
      <c r="E1523" s="71">
        <v>5.6</v>
      </c>
    </row>
    <row r="1524" spans="1:5">
      <c r="A1524" s="53" t="s">
        <v>2220</v>
      </c>
      <c r="B1524" s="51" t="str">
        <f t="shared" si="43"/>
        <v>13</v>
      </c>
      <c r="C1524" s="61">
        <v>12.637</v>
      </c>
      <c r="D1524" s="72">
        <v>8.723</v>
      </c>
      <c r="E1524" s="71">
        <v>4.9</v>
      </c>
    </row>
    <row r="1525" spans="1:5">
      <c r="A1525" s="53" t="s">
        <v>2221</v>
      </c>
      <c r="B1525" s="51" t="str">
        <f t="shared" si="43"/>
        <v>15</v>
      </c>
      <c r="C1525" s="70">
        <v>17.6</v>
      </c>
      <c r="D1525" s="71">
        <v>11.6</v>
      </c>
      <c r="E1525" s="71">
        <v>6.6</v>
      </c>
    </row>
    <row r="1526" spans="1:5">
      <c r="A1526" s="53" t="s">
        <v>2222</v>
      </c>
      <c r="B1526" s="51" t="str">
        <f t="shared" si="43"/>
        <v>18</v>
      </c>
      <c r="C1526" s="75">
        <v>28.724</v>
      </c>
      <c r="D1526" s="74">
        <v>21.613</v>
      </c>
      <c r="E1526" s="74">
        <v>12.61</v>
      </c>
    </row>
    <row r="1527" spans="1:5">
      <c r="A1527" s="53" t="s">
        <v>2223</v>
      </c>
      <c r="B1527" s="51" t="str">
        <f t="shared" si="43"/>
        <v>17</v>
      </c>
      <c r="C1527" s="75">
        <v>22.786</v>
      </c>
      <c r="D1527" s="74">
        <v>17.348</v>
      </c>
      <c r="E1527" s="74">
        <v>10.082</v>
      </c>
    </row>
    <row r="1528" spans="1:5">
      <c r="A1528" s="53" t="s">
        <v>2224</v>
      </c>
      <c r="B1528" s="51" t="str">
        <f t="shared" si="43"/>
        <v>15</v>
      </c>
      <c r="C1528" s="75">
        <v>16.651</v>
      </c>
      <c r="D1528" s="74">
        <v>12.171</v>
      </c>
      <c r="E1528" s="74">
        <v>5.986</v>
      </c>
    </row>
    <row r="1529" spans="1:5">
      <c r="A1529" s="53" t="s">
        <v>2225</v>
      </c>
      <c r="B1529" s="51" t="str">
        <f t="shared" si="43"/>
        <v>15</v>
      </c>
      <c r="C1529" s="61">
        <v>16.353</v>
      </c>
      <c r="D1529" s="72">
        <v>10.913</v>
      </c>
      <c r="E1529" s="74">
        <v>6.3</v>
      </c>
    </row>
    <row r="1530" spans="1:5">
      <c r="A1530" s="53" t="s">
        <v>2226</v>
      </c>
      <c r="B1530" s="51" t="str">
        <f t="shared" si="43"/>
        <v>14</v>
      </c>
      <c r="C1530" s="61">
        <v>17.25</v>
      </c>
      <c r="D1530" s="72">
        <v>10.88</v>
      </c>
      <c r="E1530" s="74">
        <v>5.2</v>
      </c>
    </row>
    <row r="1531" spans="1:5">
      <c r="A1531" s="53" t="s">
        <v>2227</v>
      </c>
      <c r="B1531" s="51" t="str">
        <f t="shared" si="43"/>
        <v>14</v>
      </c>
      <c r="C1531" s="61">
        <v>17.25</v>
      </c>
      <c r="D1531" s="72">
        <v>10.88</v>
      </c>
      <c r="E1531" s="74">
        <v>5.2</v>
      </c>
    </row>
    <row r="1532" spans="1:5">
      <c r="A1532" s="53" t="s">
        <v>2228</v>
      </c>
      <c r="B1532" s="51" t="str">
        <f t="shared" si="43"/>
        <v>14</v>
      </c>
      <c r="C1532" s="61">
        <v>17.25</v>
      </c>
      <c r="D1532" s="72">
        <v>10.88</v>
      </c>
      <c r="E1532" s="74">
        <v>5.2</v>
      </c>
    </row>
    <row r="1533" spans="1:5">
      <c r="A1533" s="53" t="s">
        <v>2229</v>
      </c>
      <c r="B1533" s="51" t="str">
        <f t="shared" si="43"/>
        <v>14</v>
      </c>
      <c r="C1533" s="61">
        <v>17.25</v>
      </c>
      <c r="D1533" s="72">
        <v>10.88</v>
      </c>
      <c r="E1533" s="74">
        <v>5.6</v>
      </c>
    </row>
    <row r="1534" spans="1:5">
      <c r="A1534" s="53" t="s">
        <v>2230</v>
      </c>
      <c r="B1534" s="51" t="str">
        <f t="shared" si="43"/>
        <v>14</v>
      </c>
      <c r="C1534" s="61">
        <v>17.25</v>
      </c>
      <c r="D1534" s="72">
        <v>10.88</v>
      </c>
      <c r="E1534" s="74">
        <v>5.6</v>
      </c>
    </row>
    <row r="1535" spans="1:5">
      <c r="A1535" s="53" t="s">
        <v>2231</v>
      </c>
      <c r="B1535" s="51" t="str">
        <f t="shared" si="43"/>
        <v>14</v>
      </c>
      <c r="C1535" s="61">
        <v>17.25</v>
      </c>
      <c r="D1535" s="72">
        <v>10.88</v>
      </c>
      <c r="E1535" s="74">
        <v>5.6</v>
      </c>
    </row>
    <row r="1536" spans="1:5">
      <c r="A1536" s="53" t="s">
        <v>2232</v>
      </c>
      <c r="B1536" s="51" t="str">
        <f t="shared" si="43"/>
        <v>15</v>
      </c>
      <c r="C1536" s="61">
        <v>17.4</v>
      </c>
      <c r="D1536" s="72">
        <v>11.4</v>
      </c>
      <c r="E1536" s="74">
        <v>6.4</v>
      </c>
    </row>
    <row r="1537" spans="1:5">
      <c r="A1537" s="53" t="s">
        <v>2233</v>
      </c>
      <c r="B1537" s="51" t="str">
        <f t="shared" si="43"/>
        <v>15</v>
      </c>
      <c r="C1537" s="61">
        <v>17.4</v>
      </c>
      <c r="D1537" s="72">
        <v>11.4</v>
      </c>
      <c r="E1537" s="74">
        <v>6.4</v>
      </c>
    </row>
    <row r="1538" spans="1:5">
      <c r="A1538" s="53" t="s">
        <v>2234</v>
      </c>
      <c r="B1538" s="51" t="str">
        <f t="shared" si="43"/>
        <v>15</v>
      </c>
      <c r="C1538" s="61">
        <v>17.4</v>
      </c>
      <c r="D1538" s="72">
        <v>11.4</v>
      </c>
      <c r="E1538" s="74">
        <v>6.4</v>
      </c>
    </row>
    <row r="1539" spans="1:5">
      <c r="A1539" s="53" t="s">
        <v>2235</v>
      </c>
      <c r="B1539" s="51" t="str">
        <f t="shared" si="43"/>
        <v>14</v>
      </c>
      <c r="C1539" s="61">
        <v>17.25</v>
      </c>
      <c r="D1539" s="72">
        <v>10.88</v>
      </c>
      <c r="E1539" s="72">
        <v>5.6</v>
      </c>
    </row>
    <row r="1540" spans="1:5">
      <c r="A1540" s="53" t="s">
        <v>2236</v>
      </c>
      <c r="B1540" s="51" t="str">
        <f t="shared" si="43"/>
        <v>20</v>
      </c>
      <c r="C1540" s="70">
        <v>33.382</v>
      </c>
      <c r="D1540" s="71">
        <v>24.81</v>
      </c>
      <c r="E1540" s="74">
        <v>13.1</v>
      </c>
    </row>
    <row r="1541" spans="1:5">
      <c r="A1541" s="50" t="s">
        <v>2237</v>
      </c>
      <c r="B1541" s="51" t="str">
        <f t="shared" si="43"/>
        <v>20</v>
      </c>
      <c r="C1541" s="70">
        <v>33.382</v>
      </c>
      <c r="D1541" s="71">
        <v>24.81</v>
      </c>
      <c r="E1541" s="74">
        <v>13.6</v>
      </c>
    </row>
    <row r="1542" spans="1:5">
      <c r="A1542" s="50" t="s">
        <v>2238</v>
      </c>
      <c r="B1542" s="51" t="str">
        <f t="shared" si="43"/>
        <v>20</v>
      </c>
      <c r="C1542" s="70">
        <v>33.382</v>
      </c>
      <c r="D1542" s="71">
        <v>24.81</v>
      </c>
      <c r="E1542" s="74">
        <v>13.6</v>
      </c>
    </row>
    <row r="1543" spans="1:5">
      <c r="A1543" s="53" t="s">
        <v>2239</v>
      </c>
      <c r="B1543" s="51" t="str">
        <f t="shared" si="43"/>
        <v>20</v>
      </c>
      <c r="C1543" s="70">
        <v>33.382</v>
      </c>
      <c r="D1543" s="71">
        <v>24.81</v>
      </c>
      <c r="E1543" s="74">
        <v>13.1</v>
      </c>
    </row>
    <row r="1544" spans="1:5">
      <c r="A1544" s="53" t="s">
        <v>2240</v>
      </c>
      <c r="B1544" s="51" t="str">
        <f t="shared" si="43"/>
        <v>20</v>
      </c>
      <c r="C1544" s="70">
        <v>33.382</v>
      </c>
      <c r="D1544" s="71">
        <v>24.81</v>
      </c>
      <c r="E1544" s="74">
        <v>13.4</v>
      </c>
    </row>
    <row r="1545" spans="1:5">
      <c r="A1545" s="53" t="s">
        <v>2241</v>
      </c>
      <c r="B1545" s="51" t="str">
        <f t="shared" si="43"/>
        <v>20</v>
      </c>
      <c r="C1545" s="70">
        <v>33.382</v>
      </c>
      <c r="D1545" s="71">
        <v>24.81</v>
      </c>
      <c r="E1545" s="74">
        <v>13.4</v>
      </c>
    </row>
    <row r="1546" spans="1:5">
      <c r="A1546" s="53" t="s">
        <v>2242</v>
      </c>
      <c r="B1546" s="51" t="str">
        <f t="shared" si="43"/>
        <v>D14</v>
      </c>
      <c r="C1546" s="75">
        <v>9.7</v>
      </c>
      <c r="D1546" s="74">
        <v>9.451</v>
      </c>
      <c r="E1546" s="74">
        <v>5.982</v>
      </c>
    </row>
    <row r="1547" spans="1:5">
      <c r="A1547" s="53" t="s">
        <v>2243</v>
      </c>
      <c r="B1547" s="51" t="str">
        <f t="shared" si="43"/>
        <v>20</v>
      </c>
      <c r="C1547" s="61">
        <v>33.382</v>
      </c>
      <c r="D1547" s="72">
        <v>24.81</v>
      </c>
      <c r="E1547" s="74">
        <v>13.7</v>
      </c>
    </row>
    <row r="1548" spans="1:5">
      <c r="A1548" s="53" t="s">
        <v>2244</v>
      </c>
      <c r="B1548" s="51" t="str">
        <f t="shared" si="43"/>
        <v>15</v>
      </c>
      <c r="C1548" s="75">
        <v>16.62</v>
      </c>
      <c r="D1548" s="74">
        <v>12.813</v>
      </c>
      <c r="E1548" s="74">
        <v>5.8</v>
      </c>
    </row>
    <row r="1549" spans="1:5">
      <c r="A1549" s="53" t="s">
        <v>2245</v>
      </c>
      <c r="B1549" s="51" t="str">
        <f t="shared" si="43"/>
        <v>D17</v>
      </c>
      <c r="C1549" s="75">
        <v>15.9</v>
      </c>
      <c r="D1549" s="74">
        <v>15.636</v>
      </c>
      <c r="E1549" s="74">
        <v>8.4</v>
      </c>
    </row>
    <row r="1550" spans="1:5">
      <c r="A1550" s="53" t="s">
        <v>2246</v>
      </c>
      <c r="B1550" s="61" t="str">
        <f>IF(LEN(A1550)=12,"D"&amp;MID(A1550,6,2),MID(A1550,5,2))&amp;"边"</f>
        <v>20边</v>
      </c>
      <c r="C1550" s="61">
        <v>33.386</v>
      </c>
      <c r="D1550" s="72">
        <v>24.203</v>
      </c>
      <c r="E1550" s="74">
        <v>13.5</v>
      </c>
    </row>
    <row r="1551" spans="1:5">
      <c r="A1551" s="53" t="s">
        <v>2247</v>
      </c>
      <c r="B1551" s="51" t="str">
        <f t="shared" ref="B1551:B1614" si="44">IF(LEN(A1551)=12,"D"&amp;MID(A1551,6,2),MID(A1551,5,2))</f>
        <v>14</v>
      </c>
      <c r="C1551" s="61">
        <v>15.18</v>
      </c>
      <c r="D1551" s="72">
        <v>11.2</v>
      </c>
      <c r="E1551" s="74">
        <v>5.3</v>
      </c>
    </row>
    <row r="1552" spans="1:5">
      <c r="A1552" s="53" t="s">
        <v>2248</v>
      </c>
      <c r="B1552" s="51" t="str">
        <f t="shared" si="44"/>
        <v>20</v>
      </c>
      <c r="C1552" s="61">
        <v>31.107</v>
      </c>
      <c r="D1552" s="72">
        <v>24.873</v>
      </c>
      <c r="E1552" s="72">
        <v>14.766</v>
      </c>
    </row>
    <row r="1553" spans="1:5">
      <c r="A1553" s="53" t="s">
        <v>2249</v>
      </c>
      <c r="B1553" s="51" t="str">
        <f t="shared" si="44"/>
        <v>16</v>
      </c>
      <c r="C1553" s="75">
        <v>19.649</v>
      </c>
      <c r="D1553" s="74">
        <v>14.274</v>
      </c>
      <c r="E1553" s="74">
        <v>8.824</v>
      </c>
    </row>
    <row r="1554" spans="1:5">
      <c r="A1554" s="53" t="s">
        <v>2250</v>
      </c>
      <c r="B1554" s="51" t="str">
        <f t="shared" si="44"/>
        <v>D17</v>
      </c>
      <c r="C1554" s="75">
        <v>15.302</v>
      </c>
      <c r="D1554" s="74">
        <v>15.162</v>
      </c>
      <c r="E1554" s="72">
        <v>8.4</v>
      </c>
    </row>
    <row r="1555" spans="1:5">
      <c r="A1555" s="53" t="s">
        <v>2251</v>
      </c>
      <c r="B1555" s="51" t="str">
        <f t="shared" si="44"/>
        <v>D15</v>
      </c>
      <c r="C1555" s="75">
        <v>11.387</v>
      </c>
      <c r="D1555" s="74">
        <v>11.193</v>
      </c>
      <c r="E1555" s="74">
        <v>7</v>
      </c>
    </row>
    <row r="1556" spans="1:5">
      <c r="A1556" s="53" t="s">
        <v>2252</v>
      </c>
      <c r="B1556" s="51" t="str">
        <f t="shared" si="44"/>
        <v>13</v>
      </c>
      <c r="C1556" s="75">
        <v>19.91</v>
      </c>
      <c r="D1556" s="74">
        <v>11.12</v>
      </c>
      <c r="E1556" s="74">
        <v>5.8</v>
      </c>
    </row>
    <row r="1557" spans="1:5">
      <c r="A1557" s="53" t="s">
        <v>2253</v>
      </c>
      <c r="B1557" s="51" t="str">
        <f t="shared" si="44"/>
        <v>14</v>
      </c>
      <c r="C1557" s="75">
        <v>17.87</v>
      </c>
      <c r="D1557" s="74">
        <v>11.2</v>
      </c>
      <c r="E1557" s="74">
        <v>6.1</v>
      </c>
    </row>
    <row r="1558" spans="1:5">
      <c r="A1558" s="53" t="s">
        <v>2254</v>
      </c>
      <c r="B1558" s="51" t="str">
        <f t="shared" si="44"/>
        <v>15</v>
      </c>
      <c r="C1558" s="75">
        <v>17.65</v>
      </c>
      <c r="D1558" s="74">
        <v>10.483</v>
      </c>
      <c r="E1558" s="74">
        <v>5.9</v>
      </c>
    </row>
    <row r="1559" spans="1:5">
      <c r="A1559" s="53" t="s">
        <v>2255</v>
      </c>
      <c r="B1559" s="51" t="str">
        <f t="shared" si="44"/>
        <v>15</v>
      </c>
      <c r="C1559" s="75">
        <v>19.42</v>
      </c>
      <c r="D1559" s="74">
        <v>13.83</v>
      </c>
      <c r="E1559" s="74">
        <v>7.2</v>
      </c>
    </row>
    <row r="1560" spans="1:5">
      <c r="A1560" s="53" t="s">
        <v>2256</v>
      </c>
      <c r="B1560" s="51" t="str">
        <f t="shared" si="44"/>
        <v>16</v>
      </c>
      <c r="C1560" s="75">
        <v>23.083</v>
      </c>
      <c r="D1560" s="74">
        <v>16.683</v>
      </c>
      <c r="E1560" s="74">
        <v>8.9</v>
      </c>
    </row>
    <row r="1561" spans="1:5">
      <c r="A1561" s="53" t="s">
        <v>2257</v>
      </c>
      <c r="B1561" s="51" t="str">
        <f t="shared" si="44"/>
        <v>15</v>
      </c>
      <c r="C1561" s="57">
        <v>16.527</v>
      </c>
      <c r="D1561" s="62">
        <v>12.3</v>
      </c>
      <c r="E1561" s="74">
        <v>6.8</v>
      </c>
    </row>
    <row r="1562" spans="1:5">
      <c r="A1562" s="53" t="s">
        <v>2258</v>
      </c>
      <c r="B1562" s="51" t="str">
        <f t="shared" si="44"/>
        <v>17</v>
      </c>
      <c r="C1562" s="75">
        <v>26.67</v>
      </c>
      <c r="D1562" s="74">
        <v>19.858</v>
      </c>
      <c r="E1562" s="72">
        <v>10.4</v>
      </c>
    </row>
    <row r="1563" spans="1:5">
      <c r="A1563" s="53" t="s">
        <v>2259</v>
      </c>
      <c r="B1563" s="51" t="str">
        <f t="shared" si="44"/>
        <v>17</v>
      </c>
      <c r="C1563" s="61">
        <v>26.67</v>
      </c>
      <c r="D1563" s="72">
        <v>19.858</v>
      </c>
      <c r="E1563" s="72">
        <v>10.4</v>
      </c>
    </row>
    <row r="1564" spans="1:5">
      <c r="A1564" s="98" t="s">
        <v>2260</v>
      </c>
      <c r="B1564" s="51" t="str">
        <f t="shared" si="44"/>
        <v>16</v>
      </c>
      <c r="C1564" s="63">
        <v>20.067</v>
      </c>
      <c r="D1564" s="62">
        <v>11.521</v>
      </c>
      <c r="E1564" s="74">
        <v>7</v>
      </c>
    </row>
    <row r="1565" spans="1:5">
      <c r="A1565" s="98" t="s">
        <v>2261</v>
      </c>
      <c r="B1565" s="51" t="str">
        <f t="shared" si="44"/>
        <v>16</v>
      </c>
      <c r="C1565" s="63">
        <v>20.067</v>
      </c>
      <c r="D1565" s="62">
        <v>11.521</v>
      </c>
      <c r="E1565" s="74">
        <v>7</v>
      </c>
    </row>
    <row r="1566" spans="1:5">
      <c r="A1566" s="98" t="s">
        <v>2262</v>
      </c>
      <c r="B1566" s="51" t="str">
        <f t="shared" si="44"/>
        <v>16</v>
      </c>
      <c r="C1566" s="63">
        <v>20.55</v>
      </c>
      <c r="D1566" s="62">
        <v>12.25</v>
      </c>
      <c r="E1566" s="74">
        <v>7</v>
      </c>
    </row>
    <row r="1567" spans="1:5">
      <c r="A1567" s="98" t="s">
        <v>2263</v>
      </c>
      <c r="B1567" s="51" t="str">
        <f t="shared" si="44"/>
        <v>16</v>
      </c>
      <c r="C1567" s="63">
        <v>20.55</v>
      </c>
      <c r="D1567" s="62">
        <v>12.25</v>
      </c>
      <c r="E1567" s="74">
        <v>7</v>
      </c>
    </row>
    <row r="1568" spans="1:5">
      <c r="A1568" s="98" t="s">
        <v>2264</v>
      </c>
      <c r="B1568" s="51" t="str">
        <f t="shared" si="44"/>
        <v>16</v>
      </c>
      <c r="C1568" s="63">
        <v>20.55</v>
      </c>
      <c r="D1568" s="62">
        <v>12.25</v>
      </c>
      <c r="E1568" s="74">
        <v>7</v>
      </c>
    </row>
    <row r="1569" spans="1:5">
      <c r="A1569" s="53" t="s">
        <v>2265</v>
      </c>
      <c r="B1569" s="51" t="str">
        <f t="shared" si="44"/>
        <v>16</v>
      </c>
      <c r="C1569" s="63">
        <v>20.067</v>
      </c>
      <c r="D1569" s="62">
        <v>11.521</v>
      </c>
      <c r="E1569" s="74">
        <v>7</v>
      </c>
    </row>
    <row r="1570" spans="1:5">
      <c r="A1570" s="53" t="s">
        <v>2266</v>
      </c>
      <c r="B1570" s="51" t="str">
        <f t="shared" si="44"/>
        <v>15</v>
      </c>
      <c r="C1570" s="51">
        <v>17.767</v>
      </c>
      <c r="D1570" s="72">
        <v>12.813</v>
      </c>
      <c r="E1570" s="74">
        <v>5.8</v>
      </c>
    </row>
    <row r="1571" spans="1:5">
      <c r="A1571" s="53" t="s">
        <v>2267</v>
      </c>
      <c r="B1571" s="51" t="str">
        <f t="shared" si="44"/>
        <v>15</v>
      </c>
      <c r="C1571" s="51">
        <v>17.767</v>
      </c>
      <c r="D1571" s="72">
        <v>12.813</v>
      </c>
      <c r="E1571" s="74">
        <v>5.8</v>
      </c>
    </row>
    <row r="1572" spans="1:5">
      <c r="A1572" s="53" t="s">
        <v>2268</v>
      </c>
      <c r="B1572" s="51" t="str">
        <f t="shared" si="44"/>
        <v>16</v>
      </c>
      <c r="C1572" s="63">
        <v>21.55</v>
      </c>
      <c r="D1572" s="62">
        <v>15.085</v>
      </c>
      <c r="E1572" s="74">
        <v>7</v>
      </c>
    </row>
    <row r="1573" spans="1:5">
      <c r="A1573" s="53" t="s">
        <v>2269</v>
      </c>
      <c r="B1573" s="51" t="str">
        <f t="shared" si="44"/>
        <v>20</v>
      </c>
      <c r="C1573" s="68">
        <v>34.5</v>
      </c>
      <c r="D1573" s="71">
        <v>24.81</v>
      </c>
      <c r="E1573" s="74">
        <v>13.3</v>
      </c>
    </row>
    <row r="1574" spans="1:5">
      <c r="A1574" s="53" t="s">
        <v>2270</v>
      </c>
      <c r="B1574" s="51" t="str">
        <f t="shared" si="44"/>
        <v>13</v>
      </c>
      <c r="C1574" s="75">
        <v>12.193</v>
      </c>
      <c r="D1574" s="74">
        <v>9.173</v>
      </c>
      <c r="E1574" s="74">
        <v>4.82</v>
      </c>
    </row>
    <row r="1575" spans="1:5">
      <c r="A1575" s="53" t="s">
        <v>2271</v>
      </c>
      <c r="B1575" s="51" t="str">
        <f t="shared" si="44"/>
        <v>15</v>
      </c>
      <c r="C1575" s="75">
        <v>16.902</v>
      </c>
      <c r="D1575" s="74">
        <v>11.31</v>
      </c>
      <c r="E1575" s="74">
        <v>5.8</v>
      </c>
    </row>
    <row r="1576" spans="1:5">
      <c r="A1576" s="53" t="s">
        <v>2272</v>
      </c>
      <c r="B1576" s="51" t="str">
        <f t="shared" si="44"/>
        <v>14</v>
      </c>
      <c r="C1576" s="61">
        <v>14.988</v>
      </c>
      <c r="D1576" s="72">
        <v>9.998</v>
      </c>
      <c r="E1576" s="74">
        <v>4.6</v>
      </c>
    </row>
    <row r="1577" spans="1:5">
      <c r="A1577" s="53" t="s">
        <v>2273</v>
      </c>
      <c r="B1577" s="51" t="str">
        <f t="shared" si="44"/>
        <v>14</v>
      </c>
      <c r="C1577" s="61">
        <v>14.988</v>
      </c>
      <c r="D1577" s="72">
        <v>9.998</v>
      </c>
      <c r="E1577" s="74">
        <v>4.7</v>
      </c>
    </row>
    <row r="1578" spans="1:5">
      <c r="A1578" s="53" t="s">
        <v>2274</v>
      </c>
      <c r="B1578" s="51" t="str">
        <f t="shared" si="44"/>
        <v>14</v>
      </c>
      <c r="C1578" s="61">
        <v>14.351</v>
      </c>
      <c r="D1578" s="72">
        <v>9.603</v>
      </c>
      <c r="E1578" s="74">
        <v>4.9</v>
      </c>
    </row>
    <row r="1579" spans="1:5">
      <c r="A1579" s="53" t="s">
        <v>2275</v>
      </c>
      <c r="B1579" s="51" t="str">
        <f t="shared" si="44"/>
        <v>15</v>
      </c>
      <c r="C1579" s="75">
        <v>18.72</v>
      </c>
      <c r="D1579" s="74">
        <v>12.754</v>
      </c>
      <c r="E1579" s="74">
        <v>6.5</v>
      </c>
    </row>
    <row r="1580" spans="1:5">
      <c r="A1580" s="53" t="s">
        <v>2276</v>
      </c>
      <c r="B1580" s="51" t="str">
        <f t="shared" si="44"/>
        <v>16</v>
      </c>
      <c r="C1580" s="75">
        <v>19.132</v>
      </c>
      <c r="D1580" s="74">
        <v>13.576</v>
      </c>
      <c r="E1580" s="74">
        <v>7.3</v>
      </c>
    </row>
    <row r="1581" spans="1:5">
      <c r="A1581" s="53" t="s">
        <v>2277</v>
      </c>
      <c r="B1581" s="51" t="str">
        <f t="shared" si="44"/>
        <v>17</v>
      </c>
      <c r="C1581" s="51">
        <v>26.5</v>
      </c>
      <c r="D1581" s="52">
        <v>20.8</v>
      </c>
      <c r="E1581" s="74">
        <v>10.6</v>
      </c>
    </row>
    <row r="1582" spans="1:5">
      <c r="A1582" s="53" t="s">
        <v>2278</v>
      </c>
      <c r="B1582" s="51" t="str">
        <f t="shared" si="44"/>
        <v>17</v>
      </c>
      <c r="C1582" s="51">
        <v>26.5</v>
      </c>
      <c r="D1582" s="52">
        <v>20.8</v>
      </c>
      <c r="E1582" s="74">
        <v>11</v>
      </c>
    </row>
    <row r="1583" spans="1:5">
      <c r="A1583" s="53" t="s">
        <v>2279</v>
      </c>
      <c r="B1583" s="51" t="str">
        <f t="shared" si="44"/>
        <v>15</v>
      </c>
      <c r="C1583" s="61">
        <v>16.23</v>
      </c>
      <c r="D1583" s="72">
        <v>10.11</v>
      </c>
      <c r="E1583" s="74">
        <v>5.4</v>
      </c>
    </row>
    <row r="1584" spans="1:5">
      <c r="A1584" s="53" t="s">
        <v>2280</v>
      </c>
      <c r="B1584" s="51" t="str">
        <f t="shared" si="44"/>
        <v>15</v>
      </c>
      <c r="C1584" s="61">
        <v>18.02</v>
      </c>
      <c r="D1584" s="72">
        <v>13</v>
      </c>
      <c r="E1584" s="74">
        <v>6.1</v>
      </c>
    </row>
    <row r="1585" spans="1:5">
      <c r="A1585" s="53" t="s">
        <v>2281</v>
      </c>
      <c r="B1585" s="51" t="str">
        <f t="shared" si="44"/>
        <v>14</v>
      </c>
      <c r="C1585" s="61">
        <v>14.988</v>
      </c>
      <c r="D1585" s="72">
        <v>9.998</v>
      </c>
      <c r="E1585" s="74">
        <v>4.6</v>
      </c>
    </row>
    <row r="1586" spans="1:5">
      <c r="A1586" s="53" t="s">
        <v>2282</v>
      </c>
      <c r="B1586" s="51" t="str">
        <f t="shared" si="44"/>
        <v>14</v>
      </c>
      <c r="C1586" s="61">
        <v>14.988</v>
      </c>
      <c r="D1586" s="72">
        <v>9.998</v>
      </c>
      <c r="E1586" s="74">
        <v>4.7</v>
      </c>
    </row>
    <row r="1587" spans="1:5">
      <c r="A1587" s="53" t="s">
        <v>2283</v>
      </c>
      <c r="B1587" s="51" t="str">
        <f t="shared" si="44"/>
        <v>15</v>
      </c>
      <c r="C1587" s="75">
        <v>18.78</v>
      </c>
      <c r="D1587" s="74">
        <v>13.234</v>
      </c>
      <c r="E1587" s="74">
        <v>6.1</v>
      </c>
    </row>
    <row r="1588" spans="1:5">
      <c r="A1588" s="53" t="s">
        <v>2284</v>
      </c>
      <c r="B1588" s="51" t="str">
        <f t="shared" si="44"/>
        <v>15</v>
      </c>
      <c r="C1588" s="75">
        <v>18.572</v>
      </c>
      <c r="D1588" s="74">
        <v>13.102</v>
      </c>
      <c r="E1588" s="74">
        <v>6</v>
      </c>
    </row>
    <row r="1589" spans="1:5">
      <c r="A1589" s="53" t="s">
        <v>2285</v>
      </c>
      <c r="B1589" s="51" t="str">
        <f t="shared" si="44"/>
        <v>16</v>
      </c>
      <c r="C1589" s="75">
        <v>21.55</v>
      </c>
      <c r="D1589" s="72">
        <v>15.085</v>
      </c>
      <c r="E1589" s="74">
        <v>7</v>
      </c>
    </row>
    <row r="1590" spans="1:5">
      <c r="A1590" s="53" t="s">
        <v>2286</v>
      </c>
      <c r="B1590" s="51" t="str">
        <f t="shared" si="44"/>
        <v>20</v>
      </c>
      <c r="C1590" s="61">
        <v>30.56</v>
      </c>
      <c r="D1590" s="72">
        <v>22.39</v>
      </c>
      <c r="E1590" s="74">
        <v>13.8</v>
      </c>
    </row>
    <row r="1591" spans="1:5">
      <c r="A1591" s="53" t="s">
        <v>2287</v>
      </c>
      <c r="B1591" s="51" t="str">
        <f t="shared" si="44"/>
        <v>17</v>
      </c>
      <c r="C1591" s="61">
        <v>22.3</v>
      </c>
      <c r="D1591" s="72">
        <v>16.473</v>
      </c>
      <c r="E1591" s="74">
        <v>8.6</v>
      </c>
    </row>
    <row r="1592" spans="1:5">
      <c r="A1592" s="50" t="s">
        <v>2288</v>
      </c>
      <c r="B1592" s="51" t="str">
        <f t="shared" si="44"/>
        <v>18</v>
      </c>
      <c r="C1592" s="61">
        <v>27.542</v>
      </c>
      <c r="D1592" s="72">
        <v>20.76</v>
      </c>
      <c r="E1592" s="74">
        <v>11.5</v>
      </c>
    </row>
    <row r="1593" spans="1:5">
      <c r="A1593" s="53" t="s">
        <v>2289</v>
      </c>
      <c r="B1593" s="51" t="str">
        <f t="shared" si="44"/>
        <v>18</v>
      </c>
      <c r="C1593" s="61">
        <v>27.542</v>
      </c>
      <c r="D1593" s="72">
        <v>20.76</v>
      </c>
      <c r="E1593" s="74">
        <v>11.5</v>
      </c>
    </row>
    <row r="1594" spans="1:5">
      <c r="A1594" s="53" t="s">
        <v>2290</v>
      </c>
      <c r="B1594" s="51" t="str">
        <f t="shared" si="44"/>
        <v>18</v>
      </c>
      <c r="C1594" s="61">
        <v>27.542</v>
      </c>
      <c r="D1594" s="72">
        <v>20.76</v>
      </c>
      <c r="E1594" s="74">
        <v>11.5</v>
      </c>
    </row>
    <row r="1595" spans="1:5">
      <c r="A1595" s="53" t="s">
        <v>2291</v>
      </c>
      <c r="B1595" s="51" t="str">
        <f t="shared" si="44"/>
        <v>18</v>
      </c>
      <c r="C1595" s="75">
        <v>27.148</v>
      </c>
      <c r="D1595" s="74">
        <v>21.326</v>
      </c>
      <c r="E1595" s="74">
        <v>10.9</v>
      </c>
    </row>
    <row r="1596" spans="1:5">
      <c r="A1596" s="53" t="s">
        <v>2292</v>
      </c>
      <c r="B1596" s="51" t="str">
        <f t="shared" si="44"/>
        <v>15</v>
      </c>
      <c r="C1596" s="75">
        <v>18.72</v>
      </c>
      <c r="D1596" s="74">
        <v>12.754</v>
      </c>
      <c r="E1596" s="74">
        <v>6.5</v>
      </c>
    </row>
    <row r="1597" spans="1:5">
      <c r="A1597" s="50" t="s">
        <v>2293</v>
      </c>
      <c r="B1597" s="51" t="str">
        <f t="shared" si="44"/>
        <v>15</v>
      </c>
      <c r="C1597" s="61">
        <v>15.2</v>
      </c>
      <c r="D1597" s="72">
        <v>10.063</v>
      </c>
      <c r="E1597" s="74">
        <v>5.6</v>
      </c>
    </row>
    <row r="1598" spans="1:5">
      <c r="A1598" s="53" t="s">
        <v>2294</v>
      </c>
      <c r="B1598" s="51" t="str">
        <f t="shared" si="44"/>
        <v>15</v>
      </c>
      <c r="C1598" s="61">
        <v>18.02</v>
      </c>
      <c r="D1598" s="72">
        <v>13</v>
      </c>
      <c r="E1598" s="74">
        <v>6.1</v>
      </c>
    </row>
    <row r="1599" spans="1:5">
      <c r="A1599" s="53" t="s">
        <v>2295</v>
      </c>
      <c r="B1599" s="51" t="str">
        <f t="shared" si="44"/>
        <v>16</v>
      </c>
      <c r="C1599" s="61">
        <v>16.431</v>
      </c>
      <c r="D1599" s="72">
        <v>11.521</v>
      </c>
      <c r="E1599" s="74">
        <v>7.2</v>
      </c>
    </row>
    <row r="1600" spans="1:5">
      <c r="A1600" s="53" t="s">
        <v>2296</v>
      </c>
      <c r="B1600" s="51" t="str">
        <f t="shared" si="44"/>
        <v>D24</v>
      </c>
      <c r="C1600" s="51">
        <v>33.9</v>
      </c>
      <c r="D1600" s="52">
        <v>33.6</v>
      </c>
      <c r="E1600" s="74">
        <v>20.5</v>
      </c>
    </row>
    <row r="1601" spans="1:5">
      <c r="A1601" s="53" t="s">
        <v>2297</v>
      </c>
      <c r="B1601" s="51" t="str">
        <f t="shared" si="44"/>
        <v>13</v>
      </c>
      <c r="C1601" s="61">
        <v>19.91</v>
      </c>
      <c r="D1601" s="72">
        <v>11.12</v>
      </c>
      <c r="E1601" s="74">
        <v>7.1</v>
      </c>
    </row>
    <row r="1602" spans="1:5">
      <c r="A1602" s="53" t="s">
        <v>2298</v>
      </c>
      <c r="B1602" s="51" t="str">
        <f t="shared" si="44"/>
        <v>13</v>
      </c>
      <c r="C1602" s="63">
        <v>13.683</v>
      </c>
      <c r="D1602" s="56">
        <v>8.908</v>
      </c>
      <c r="E1602" s="74">
        <v>4.4</v>
      </c>
    </row>
    <row r="1603" spans="1:5">
      <c r="A1603" s="53" t="s">
        <v>2299</v>
      </c>
      <c r="B1603" s="51" t="str">
        <f t="shared" si="44"/>
        <v>13</v>
      </c>
      <c r="C1603" s="63">
        <v>15.183</v>
      </c>
      <c r="D1603" s="56">
        <v>8.868</v>
      </c>
      <c r="E1603" s="74">
        <v>4.2</v>
      </c>
    </row>
    <row r="1604" spans="1:5">
      <c r="A1604" s="53" t="s">
        <v>2300</v>
      </c>
      <c r="B1604" s="51" t="str">
        <f t="shared" si="44"/>
        <v>D15</v>
      </c>
      <c r="C1604" s="75">
        <v>11.956</v>
      </c>
      <c r="D1604" s="74">
        <v>11.78</v>
      </c>
      <c r="E1604" s="74">
        <v>7</v>
      </c>
    </row>
    <row r="1605" spans="1:5">
      <c r="A1605" s="53" t="s">
        <v>2301</v>
      </c>
      <c r="B1605" s="51" t="str">
        <f t="shared" si="44"/>
        <v>16</v>
      </c>
      <c r="C1605" s="61">
        <v>17.78</v>
      </c>
      <c r="D1605" s="72">
        <v>13.04</v>
      </c>
      <c r="E1605" s="74">
        <v>7.2</v>
      </c>
    </row>
    <row r="1606" spans="1:5">
      <c r="A1606" s="53" t="s">
        <v>2302</v>
      </c>
      <c r="B1606" s="51" t="str">
        <f t="shared" si="44"/>
        <v>16</v>
      </c>
      <c r="C1606" s="61">
        <v>17.78</v>
      </c>
      <c r="D1606" s="72">
        <v>13.04</v>
      </c>
      <c r="E1606" s="74">
        <v>7.2</v>
      </c>
    </row>
    <row r="1607" spans="1:5">
      <c r="A1607" s="53" t="s">
        <v>2303</v>
      </c>
      <c r="B1607" s="51" t="str">
        <f t="shared" si="44"/>
        <v>16</v>
      </c>
      <c r="C1607" s="61">
        <v>17.78</v>
      </c>
      <c r="D1607" s="72">
        <v>13.04</v>
      </c>
      <c r="E1607" s="74">
        <v>7.2</v>
      </c>
    </row>
    <row r="1608" spans="1:5">
      <c r="A1608" s="53" t="s">
        <v>2304</v>
      </c>
      <c r="B1608" s="51" t="str">
        <f t="shared" si="44"/>
        <v>16</v>
      </c>
      <c r="C1608" s="61">
        <v>17.78</v>
      </c>
      <c r="D1608" s="72">
        <v>13.04</v>
      </c>
      <c r="E1608" s="74">
        <v>7.2</v>
      </c>
    </row>
    <row r="1609" spans="1:5">
      <c r="A1609" s="53" t="s">
        <v>2305</v>
      </c>
      <c r="B1609" s="51" t="str">
        <f t="shared" si="44"/>
        <v>16</v>
      </c>
      <c r="C1609" s="61">
        <v>17.78</v>
      </c>
      <c r="D1609" s="72">
        <v>13.04</v>
      </c>
      <c r="E1609" s="74">
        <v>7.2</v>
      </c>
    </row>
    <row r="1610" spans="1:5">
      <c r="A1610" s="53" t="s">
        <v>2306</v>
      </c>
      <c r="B1610" s="51" t="str">
        <f t="shared" si="44"/>
        <v>17</v>
      </c>
      <c r="C1610" s="61">
        <v>21.333</v>
      </c>
      <c r="D1610" s="72">
        <v>16.527</v>
      </c>
      <c r="E1610" s="52">
        <v>9.7</v>
      </c>
    </row>
    <row r="1611" spans="1:5">
      <c r="A1611" s="53" t="s">
        <v>2307</v>
      </c>
      <c r="B1611" s="51" t="str">
        <f t="shared" si="44"/>
        <v>17</v>
      </c>
      <c r="C1611" s="61">
        <v>21.333</v>
      </c>
      <c r="D1611" s="72">
        <v>16.527</v>
      </c>
      <c r="E1611" s="52">
        <v>9.7</v>
      </c>
    </row>
    <row r="1612" spans="1:5">
      <c r="A1612" s="53" t="s">
        <v>2308</v>
      </c>
      <c r="B1612" s="51" t="str">
        <f t="shared" si="44"/>
        <v>17</v>
      </c>
      <c r="C1612" s="61">
        <v>22.5</v>
      </c>
      <c r="D1612" s="72">
        <v>16.82</v>
      </c>
      <c r="E1612" s="72">
        <v>8.5</v>
      </c>
    </row>
    <row r="1613" spans="1:5">
      <c r="A1613" s="53" t="s">
        <v>2309</v>
      </c>
      <c r="B1613" s="51" t="str">
        <f t="shared" si="44"/>
        <v>17</v>
      </c>
      <c r="C1613" s="61">
        <v>22.5</v>
      </c>
      <c r="D1613" s="72">
        <v>16.82</v>
      </c>
      <c r="E1613" s="72">
        <v>8.5</v>
      </c>
    </row>
    <row r="1614" spans="1:5">
      <c r="A1614" s="53" t="s">
        <v>2310</v>
      </c>
      <c r="B1614" s="51" t="str">
        <f t="shared" si="44"/>
        <v>17</v>
      </c>
      <c r="C1614" s="61">
        <v>22.5</v>
      </c>
      <c r="D1614" s="72">
        <v>16.82</v>
      </c>
      <c r="E1614" s="52">
        <v>8.3</v>
      </c>
    </row>
    <row r="1615" spans="1:5">
      <c r="A1615" s="53" t="s">
        <v>2311</v>
      </c>
      <c r="B1615" s="51" t="str">
        <f t="shared" ref="B1615:B1678" si="45">IF(LEN(A1615)=12,"D"&amp;MID(A1615,6,2),MID(A1615,5,2))</f>
        <v>14</v>
      </c>
      <c r="C1615" s="75">
        <v>13.913</v>
      </c>
      <c r="D1615" s="74">
        <v>9.933</v>
      </c>
      <c r="E1615" s="74">
        <v>5.788</v>
      </c>
    </row>
    <row r="1616" spans="1:5">
      <c r="A1616" s="53" t="s">
        <v>2312</v>
      </c>
      <c r="B1616" s="51" t="str">
        <f t="shared" si="45"/>
        <v>16</v>
      </c>
      <c r="C1616" s="75">
        <v>21.528</v>
      </c>
      <c r="D1616" s="74">
        <v>16.66</v>
      </c>
      <c r="E1616" s="74">
        <v>9.8</v>
      </c>
    </row>
    <row r="1617" spans="1:5">
      <c r="A1617" s="53" t="s">
        <v>2313</v>
      </c>
      <c r="B1617" s="51" t="str">
        <f t="shared" si="45"/>
        <v>15</v>
      </c>
      <c r="C1617" s="75">
        <v>14.973</v>
      </c>
      <c r="D1617" s="74">
        <v>11.407</v>
      </c>
      <c r="E1617" s="74">
        <v>6.834</v>
      </c>
    </row>
    <row r="1618" spans="1:5">
      <c r="A1618" s="53" t="s">
        <v>2314</v>
      </c>
      <c r="B1618" s="51" t="str">
        <f t="shared" si="45"/>
        <v>13</v>
      </c>
      <c r="C1618" s="61">
        <v>12.465</v>
      </c>
      <c r="D1618" s="72">
        <v>7.967</v>
      </c>
      <c r="E1618" s="74">
        <v>4.7</v>
      </c>
    </row>
    <row r="1619" spans="1:5">
      <c r="A1619" s="53" t="s">
        <v>2315</v>
      </c>
      <c r="B1619" s="51" t="str">
        <f t="shared" si="45"/>
        <v>14</v>
      </c>
      <c r="C1619" s="61">
        <v>15.18</v>
      </c>
      <c r="D1619" s="72">
        <v>11.2</v>
      </c>
      <c r="E1619" s="74">
        <v>5.3</v>
      </c>
    </row>
    <row r="1620" spans="1:5">
      <c r="A1620" s="53" t="s">
        <v>2316</v>
      </c>
      <c r="B1620" s="51" t="str">
        <f t="shared" si="45"/>
        <v>15</v>
      </c>
      <c r="C1620" s="61">
        <v>15.75</v>
      </c>
      <c r="D1620" s="72">
        <v>11.025</v>
      </c>
      <c r="E1620" s="74">
        <v>6.3</v>
      </c>
    </row>
    <row r="1621" spans="1:5">
      <c r="A1621" s="53" t="s">
        <v>2317</v>
      </c>
      <c r="B1621" s="51" t="str">
        <f t="shared" si="45"/>
        <v>13</v>
      </c>
      <c r="C1621" s="63">
        <v>13.683</v>
      </c>
      <c r="D1621" s="56">
        <v>8.908</v>
      </c>
      <c r="E1621" s="74">
        <v>4.4</v>
      </c>
    </row>
    <row r="1622" spans="1:5">
      <c r="A1622" s="53" t="s">
        <v>2318</v>
      </c>
      <c r="B1622" s="51" t="str">
        <f t="shared" si="45"/>
        <v>13</v>
      </c>
      <c r="C1622" s="63">
        <v>15.183</v>
      </c>
      <c r="D1622" s="56">
        <v>8.868</v>
      </c>
      <c r="E1622" s="74">
        <v>4.2</v>
      </c>
    </row>
    <row r="1623" spans="1:5">
      <c r="A1623" s="53" t="s">
        <v>2319</v>
      </c>
      <c r="B1623" s="51" t="str">
        <f t="shared" si="45"/>
        <v>15</v>
      </c>
      <c r="C1623" s="63">
        <v>18.433</v>
      </c>
      <c r="D1623" s="56">
        <v>13.8</v>
      </c>
      <c r="E1623" s="74">
        <v>5.7</v>
      </c>
    </row>
    <row r="1624" spans="1:5">
      <c r="A1624" s="53" t="s">
        <v>2320</v>
      </c>
      <c r="B1624" s="51" t="str">
        <f t="shared" si="45"/>
        <v>15</v>
      </c>
      <c r="C1624" s="63">
        <v>19.1</v>
      </c>
      <c r="D1624" s="62">
        <v>12.688</v>
      </c>
      <c r="E1624" s="74">
        <v>6.4</v>
      </c>
    </row>
    <row r="1625" spans="1:5">
      <c r="A1625" s="53" t="s">
        <v>2321</v>
      </c>
      <c r="B1625" s="51" t="str">
        <f t="shared" si="45"/>
        <v>16</v>
      </c>
      <c r="C1625" s="63">
        <v>21.15</v>
      </c>
      <c r="D1625" s="62">
        <v>15.086</v>
      </c>
      <c r="E1625" s="74">
        <v>7.8</v>
      </c>
    </row>
    <row r="1626" spans="1:5">
      <c r="A1626" s="53" t="s">
        <v>2322</v>
      </c>
      <c r="B1626" s="51" t="str">
        <f t="shared" si="45"/>
        <v>17</v>
      </c>
      <c r="C1626" s="61">
        <v>21.92</v>
      </c>
      <c r="D1626" s="72">
        <v>17.022</v>
      </c>
      <c r="E1626" s="74">
        <v>8.9</v>
      </c>
    </row>
    <row r="1627" spans="1:5">
      <c r="A1627" s="53" t="s">
        <v>2323</v>
      </c>
      <c r="B1627" s="51" t="str">
        <f t="shared" si="45"/>
        <v>20</v>
      </c>
      <c r="C1627" s="51">
        <v>32.7</v>
      </c>
      <c r="D1627" s="72">
        <v>24.594</v>
      </c>
      <c r="E1627" s="74">
        <v>14.2</v>
      </c>
    </row>
    <row r="1628" spans="1:5">
      <c r="A1628" s="53" t="s">
        <v>2324</v>
      </c>
      <c r="B1628" s="51" t="str">
        <f t="shared" si="45"/>
        <v>16</v>
      </c>
      <c r="C1628" s="68">
        <v>20.243</v>
      </c>
      <c r="D1628" s="71">
        <v>12.873</v>
      </c>
      <c r="E1628" s="74">
        <v>7.6</v>
      </c>
    </row>
    <row r="1629" spans="1:5">
      <c r="A1629" s="53" t="s">
        <v>2325</v>
      </c>
      <c r="B1629" s="51" t="str">
        <f t="shared" si="45"/>
        <v>18</v>
      </c>
      <c r="C1629" s="63">
        <v>29.367</v>
      </c>
      <c r="D1629" s="62">
        <v>22.204</v>
      </c>
      <c r="E1629" s="74">
        <v>12.6</v>
      </c>
    </row>
    <row r="1630" spans="1:5">
      <c r="A1630" s="53" t="s">
        <v>2326</v>
      </c>
      <c r="B1630" s="51" t="str">
        <f t="shared" si="45"/>
        <v>20</v>
      </c>
      <c r="C1630" s="68">
        <v>35.03</v>
      </c>
      <c r="D1630" s="71">
        <v>26.347</v>
      </c>
      <c r="E1630" s="74">
        <v>15.1</v>
      </c>
    </row>
    <row r="1631" spans="1:5">
      <c r="A1631" s="53" t="s">
        <v>2327</v>
      </c>
      <c r="B1631" s="51" t="str">
        <f t="shared" si="45"/>
        <v>20</v>
      </c>
      <c r="C1631" s="61">
        <v>32.612</v>
      </c>
      <c r="D1631" s="72">
        <v>24.594</v>
      </c>
      <c r="E1631" s="74">
        <v>14.1</v>
      </c>
    </row>
    <row r="1632" spans="1:5">
      <c r="A1632" s="53" t="s">
        <v>2328</v>
      </c>
      <c r="B1632" s="51" t="str">
        <f t="shared" si="45"/>
        <v>16</v>
      </c>
      <c r="C1632" s="70">
        <v>16.003</v>
      </c>
      <c r="D1632" s="71">
        <v>12.873</v>
      </c>
      <c r="E1632" s="74">
        <v>7.6</v>
      </c>
    </row>
    <row r="1633" spans="1:5">
      <c r="A1633" s="53" t="s">
        <v>2329</v>
      </c>
      <c r="B1633" s="51" t="str">
        <f t="shared" si="45"/>
        <v>13</v>
      </c>
      <c r="C1633" s="61">
        <v>19.91</v>
      </c>
      <c r="D1633" s="72">
        <v>11.12</v>
      </c>
      <c r="E1633" s="74">
        <v>7.1</v>
      </c>
    </row>
    <row r="1634" spans="1:5">
      <c r="A1634" s="53" t="s">
        <v>2330</v>
      </c>
      <c r="B1634" s="51" t="str">
        <f t="shared" si="45"/>
        <v>D24</v>
      </c>
      <c r="C1634" s="63">
        <v>34.32</v>
      </c>
      <c r="D1634" s="56">
        <v>34.1</v>
      </c>
      <c r="E1634" s="74">
        <v>21.2</v>
      </c>
    </row>
    <row r="1635" spans="1:5">
      <c r="A1635" s="53" t="s">
        <v>2331</v>
      </c>
      <c r="B1635" s="51" t="str">
        <f t="shared" si="45"/>
        <v>D24</v>
      </c>
      <c r="C1635" s="63">
        <v>34.32</v>
      </c>
      <c r="D1635" s="56">
        <v>34.1</v>
      </c>
      <c r="E1635" s="74">
        <v>20.9</v>
      </c>
    </row>
    <row r="1636" spans="1:5">
      <c r="A1636" s="53" t="s">
        <v>2332</v>
      </c>
      <c r="B1636" s="51" t="str">
        <f t="shared" si="45"/>
        <v>D24</v>
      </c>
      <c r="C1636" s="63">
        <v>33.9</v>
      </c>
      <c r="D1636" s="56">
        <v>33.6</v>
      </c>
      <c r="E1636" s="74">
        <v>20.3</v>
      </c>
    </row>
    <row r="1637" spans="1:5">
      <c r="A1637" s="53" t="s">
        <v>2333</v>
      </c>
      <c r="B1637" s="51" t="str">
        <f t="shared" si="45"/>
        <v>20</v>
      </c>
      <c r="C1637" s="57">
        <v>33.74</v>
      </c>
      <c r="D1637" s="62">
        <v>26.347</v>
      </c>
      <c r="E1637" s="74">
        <v>14.9</v>
      </c>
    </row>
    <row r="1638" spans="1:5">
      <c r="A1638" s="53" t="s">
        <v>2334</v>
      </c>
      <c r="B1638" s="51" t="str">
        <f t="shared" si="45"/>
        <v>14</v>
      </c>
      <c r="C1638" s="61">
        <v>12.796</v>
      </c>
      <c r="D1638" s="72">
        <v>9.027</v>
      </c>
      <c r="E1638" s="74">
        <v>5.6</v>
      </c>
    </row>
    <row r="1639" spans="1:5">
      <c r="A1639" s="53" t="s">
        <v>2335</v>
      </c>
      <c r="B1639" s="51" t="str">
        <f t="shared" si="45"/>
        <v>15</v>
      </c>
      <c r="C1639" s="51">
        <v>18.9</v>
      </c>
      <c r="D1639" s="72">
        <v>12.187</v>
      </c>
      <c r="E1639" s="74">
        <v>6.6</v>
      </c>
    </row>
    <row r="1640" spans="1:5">
      <c r="A1640" s="53" t="s">
        <v>2336</v>
      </c>
      <c r="B1640" s="51" t="str">
        <f t="shared" si="45"/>
        <v>17</v>
      </c>
      <c r="C1640" s="51">
        <v>22.067</v>
      </c>
      <c r="D1640" s="72">
        <v>16.473</v>
      </c>
      <c r="E1640" s="74">
        <v>8.6</v>
      </c>
    </row>
    <row r="1641" spans="1:5">
      <c r="A1641" s="53" t="s">
        <v>2337</v>
      </c>
      <c r="B1641" s="51" t="str">
        <f t="shared" si="45"/>
        <v>18</v>
      </c>
      <c r="C1641" s="57">
        <v>23.79</v>
      </c>
      <c r="D1641" s="62">
        <v>17.376</v>
      </c>
      <c r="E1641" s="74">
        <v>10.1</v>
      </c>
    </row>
    <row r="1642" spans="1:5">
      <c r="A1642" s="53" t="s">
        <v>2338</v>
      </c>
      <c r="B1642" s="51" t="str">
        <f t="shared" si="45"/>
        <v>D16</v>
      </c>
      <c r="C1642" s="63">
        <v>13.66</v>
      </c>
      <c r="D1642" s="56">
        <v>13.462</v>
      </c>
      <c r="E1642" s="74">
        <v>8.5</v>
      </c>
    </row>
    <row r="1643" spans="1:5">
      <c r="A1643" s="53" t="s">
        <v>2339</v>
      </c>
      <c r="B1643" s="51" t="str">
        <f t="shared" si="45"/>
        <v>17</v>
      </c>
      <c r="C1643" s="63">
        <v>24.496</v>
      </c>
      <c r="D1643" s="56">
        <v>18.113</v>
      </c>
      <c r="E1643" s="72">
        <v>10.6</v>
      </c>
    </row>
    <row r="1644" spans="1:5">
      <c r="A1644" s="53" t="s">
        <v>2340</v>
      </c>
      <c r="B1644" s="51" t="str">
        <f t="shared" si="45"/>
        <v>17</v>
      </c>
      <c r="C1644" s="57">
        <v>22.5</v>
      </c>
      <c r="D1644" s="62">
        <v>16.82</v>
      </c>
      <c r="E1644" s="52">
        <v>8.65</v>
      </c>
    </row>
    <row r="1645" spans="1:5">
      <c r="A1645" s="53" t="s">
        <v>2341</v>
      </c>
      <c r="B1645" s="51" t="str">
        <f t="shared" si="45"/>
        <v>D16</v>
      </c>
      <c r="C1645" s="57">
        <v>11.7</v>
      </c>
      <c r="D1645" s="62">
        <v>11.46</v>
      </c>
      <c r="E1645" s="52">
        <v>6.8</v>
      </c>
    </row>
    <row r="1646" spans="1:5">
      <c r="A1646" s="53" t="s">
        <v>2342</v>
      </c>
      <c r="B1646" s="51" t="str">
        <f t="shared" si="45"/>
        <v>D16</v>
      </c>
      <c r="C1646" s="57">
        <v>11.7</v>
      </c>
      <c r="D1646" s="62">
        <v>11.46</v>
      </c>
      <c r="E1646" s="52">
        <v>6.8</v>
      </c>
    </row>
    <row r="1647" spans="1:5">
      <c r="A1647" s="53" t="s">
        <v>2343</v>
      </c>
      <c r="B1647" s="51" t="str">
        <f t="shared" si="45"/>
        <v>13</v>
      </c>
      <c r="C1647" s="63">
        <v>13.683</v>
      </c>
      <c r="D1647" s="56">
        <v>8.908</v>
      </c>
      <c r="E1647" s="52">
        <v>4.4</v>
      </c>
    </row>
    <row r="1648" spans="1:5">
      <c r="A1648" s="53" t="s">
        <v>2344</v>
      </c>
      <c r="B1648" s="51" t="str">
        <f t="shared" si="45"/>
        <v>13</v>
      </c>
      <c r="C1648" s="63">
        <v>13.683</v>
      </c>
      <c r="D1648" s="56">
        <v>8.908</v>
      </c>
      <c r="E1648" s="52">
        <v>4.4</v>
      </c>
    </row>
    <row r="1649" spans="1:5">
      <c r="A1649" s="53" t="s">
        <v>2345</v>
      </c>
      <c r="B1649" s="51" t="str">
        <f t="shared" si="45"/>
        <v>13</v>
      </c>
      <c r="C1649" s="63">
        <v>15.183</v>
      </c>
      <c r="D1649" s="56">
        <v>8.868</v>
      </c>
      <c r="E1649" s="52">
        <v>4.2</v>
      </c>
    </row>
    <row r="1650" spans="1:5">
      <c r="A1650" s="53" t="s">
        <v>2346</v>
      </c>
      <c r="B1650" s="51" t="str">
        <f t="shared" si="45"/>
        <v>15</v>
      </c>
      <c r="C1650" s="63">
        <v>15.637</v>
      </c>
      <c r="D1650" s="56">
        <v>11.629</v>
      </c>
      <c r="E1650" s="72">
        <v>5.97</v>
      </c>
    </row>
    <row r="1651" spans="1:5">
      <c r="A1651" s="53" t="s">
        <v>2347</v>
      </c>
      <c r="B1651" s="51" t="str">
        <f t="shared" si="45"/>
        <v>20</v>
      </c>
      <c r="C1651" s="57">
        <v>37.353</v>
      </c>
      <c r="D1651" s="62">
        <v>28.793</v>
      </c>
      <c r="E1651" s="52">
        <v>17.6</v>
      </c>
    </row>
    <row r="1652" spans="1:5">
      <c r="A1652" s="53" t="s">
        <v>2348</v>
      </c>
      <c r="B1652" s="51" t="str">
        <f t="shared" si="45"/>
        <v>20</v>
      </c>
      <c r="C1652" s="57">
        <v>37.353</v>
      </c>
      <c r="D1652" s="62">
        <v>28.793</v>
      </c>
      <c r="E1652" s="52">
        <v>17.6</v>
      </c>
    </row>
    <row r="1653" spans="1:5">
      <c r="A1653" s="53" t="s">
        <v>2349</v>
      </c>
      <c r="B1653" s="51" t="str">
        <f t="shared" si="45"/>
        <v>20</v>
      </c>
      <c r="C1653" s="63">
        <v>33.713</v>
      </c>
      <c r="D1653" s="56">
        <v>26.528</v>
      </c>
      <c r="E1653" s="72">
        <v>15.1</v>
      </c>
    </row>
    <row r="1654" spans="1:5">
      <c r="A1654" s="53" t="s">
        <v>2350</v>
      </c>
      <c r="B1654" s="51" t="str">
        <f t="shared" si="45"/>
        <v>16</v>
      </c>
      <c r="C1654" s="63">
        <v>19.773</v>
      </c>
      <c r="D1654" s="56">
        <v>14.393</v>
      </c>
      <c r="E1654" s="52">
        <v>7.818</v>
      </c>
    </row>
    <row r="1655" spans="1:5">
      <c r="A1655" s="53" t="s">
        <v>2351</v>
      </c>
      <c r="B1655" s="51" t="str">
        <f t="shared" si="45"/>
        <v>D17</v>
      </c>
      <c r="C1655" s="63">
        <v>16.238</v>
      </c>
      <c r="D1655" s="56">
        <v>16.082</v>
      </c>
      <c r="E1655" s="52">
        <v>10.426</v>
      </c>
    </row>
    <row r="1656" spans="1:5">
      <c r="A1656" s="53" t="s">
        <v>2352</v>
      </c>
      <c r="B1656" s="51" t="str">
        <f t="shared" si="45"/>
        <v>D16</v>
      </c>
      <c r="C1656" s="63">
        <v>12.96</v>
      </c>
      <c r="D1656" s="56">
        <v>12.78</v>
      </c>
      <c r="E1656" s="52">
        <v>8</v>
      </c>
    </row>
    <row r="1657" spans="1:5">
      <c r="A1657" s="53" t="s">
        <v>2353</v>
      </c>
      <c r="B1657" s="51" t="str">
        <f t="shared" si="45"/>
        <v>20</v>
      </c>
      <c r="C1657" s="57">
        <v>37.353</v>
      </c>
      <c r="D1657" s="62">
        <v>28.793</v>
      </c>
      <c r="E1657" s="52">
        <v>17.6</v>
      </c>
    </row>
    <row r="1658" spans="1:5">
      <c r="A1658" s="53" t="s">
        <v>2354</v>
      </c>
      <c r="B1658" s="51" t="str">
        <f t="shared" si="45"/>
        <v>20</v>
      </c>
      <c r="C1658" s="57">
        <v>37.353</v>
      </c>
      <c r="D1658" s="62">
        <v>28.793</v>
      </c>
      <c r="E1658" s="52">
        <v>17.6</v>
      </c>
    </row>
    <row r="1659" spans="1:5">
      <c r="A1659" s="53" t="s">
        <v>2355</v>
      </c>
      <c r="B1659" s="51" t="str">
        <f t="shared" si="45"/>
        <v>15</v>
      </c>
      <c r="C1659" s="63">
        <v>19.1</v>
      </c>
      <c r="D1659" s="62">
        <v>12.688</v>
      </c>
      <c r="E1659" s="52">
        <v>6.4</v>
      </c>
    </row>
    <row r="1660" spans="1:5">
      <c r="A1660" s="53" t="s">
        <v>2356</v>
      </c>
      <c r="B1660" s="51" t="str">
        <f t="shared" si="45"/>
        <v>16</v>
      </c>
      <c r="C1660" s="63">
        <v>21.15</v>
      </c>
      <c r="D1660" s="62">
        <v>15.086</v>
      </c>
      <c r="E1660" s="52">
        <v>7.8</v>
      </c>
    </row>
    <row r="1661" spans="1:5">
      <c r="A1661" s="53" t="s">
        <v>2357</v>
      </c>
      <c r="B1661" s="51" t="str">
        <f t="shared" si="45"/>
        <v>16</v>
      </c>
      <c r="C1661" s="63">
        <v>21.15</v>
      </c>
      <c r="D1661" s="62">
        <v>15.086</v>
      </c>
      <c r="E1661" s="52">
        <v>7.8</v>
      </c>
    </row>
    <row r="1662" spans="1:5">
      <c r="A1662" s="53" t="s">
        <v>2358</v>
      </c>
      <c r="B1662" s="51" t="str">
        <f t="shared" si="45"/>
        <v>17</v>
      </c>
      <c r="C1662" s="61">
        <v>21.92</v>
      </c>
      <c r="D1662" s="72">
        <v>17.022</v>
      </c>
      <c r="E1662" s="52">
        <v>8.9</v>
      </c>
    </row>
    <row r="1663" spans="1:5">
      <c r="A1663" s="53" t="s">
        <v>2359</v>
      </c>
      <c r="B1663" s="51" t="str">
        <f t="shared" si="45"/>
        <v>17</v>
      </c>
      <c r="C1663" s="61">
        <v>21.92</v>
      </c>
      <c r="D1663" s="72">
        <v>17.022</v>
      </c>
      <c r="E1663" s="52">
        <v>8.9</v>
      </c>
    </row>
    <row r="1664" spans="1:5">
      <c r="A1664" s="53" t="s">
        <v>2360</v>
      </c>
      <c r="B1664" s="51" t="str">
        <f t="shared" si="45"/>
        <v>17</v>
      </c>
      <c r="C1664" s="61">
        <v>21.92</v>
      </c>
      <c r="D1664" s="72">
        <v>17.022</v>
      </c>
      <c r="E1664" s="52">
        <v>8.9</v>
      </c>
    </row>
    <row r="1665" spans="1:5">
      <c r="A1665" s="53" t="s">
        <v>2361</v>
      </c>
      <c r="B1665" s="51" t="str">
        <f t="shared" si="45"/>
        <v>15</v>
      </c>
      <c r="C1665" s="51">
        <v>18.9</v>
      </c>
      <c r="D1665" s="72">
        <v>12.187</v>
      </c>
      <c r="E1665" s="52">
        <v>6.6</v>
      </c>
    </row>
    <row r="1666" spans="1:5">
      <c r="A1666" s="53" t="s">
        <v>2362</v>
      </c>
      <c r="B1666" s="51" t="str">
        <f t="shared" si="45"/>
        <v>16</v>
      </c>
      <c r="C1666" s="68">
        <v>20.243</v>
      </c>
      <c r="D1666" s="71">
        <v>12.873</v>
      </c>
      <c r="E1666" s="52">
        <v>7.6</v>
      </c>
    </row>
    <row r="1667" spans="1:5">
      <c r="A1667" s="53" t="s">
        <v>2363</v>
      </c>
      <c r="B1667" s="51" t="str">
        <f t="shared" si="45"/>
        <v>20</v>
      </c>
      <c r="C1667" s="57">
        <v>33.74</v>
      </c>
      <c r="D1667" s="62">
        <v>26.347</v>
      </c>
      <c r="E1667" s="52">
        <v>14.9</v>
      </c>
    </row>
    <row r="1668" spans="1:5">
      <c r="A1668" s="53" t="s">
        <v>2364</v>
      </c>
      <c r="B1668" s="51" t="str">
        <f t="shared" si="45"/>
        <v>20</v>
      </c>
      <c r="C1668" s="63">
        <v>32.7</v>
      </c>
      <c r="D1668" s="62">
        <v>24.594</v>
      </c>
      <c r="E1668" s="52">
        <v>14.2</v>
      </c>
    </row>
    <row r="1669" spans="1:5">
      <c r="A1669" s="53" t="s">
        <v>2365</v>
      </c>
      <c r="B1669" s="51" t="str">
        <f t="shared" si="45"/>
        <v>15</v>
      </c>
      <c r="C1669" s="63">
        <v>18.9</v>
      </c>
      <c r="D1669" s="62">
        <v>12.187</v>
      </c>
      <c r="E1669" s="52">
        <v>6.6</v>
      </c>
    </row>
    <row r="1670" spans="1:5">
      <c r="A1670" s="53" t="s">
        <v>2366</v>
      </c>
      <c r="B1670" s="51" t="str">
        <f t="shared" si="45"/>
        <v>16</v>
      </c>
      <c r="C1670" s="63">
        <v>20.243</v>
      </c>
      <c r="D1670" s="62">
        <v>12.873</v>
      </c>
      <c r="E1670" s="52">
        <v>7.6</v>
      </c>
    </row>
    <row r="1671" spans="1:5">
      <c r="A1671" s="53" t="s">
        <v>2367</v>
      </c>
      <c r="B1671" s="51" t="str">
        <f t="shared" si="45"/>
        <v>17</v>
      </c>
      <c r="C1671" s="63">
        <v>22.067</v>
      </c>
      <c r="D1671" s="62">
        <v>16.473</v>
      </c>
      <c r="E1671" s="52">
        <v>8.6</v>
      </c>
    </row>
    <row r="1672" spans="1:5">
      <c r="A1672" s="53" t="s">
        <v>2368</v>
      </c>
      <c r="B1672" s="51" t="str">
        <f t="shared" si="45"/>
        <v>17</v>
      </c>
      <c r="C1672" s="63">
        <v>22.067</v>
      </c>
      <c r="D1672" s="62">
        <v>16.473</v>
      </c>
      <c r="E1672" s="52">
        <v>8.6</v>
      </c>
    </row>
    <row r="1673" spans="1:5">
      <c r="A1673" s="53" t="s">
        <v>2369</v>
      </c>
      <c r="B1673" s="51" t="str">
        <f t="shared" si="45"/>
        <v>18</v>
      </c>
      <c r="C1673" s="57">
        <v>23.79</v>
      </c>
      <c r="D1673" s="62">
        <v>17.376</v>
      </c>
      <c r="E1673" s="74">
        <v>10.1</v>
      </c>
    </row>
    <row r="1674" spans="1:5">
      <c r="A1674" s="53" t="s">
        <v>2370</v>
      </c>
      <c r="B1674" s="51" t="str">
        <f t="shared" si="45"/>
        <v>18</v>
      </c>
      <c r="C1674" s="57">
        <v>27.542</v>
      </c>
      <c r="D1674" s="62">
        <v>20.76</v>
      </c>
      <c r="E1674" s="74">
        <v>11.5</v>
      </c>
    </row>
    <row r="1675" spans="1:5">
      <c r="A1675" s="53" t="s">
        <v>2371</v>
      </c>
      <c r="B1675" s="51" t="str">
        <f t="shared" si="45"/>
        <v>18</v>
      </c>
      <c r="C1675" s="63">
        <v>29.367</v>
      </c>
      <c r="D1675" s="62">
        <v>22.204</v>
      </c>
      <c r="E1675" s="74">
        <v>12.6</v>
      </c>
    </row>
    <row r="1676" spans="1:5">
      <c r="A1676" s="53" t="s">
        <v>2372</v>
      </c>
      <c r="B1676" s="51" t="str">
        <f t="shared" si="45"/>
        <v>20</v>
      </c>
      <c r="C1676" s="63">
        <v>35.03</v>
      </c>
      <c r="D1676" s="62">
        <v>26.347</v>
      </c>
      <c r="E1676" s="74">
        <v>15.1</v>
      </c>
    </row>
    <row r="1677" spans="1:5">
      <c r="A1677" s="53" t="s">
        <v>2373</v>
      </c>
      <c r="B1677" s="51" t="str">
        <f t="shared" si="45"/>
        <v>20</v>
      </c>
      <c r="C1677" s="57">
        <v>32.612</v>
      </c>
      <c r="D1677" s="62">
        <v>24.594</v>
      </c>
      <c r="E1677" s="74">
        <v>14.1</v>
      </c>
    </row>
    <row r="1678" spans="1:5">
      <c r="A1678" s="53" t="s">
        <v>2374</v>
      </c>
      <c r="B1678" s="51" t="str">
        <f t="shared" si="45"/>
        <v>16</v>
      </c>
      <c r="C1678" s="63">
        <v>19.77</v>
      </c>
      <c r="D1678" s="56">
        <v>14.94</v>
      </c>
      <c r="E1678" s="74">
        <v>9.198</v>
      </c>
    </row>
    <row r="1679" spans="1:5">
      <c r="A1679" s="53" t="s">
        <v>2375</v>
      </c>
      <c r="B1679" s="51" t="str">
        <f t="shared" ref="B1679:B1742" si="46">IF(LEN(A1679)=12,"D"&amp;MID(A1679,6,2),MID(A1679,5,2))</f>
        <v>15</v>
      </c>
      <c r="C1679" s="57">
        <v>18.72</v>
      </c>
      <c r="D1679" s="62">
        <v>12.754</v>
      </c>
      <c r="E1679" s="74">
        <v>6.5</v>
      </c>
    </row>
    <row r="1680" spans="1:5">
      <c r="A1680" s="53" t="s">
        <v>2376</v>
      </c>
      <c r="B1680" s="51" t="str">
        <f t="shared" si="46"/>
        <v>16</v>
      </c>
      <c r="C1680" s="63">
        <v>18.75</v>
      </c>
      <c r="D1680" s="56">
        <v>12.45</v>
      </c>
      <c r="E1680" s="74">
        <v>6.8</v>
      </c>
    </row>
    <row r="1681" spans="1:5">
      <c r="A1681" s="53" t="s">
        <v>2377</v>
      </c>
      <c r="B1681" s="51" t="str">
        <f t="shared" si="46"/>
        <v>16</v>
      </c>
      <c r="C1681" s="63">
        <v>18.75</v>
      </c>
      <c r="D1681" s="56">
        <v>12.45</v>
      </c>
      <c r="E1681" s="74">
        <v>6.8</v>
      </c>
    </row>
    <row r="1682" spans="1:5">
      <c r="A1682" s="53" t="s">
        <v>2378</v>
      </c>
      <c r="B1682" s="51" t="str">
        <f t="shared" si="46"/>
        <v>14</v>
      </c>
      <c r="C1682" s="63">
        <v>15.512</v>
      </c>
      <c r="D1682" s="56">
        <v>11.466</v>
      </c>
      <c r="E1682" s="74">
        <v>5.2</v>
      </c>
    </row>
    <row r="1683" spans="1:5">
      <c r="A1683" s="53" t="s">
        <v>2379</v>
      </c>
      <c r="B1683" s="51" t="str">
        <f t="shared" si="46"/>
        <v>15</v>
      </c>
      <c r="C1683" s="57">
        <v>18.02</v>
      </c>
      <c r="D1683" s="62">
        <v>13</v>
      </c>
      <c r="E1683" s="74">
        <v>6.1</v>
      </c>
    </row>
    <row r="1684" spans="1:5">
      <c r="A1684" s="53" t="s">
        <v>2380</v>
      </c>
      <c r="B1684" s="51" t="str">
        <f t="shared" si="46"/>
        <v>18</v>
      </c>
      <c r="C1684" s="57">
        <v>25.207</v>
      </c>
      <c r="D1684" s="62">
        <v>18.578</v>
      </c>
      <c r="E1684" s="74">
        <v>10.9</v>
      </c>
    </row>
    <row r="1685" spans="1:5">
      <c r="A1685" s="53" t="s">
        <v>2381</v>
      </c>
      <c r="B1685" s="51" t="str">
        <f t="shared" si="46"/>
        <v>16</v>
      </c>
      <c r="C1685" s="63">
        <v>17.781</v>
      </c>
      <c r="D1685" s="56">
        <v>13.044</v>
      </c>
      <c r="E1685" s="74">
        <v>6.6</v>
      </c>
    </row>
    <row r="1686" spans="1:5">
      <c r="A1686" s="53" t="s">
        <v>2382</v>
      </c>
      <c r="B1686" s="51" t="str">
        <f t="shared" si="46"/>
        <v>15</v>
      </c>
      <c r="C1686" s="63">
        <v>18.433</v>
      </c>
      <c r="D1686" s="56">
        <v>13.8</v>
      </c>
      <c r="E1686" s="74">
        <v>5.7</v>
      </c>
    </row>
    <row r="1687" spans="1:5">
      <c r="A1687" s="53" t="s">
        <v>2383</v>
      </c>
      <c r="B1687" s="51" t="str">
        <f t="shared" si="46"/>
        <v>16</v>
      </c>
      <c r="C1687" s="63">
        <v>20.243</v>
      </c>
      <c r="D1687" s="62">
        <v>12.873</v>
      </c>
      <c r="E1687" s="74">
        <v>7.6</v>
      </c>
    </row>
    <row r="1688" spans="1:5">
      <c r="A1688" s="53" t="s">
        <v>2384</v>
      </c>
      <c r="B1688" s="51" t="str">
        <f t="shared" si="46"/>
        <v>17</v>
      </c>
      <c r="C1688" s="63">
        <v>22.067</v>
      </c>
      <c r="D1688" s="62">
        <v>16.473</v>
      </c>
      <c r="E1688" s="74">
        <v>8.6</v>
      </c>
    </row>
    <row r="1689" spans="1:5">
      <c r="A1689" s="53" t="s">
        <v>2385</v>
      </c>
      <c r="B1689" s="51" t="str">
        <f t="shared" si="46"/>
        <v>18</v>
      </c>
      <c r="C1689" s="57">
        <v>23.79</v>
      </c>
      <c r="D1689" s="62">
        <v>17.376</v>
      </c>
      <c r="E1689" s="74">
        <v>10.1</v>
      </c>
    </row>
    <row r="1690" spans="1:5">
      <c r="A1690" s="53" t="s">
        <v>2386</v>
      </c>
      <c r="B1690" s="51" t="str">
        <f t="shared" si="46"/>
        <v>15</v>
      </c>
      <c r="C1690" s="61">
        <v>16.23</v>
      </c>
      <c r="D1690" s="72">
        <v>10.11</v>
      </c>
      <c r="E1690" s="74">
        <v>5.4</v>
      </c>
    </row>
    <row r="1691" spans="1:5">
      <c r="A1691" s="53" t="s">
        <v>2387</v>
      </c>
      <c r="B1691" s="51" t="str">
        <f t="shared" si="46"/>
        <v>15</v>
      </c>
      <c r="C1691" s="61">
        <v>18.933</v>
      </c>
      <c r="D1691" s="72">
        <v>12.187</v>
      </c>
      <c r="E1691" s="74">
        <v>6.6</v>
      </c>
    </row>
    <row r="1692" spans="1:5">
      <c r="A1692" s="53" t="s">
        <v>2388</v>
      </c>
      <c r="B1692" s="51" t="str">
        <f t="shared" si="46"/>
        <v>14</v>
      </c>
      <c r="C1692" s="61">
        <v>12.796</v>
      </c>
      <c r="D1692" s="72">
        <v>9.027</v>
      </c>
      <c r="E1692" s="74">
        <v>5.55</v>
      </c>
    </row>
    <row r="1693" spans="1:5">
      <c r="A1693" s="53" t="s">
        <v>2389</v>
      </c>
      <c r="B1693" s="51" t="str">
        <f t="shared" si="46"/>
        <v>13</v>
      </c>
      <c r="C1693" s="61">
        <v>13.683</v>
      </c>
      <c r="D1693" s="72">
        <v>8.908</v>
      </c>
      <c r="E1693" s="74">
        <v>4.3</v>
      </c>
    </row>
    <row r="1694" spans="1:5">
      <c r="A1694" s="53" t="s">
        <v>2390</v>
      </c>
      <c r="B1694" s="51" t="str">
        <f t="shared" si="46"/>
        <v>13</v>
      </c>
      <c r="C1694" s="61">
        <v>12.465</v>
      </c>
      <c r="D1694" s="72">
        <v>7.967</v>
      </c>
      <c r="E1694" s="74">
        <v>4.6</v>
      </c>
    </row>
    <row r="1695" spans="1:5">
      <c r="A1695" s="53" t="s">
        <v>2391</v>
      </c>
      <c r="B1695" s="51" t="str">
        <f t="shared" si="46"/>
        <v>13</v>
      </c>
      <c r="C1695" s="61">
        <v>13.683</v>
      </c>
      <c r="D1695" s="72">
        <v>8.908</v>
      </c>
      <c r="E1695" s="74">
        <v>4.3</v>
      </c>
    </row>
    <row r="1696" spans="1:5">
      <c r="A1696" s="53" t="s">
        <v>2392</v>
      </c>
      <c r="B1696" s="51" t="str">
        <f t="shared" si="46"/>
        <v>15</v>
      </c>
      <c r="C1696" s="51">
        <v>17.264</v>
      </c>
      <c r="D1696" s="52">
        <v>12.688</v>
      </c>
      <c r="E1696" s="74">
        <v>6.2</v>
      </c>
    </row>
    <row r="1697" spans="1:5">
      <c r="A1697" s="53" t="s">
        <v>2393</v>
      </c>
      <c r="B1697" s="51" t="str">
        <f t="shared" si="46"/>
        <v>15</v>
      </c>
      <c r="C1697" s="61">
        <v>16.304</v>
      </c>
      <c r="D1697" s="72">
        <v>12.113</v>
      </c>
      <c r="E1697" s="74">
        <v>5.9</v>
      </c>
    </row>
    <row r="1698" spans="1:5">
      <c r="A1698" s="53" t="s">
        <v>2394</v>
      </c>
      <c r="B1698" s="51" t="str">
        <f t="shared" si="46"/>
        <v>15</v>
      </c>
      <c r="C1698" s="51">
        <v>19.1</v>
      </c>
      <c r="D1698" s="72">
        <v>12.688</v>
      </c>
      <c r="E1698" s="74">
        <v>6.4</v>
      </c>
    </row>
    <row r="1699" spans="1:5">
      <c r="A1699" s="53" t="s">
        <v>2395</v>
      </c>
      <c r="B1699" s="51" t="str">
        <f t="shared" si="46"/>
        <v>16</v>
      </c>
      <c r="C1699" s="51">
        <v>19.061</v>
      </c>
      <c r="D1699" s="52">
        <v>14.466</v>
      </c>
      <c r="E1699" s="74">
        <v>8.342</v>
      </c>
    </row>
    <row r="1700" spans="1:5">
      <c r="A1700" s="53" t="s">
        <v>2396</v>
      </c>
      <c r="B1700" s="51" t="str">
        <f t="shared" si="46"/>
        <v>17</v>
      </c>
      <c r="C1700" s="51">
        <v>22.736</v>
      </c>
      <c r="D1700" s="52">
        <v>18.234</v>
      </c>
      <c r="E1700" s="74">
        <v>10.254</v>
      </c>
    </row>
    <row r="1701" spans="1:5">
      <c r="A1701" s="53" t="s">
        <v>2397</v>
      </c>
      <c r="B1701" s="51" t="str">
        <f t="shared" si="46"/>
        <v>17</v>
      </c>
      <c r="C1701" s="51">
        <v>22.3</v>
      </c>
      <c r="D1701" s="52">
        <v>16.473</v>
      </c>
      <c r="E1701" s="74">
        <v>8.6</v>
      </c>
    </row>
    <row r="1702" spans="1:5">
      <c r="A1702" s="53" t="s">
        <v>2398</v>
      </c>
      <c r="B1702" s="51" t="str">
        <f t="shared" si="46"/>
        <v>14</v>
      </c>
      <c r="C1702" s="61">
        <v>16.983</v>
      </c>
      <c r="D1702" s="72">
        <v>13.2</v>
      </c>
      <c r="E1702" s="74">
        <v>5.6</v>
      </c>
    </row>
    <row r="1703" spans="1:5">
      <c r="A1703" s="53" t="s">
        <v>2399</v>
      </c>
      <c r="B1703" s="51" t="str">
        <f t="shared" si="46"/>
        <v>15</v>
      </c>
      <c r="C1703" s="61">
        <v>18.683</v>
      </c>
      <c r="D1703" s="72">
        <v>13.9</v>
      </c>
      <c r="E1703" s="74">
        <v>6.3</v>
      </c>
    </row>
    <row r="1704" spans="1:5">
      <c r="A1704" s="53" t="s">
        <v>2400</v>
      </c>
      <c r="B1704" s="51" t="str">
        <f t="shared" si="46"/>
        <v>17</v>
      </c>
      <c r="C1704" s="99">
        <v>21.92</v>
      </c>
      <c r="D1704" s="100">
        <v>17.022</v>
      </c>
      <c r="E1704" s="74">
        <v>9</v>
      </c>
    </row>
    <row r="1705" spans="1:5">
      <c r="A1705" s="53" t="s">
        <v>2401</v>
      </c>
      <c r="B1705" s="51" t="str">
        <f t="shared" si="46"/>
        <v>17</v>
      </c>
      <c r="C1705" s="99">
        <v>21.92</v>
      </c>
      <c r="D1705" s="100">
        <v>17.022</v>
      </c>
      <c r="E1705" s="74">
        <v>9</v>
      </c>
    </row>
    <row r="1706" spans="1:5">
      <c r="A1706" s="53" t="s">
        <v>2402</v>
      </c>
      <c r="B1706" s="51" t="str">
        <f t="shared" si="46"/>
        <v>16</v>
      </c>
      <c r="C1706" s="63">
        <v>21.15</v>
      </c>
      <c r="D1706" s="101">
        <v>15.086</v>
      </c>
      <c r="E1706" s="74">
        <v>7.8</v>
      </c>
    </row>
    <row r="1707" spans="1:5">
      <c r="A1707" s="53" t="s">
        <v>2403</v>
      </c>
      <c r="B1707" s="51" t="str">
        <f t="shared" si="46"/>
        <v>14</v>
      </c>
      <c r="C1707" s="99">
        <v>16.008</v>
      </c>
      <c r="D1707" s="100">
        <v>10.461</v>
      </c>
      <c r="E1707" s="74">
        <v>6.1</v>
      </c>
    </row>
    <row r="1708" spans="1:5">
      <c r="A1708" s="53" t="s">
        <v>2404</v>
      </c>
      <c r="B1708" s="51" t="str">
        <f t="shared" si="46"/>
        <v>14</v>
      </c>
      <c r="C1708" s="99">
        <v>14.537</v>
      </c>
      <c r="D1708" s="100">
        <v>10.03</v>
      </c>
      <c r="E1708" s="74">
        <v>5</v>
      </c>
    </row>
    <row r="1709" spans="1:5">
      <c r="A1709" s="53" t="s">
        <v>2405</v>
      </c>
      <c r="B1709" s="51" t="str">
        <f t="shared" si="46"/>
        <v>15</v>
      </c>
      <c r="C1709" s="99">
        <v>18.94</v>
      </c>
      <c r="D1709" s="100">
        <v>12.694</v>
      </c>
      <c r="E1709" s="74">
        <v>6.4</v>
      </c>
    </row>
    <row r="1710" spans="1:5">
      <c r="A1710" s="53" t="s">
        <v>2406</v>
      </c>
      <c r="B1710" s="51" t="str">
        <f t="shared" si="46"/>
        <v>15</v>
      </c>
      <c r="C1710" s="99">
        <v>20.604</v>
      </c>
      <c r="D1710" s="100">
        <v>14.372</v>
      </c>
      <c r="E1710" s="74">
        <v>7.4</v>
      </c>
    </row>
    <row r="1711" spans="1:5">
      <c r="A1711" s="53" t="s">
        <v>2407</v>
      </c>
      <c r="B1711" s="51" t="str">
        <f t="shared" si="46"/>
        <v>15</v>
      </c>
      <c r="C1711" s="51">
        <v>15.572</v>
      </c>
      <c r="D1711" s="52">
        <v>11.477</v>
      </c>
      <c r="E1711" s="74">
        <v>6.1</v>
      </c>
    </row>
    <row r="1712" spans="1:5">
      <c r="A1712" s="53" t="s">
        <v>2408</v>
      </c>
      <c r="B1712" s="51" t="str">
        <f t="shared" si="46"/>
        <v>16</v>
      </c>
      <c r="C1712" s="51">
        <v>16.431</v>
      </c>
      <c r="D1712" s="52">
        <v>11.521</v>
      </c>
      <c r="E1712" s="74">
        <v>7.4</v>
      </c>
    </row>
    <row r="1713" spans="1:5">
      <c r="A1713" s="53" t="s">
        <v>2409</v>
      </c>
      <c r="B1713" s="51" t="str">
        <f t="shared" si="46"/>
        <v>16</v>
      </c>
      <c r="C1713" s="51">
        <v>16.431</v>
      </c>
      <c r="D1713" s="52">
        <v>11.521</v>
      </c>
      <c r="E1713" s="74">
        <v>7.1</v>
      </c>
    </row>
    <row r="1714" spans="1:5">
      <c r="A1714" s="53" t="s">
        <v>2410</v>
      </c>
      <c r="B1714" s="51" t="str">
        <f t="shared" si="46"/>
        <v>14</v>
      </c>
      <c r="C1714" s="61">
        <v>15.18</v>
      </c>
      <c r="D1714" s="72">
        <v>11.2</v>
      </c>
      <c r="E1714" s="74">
        <v>5.3</v>
      </c>
    </row>
    <row r="1715" spans="1:5">
      <c r="A1715" s="53" t="s">
        <v>2411</v>
      </c>
      <c r="B1715" s="51" t="str">
        <f t="shared" si="46"/>
        <v>16</v>
      </c>
      <c r="C1715" s="51">
        <v>18.57</v>
      </c>
      <c r="D1715" s="52">
        <v>14.1</v>
      </c>
      <c r="E1715" s="74">
        <v>6.3</v>
      </c>
    </row>
    <row r="1716" spans="1:5">
      <c r="A1716" s="53" t="s">
        <v>2412</v>
      </c>
      <c r="B1716" s="51" t="str">
        <f t="shared" si="46"/>
        <v>18</v>
      </c>
      <c r="C1716" s="61">
        <v>27.542</v>
      </c>
      <c r="D1716" s="72">
        <v>20.76</v>
      </c>
      <c r="E1716" s="74">
        <v>11.2</v>
      </c>
    </row>
    <row r="1717" spans="1:5">
      <c r="A1717" s="53" t="s">
        <v>2413</v>
      </c>
      <c r="B1717" s="51" t="str">
        <f t="shared" si="46"/>
        <v>16</v>
      </c>
      <c r="C1717" s="51">
        <v>21.488</v>
      </c>
      <c r="D1717" s="52">
        <v>15.076</v>
      </c>
      <c r="E1717" s="74">
        <v>8.84</v>
      </c>
    </row>
    <row r="1718" spans="1:5">
      <c r="A1718" s="53" t="s">
        <v>2414</v>
      </c>
      <c r="B1718" s="51" t="str">
        <f t="shared" si="46"/>
        <v>14</v>
      </c>
      <c r="C1718" s="61">
        <v>16.983</v>
      </c>
      <c r="D1718" s="72">
        <v>13.2</v>
      </c>
      <c r="E1718" s="74">
        <v>5.6</v>
      </c>
    </row>
    <row r="1719" spans="1:5">
      <c r="A1719" s="53" t="s">
        <v>2415</v>
      </c>
      <c r="B1719" s="51" t="str">
        <f t="shared" si="46"/>
        <v>15</v>
      </c>
      <c r="C1719" s="51">
        <v>16.304</v>
      </c>
      <c r="D1719" s="52">
        <v>12.113</v>
      </c>
      <c r="E1719" s="74">
        <v>5.65</v>
      </c>
    </row>
    <row r="1720" spans="1:5">
      <c r="A1720" s="53" t="s">
        <v>2416</v>
      </c>
      <c r="B1720" s="51" t="str">
        <f t="shared" si="46"/>
        <v>17</v>
      </c>
      <c r="C1720" s="57">
        <v>20.992</v>
      </c>
      <c r="D1720" s="62">
        <v>15.9</v>
      </c>
      <c r="E1720" s="74">
        <v>8</v>
      </c>
    </row>
    <row r="1721" spans="1:5">
      <c r="A1721" s="53" t="s">
        <v>2417</v>
      </c>
      <c r="B1721" s="51" t="str">
        <f t="shared" si="46"/>
        <v>15</v>
      </c>
      <c r="C1721" s="51">
        <v>16.902</v>
      </c>
      <c r="D1721" s="52">
        <v>11.31</v>
      </c>
      <c r="E1721" s="74">
        <v>5.8</v>
      </c>
    </row>
    <row r="1722" spans="1:5">
      <c r="A1722" s="53" t="s">
        <v>2418</v>
      </c>
      <c r="B1722" s="51" t="str">
        <f t="shared" si="46"/>
        <v>13</v>
      </c>
      <c r="C1722" s="61">
        <v>12.465</v>
      </c>
      <c r="D1722" s="72">
        <v>7.967</v>
      </c>
      <c r="E1722" s="74">
        <v>4.6</v>
      </c>
    </row>
    <row r="1723" spans="1:5">
      <c r="A1723" s="53" t="s">
        <v>2419</v>
      </c>
      <c r="B1723" s="51" t="str">
        <f t="shared" si="46"/>
        <v>15</v>
      </c>
      <c r="C1723" s="70">
        <v>20.25</v>
      </c>
      <c r="D1723" s="71">
        <v>15.5</v>
      </c>
      <c r="E1723" s="74">
        <v>6.9</v>
      </c>
    </row>
    <row r="1724" spans="1:5">
      <c r="A1724" s="53" t="s">
        <v>2420</v>
      </c>
      <c r="B1724" s="51" t="str">
        <f t="shared" si="46"/>
        <v>13</v>
      </c>
      <c r="C1724" s="61">
        <v>12.637</v>
      </c>
      <c r="D1724" s="72">
        <v>8.723</v>
      </c>
      <c r="E1724" s="74">
        <v>4.7</v>
      </c>
    </row>
    <row r="1725" spans="1:5">
      <c r="A1725" s="53" t="s">
        <v>2421</v>
      </c>
      <c r="B1725" s="51" t="str">
        <f t="shared" si="46"/>
        <v>17</v>
      </c>
      <c r="C1725" s="51">
        <v>22.5</v>
      </c>
      <c r="D1725" s="52">
        <v>16.823</v>
      </c>
      <c r="E1725" s="74">
        <v>8</v>
      </c>
    </row>
    <row r="1726" spans="1:5">
      <c r="A1726" s="53" t="s">
        <v>2422</v>
      </c>
      <c r="B1726" s="51" t="str">
        <f t="shared" si="46"/>
        <v>17</v>
      </c>
      <c r="C1726" s="61">
        <v>23.1</v>
      </c>
      <c r="D1726" s="72">
        <v>17.303</v>
      </c>
      <c r="E1726" s="74">
        <v>8.2</v>
      </c>
    </row>
    <row r="1727" spans="1:5">
      <c r="A1727" s="53" t="s">
        <v>2423</v>
      </c>
      <c r="B1727" s="51" t="str">
        <f t="shared" si="46"/>
        <v>16</v>
      </c>
      <c r="C1727" s="51">
        <v>18.57</v>
      </c>
      <c r="D1727" s="52">
        <v>14.1</v>
      </c>
      <c r="E1727" s="74">
        <v>6.3</v>
      </c>
    </row>
    <row r="1728" spans="1:5">
      <c r="A1728" s="53" t="s">
        <v>2424</v>
      </c>
      <c r="B1728" s="51" t="str">
        <f t="shared" si="46"/>
        <v>17</v>
      </c>
      <c r="C1728" s="61">
        <v>20.992</v>
      </c>
      <c r="D1728" s="72">
        <v>15.9</v>
      </c>
      <c r="E1728" s="74">
        <v>8</v>
      </c>
    </row>
    <row r="1729" spans="1:5">
      <c r="A1729" s="53" t="s">
        <v>2425</v>
      </c>
      <c r="B1729" s="51" t="str">
        <f t="shared" si="46"/>
        <v>16</v>
      </c>
      <c r="C1729" s="51">
        <v>20.12</v>
      </c>
      <c r="D1729" s="52">
        <v>14.833</v>
      </c>
      <c r="E1729" s="74">
        <v>8</v>
      </c>
    </row>
    <row r="1730" spans="1:5">
      <c r="A1730" s="53" t="s">
        <v>2426</v>
      </c>
      <c r="B1730" s="51" t="str">
        <f t="shared" si="46"/>
        <v>17</v>
      </c>
      <c r="C1730" s="51">
        <v>24.8</v>
      </c>
      <c r="D1730" s="52">
        <v>18.297</v>
      </c>
      <c r="E1730" s="74">
        <v>9.4</v>
      </c>
    </row>
    <row r="1731" spans="1:5">
      <c r="A1731" s="53" t="s">
        <v>2427</v>
      </c>
      <c r="B1731" s="51" t="str">
        <f t="shared" si="46"/>
        <v>17</v>
      </c>
      <c r="C1731" s="51">
        <v>24.8</v>
      </c>
      <c r="D1731" s="52">
        <v>18.297</v>
      </c>
      <c r="E1731" s="74">
        <v>9.6</v>
      </c>
    </row>
    <row r="1732" spans="1:5">
      <c r="A1732" s="53" t="s">
        <v>2428</v>
      </c>
      <c r="B1732" s="51" t="str">
        <f t="shared" si="46"/>
        <v>19</v>
      </c>
      <c r="C1732" s="51">
        <v>25.175</v>
      </c>
      <c r="D1732" s="52">
        <v>18.142</v>
      </c>
      <c r="E1732" s="74">
        <v>10</v>
      </c>
    </row>
    <row r="1733" spans="1:5">
      <c r="A1733" s="53" t="s">
        <v>2429</v>
      </c>
      <c r="B1733" s="51" t="str">
        <f t="shared" si="46"/>
        <v>19</v>
      </c>
      <c r="C1733" s="51">
        <v>25.175</v>
      </c>
      <c r="D1733" s="52">
        <v>18.142</v>
      </c>
      <c r="E1733" s="74">
        <v>10</v>
      </c>
    </row>
    <row r="1734" spans="1:5">
      <c r="A1734" s="53" t="s">
        <v>2430</v>
      </c>
      <c r="B1734" s="51" t="str">
        <f t="shared" si="46"/>
        <v>20</v>
      </c>
      <c r="C1734" s="51">
        <v>33.382</v>
      </c>
      <c r="D1734" s="52">
        <v>24.81</v>
      </c>
      <c r="E1734" s="74">
        <v>12.6</v>
      </c>
    </row>
    <row r="1735" spans="1:5">
      <c r="A1735" s="53" t="s">
        <v>2431</v>
      </c>
      <c r="B1735" s="51" t="str">
        <f t="shared" si="46"/>
        <v>13</v>
      </c>
      <c r="C1735" s="61">
        <v>12.465</v>
      </c>
      <c r="D1735" s="72">
        <v>7.967</v>
      </c>
      <c r="E1735" s="74">
        <v>4.6</v>
      </c>
    </row>
    <row r="1736" spans="1:5">
      <c r="A1736" s="53" t="s">
        <v>2432</v>
      </c>
      <c r="B1736" s="51" t="str">
        <f t="shared" si="46"/>
        <v>17</v>
      </c>
      <c r="C1736" s="61">
        <v>21.796</v>
      </c>
      <c r="D1736" s="72">
        <v>15.369</v>
      </c>
      <c r="E1736" s="74">
        <v>7.67</v>
      </c>
    </row>
    <row r="1737" spans="1:5">
      <c r="A1737" s="53" t="s">
        <v>2433</v>
      </c>
      <c r="B1737" s="51" t="str">
        <f t="shared" si="46"/>
        <v>19</v>
      </c>
      <c r="C1737" s="51">
        <v>25.176</v>
      </c>
      <c r="D1737" s="52">
        <v>18.142</v>
      </c>
      <c r="E1737" s="74">
        <v>10</v>
      </c>
    </row>
    <row r="1738" spans="1:5">
      <c r="A1738" s="53" t="s">
        <v>2434</v>
      </c>
      <c r="B1738" s="51" t="str">
        <f t="shared" si="46"/>
        <v>19</v>
      </c>
      <c r="C1738" s="51">
        <v>26.448</v>
      </c>
      <c r="D1738" s="52">
        <v>19.488</v>
      </c>
      <c r="E1738" s="74">
        <v>10.8</v>
      </c>
    </row>
    <row r="1739" spans="1:5">
      <c r="A1739" s="53" t="s">
        <v>2435</v>
      </c>
      <c r="B1739" s="51" t="str">
        <f t="shared" si="46"/>
        <v>19</v>
      </c>
      <c r="C1739" s="51">
        <v>26.448</v>
      </c>
      <c r="D1739" s="52">
        <v>19.488</v>
      </c>
      <c r="E1739" s="74">
        <v>10.8</v>
      </c>
    </row>
    <row r="1740" spans="1:5">
      <c r="A1740" s="53" t="s">
        <v>2436</v>
      </c>
      <c r="B1740" s="51" t="str">
        <f t="shared" si="46"/>
        <v>19</v>
      </c>
      <c r="C1740" s="51">
        <v>26.448</v>
      </c>
      <c r="D1740" s="52">
        <v>19.488</v>
      </c>
      <c r="E1740" s="74">
        <v>10.8</v>
      </c>
    </row>
    <row r="1741" spans="1:5">
      <c r="A1741" s="53" t="s">
        <v>2437</v>
      </c>
      <c r="B1741" s="51" t="str">
        <f t="shared" si="46"/>
        <v>14</v>
      </c>
      <c r="C1741" s="61">
        <v>13.433</v>
      </c>
      <c r="D1741" s="72">
        <v>10.039</v>
      </c>
      <c r="E1741" s="74">
        <v>4.6</v>
      </c>
    </row>
    <row r="1742" spans="1:5">
      <c r="A1742" s="53" t="s">
        <v>2438</v>
      </c>
      <c r="B1742" s="51" t="str">
        <f t="shared" si="46"/>
        <v>14</v>
      </c>
      <c r="C1742" s="61">
        <v>13.433</v>
      </c>
      <c r="D1742" s="72">
        <v>10.039</v>
      </c>
      <c r="E1742" s="74">
        <v>4.5</v>
      </c>
    </row>
    <row r="1743" spans="1:5">
      <c r="A1743" s="53" t="s">
        <v>2439</v>
      </c>
      <c r="B1743" s="51" t="str">
        <f t="shared" ref="B1743:B1773" si="47">IF(LEN(A1743)=12,"D"&amp;MID(A1743,6,2),MID(A1743,5,2))</f>
        <v>16</v>
      </c>
      <c r="C1743" s="70">
        <v>19.82</v>
      </c>
      <c r="D1743" s="71">
        <v>14.462</v>
      </c>
      <c r="E1743" s="74">
        <v>8.6</v>
      </c>
    </row>
    <row r="1744" spans="1:5">
      <c r="A1744" s="53" t="s">
        <v>2440</v>
      </c>
      <c r="B1744" s="51" t="str">
        <f t="shared" si="47"/>
        <v>12</v>
      </c>
      <c r="C1744" s="57">
        <v>13.164</v>
      </c>
      <c r="D1744" s="62">
        <v>9.292</v>
      </c>
      <c r="E1744" s="74">
        <v>3.8</v>
      </c>
    </row>
    <row r="1745" spans="1:5">
      <c r="A1745" s="53" t="s">
        <v>2441</v>
      </c>
      <c r="B1745" s="51" t="str">
        <f t="shared" si="47"/>
        <v>14</v>
      </c>
      <c r="C1745" s="61">
        <v>15.18</v>
      </c>
      <c r="D1745" s="72">
        <v>11.2</v>
      </c>
      <c r="E1745" s="74">
        <v>5.3</v>
      </c>
    </row>
    <row r="1746" spans="1:5">
      <c r="A1746" s="53" t="s">
        <v>2442</v>
      </c>
      <c r="B1746" s="51" t="str">
        <f t="shared" si="47"/>
        <v>14</v>
      </c>
      <c r="C1746" s="61">
        <v>15.18</v>
      </c>
      <c r="D1746" s="72">
        <v>11.2</v>
      </c>
      <c r="E1746" s="74">
        <v>5.3</v>
      </c>
    </row>
    <row r="1747" spans="1:5">
      <c r="A1747" s="53" t="s">
        <v>2443</v>
      </c>
      <c r="B1747" s="51" t="str">
        <f t="shared" si="47"/>
        <v>14</v>
      </c>
      <c r="C1747" s="61">
        <v>15.18</v>
      </c>
      <c r="D1747" s="72">
        <v>11.2</v>
      </c>
      <c r="E1747" s="74">
        <v>5.3</v>
      </c>
    </row>
    <row r="1748" spans="1:5">
      <c r="A1748" s="53" t="s">
        <v>2444</v>
      </c>
      <c r="B1748" s="51" t="str">
        <f t="shared" si="47"/>
        <v>16</v>
      </c>
      <c r="C1748" s="102">
        <v>21.15</v>
      </c>
      <c r="D1748" s="101">
        <v>15.086</v>
      </c>
      <c r="E1748" s="74">
        <v>7.6</v>
      </c>
    </row>
    <row r="1749" spans="1:5">
      <c r="A1749" s="53" t="s">
        <v>2445</v>
      </c>
      <c r="B1749" s="51" t="str">
        <f t="shared" si="47"/>
        <v>14</v>
      </c>
      <c r="C1749" s="51">
        <v>17.734</v>
      </c>
      <c r="D1749" s="52">
        <v>11.5</v>
      </c>
      <c r="E1749" s="74">
        <v>6.25</v>
      </c>
    </row>
    <row r="1750" spans="1:5">
      <c r="A1750" s="53" t="s">
        <v>2446</v>
      </c>
      <c r="B1750" s="51" t="str">
        <f t="shared" si="47"/>
        <v>14</v>
      </c>
      <c r="C1750" s="51">
        <v>17.734</v>
      </c>
      <c r="D1750" s="52">
        <v>11.5</v>
      </c>
      <c r="E1750" s="74">
        <v>6.25</v>
      </c>
    </row>
    <row r="1751" spans="1:5">
      <c r="A1751" s="53" t="s">
        <v>2447</v>
      </c>
      <c r="B1751" s="51" t="str">
        <f t="shared" si="47"/>
        <v>12</v>
      </c>
      <c r="C1751" s="57">
        <v>13.164</v>
      </c>
      <c r="D1751" s="62">
        <v>9.292</v>
      </c>
      <c r="E1751" s="74">
        <v>4.2</v>
      </c>
    </row>
    <row r="1752" spans="1:5">
      <c r="A1752" s="53" t="s">
        <v>2448</v>
      </c>
      <c r="B1752" s="51" t="str">
        <f t="shared" si="47"/>
        <v>15</v>
      </c>
      <c r="C1752" s="61">
        <v>16.304</v>
      </c>
      <c r="D1752" s="72">
        <v>12.113</v>
      </c>
      <c r="E1752" s="74">
        <v>5.8</v>
      </c>
    </row>
    <row r="1753" spans="1:5">
      <c r="A1753" s="53" t="s">
        <v>2449</v>
      </c>
      <c r="B1753" s="51" t="str">
        <f t="shared" si="47"/>
        <v>16</v>
      </c>
      <c r="C1753" s="51">
        <v>18.967</v>
      </c>
      <c r="D1753" s="52">
        <v>15.5</v>
      </c>
      <c r="E1753" s="74">
        <v>6.7</v>
      </c>
    </row>
    <row r="1754" spans="1:5">
      <c r="A1754" s="53" t="s">
        <v>2450</v>
      </c>
      <c r="B1754" s="51" t="str">
        <f t="shared" si="47"/>
        <v>15</v>
      </c>
      <c r="C1754" s="61">
        <v>16.23</v>
      </c>
      <c r="D1754" s="72">
        <v>10.11</v>
      </c>
      <c r="E1754" s="74">
        <v>5.5</v>
      </c>
    </row>
    <row r="1755" spans="1:5">
      <c r="A1755" s="53" t="s">
        <v>2451</v>
      </c>
      <c r="B1755" s="51" t="str">
        <f t="shared" si="47"/>
        <v>16</v>
      </c>
      <c r="C1755" s="61">
        <v>18.967</v>
      </c>
      <c r="D1755" s="72">
        <v>14.1</v>
      </c>
      <c r="E1755" s="74">
        <v>6.5</v>
      </c>
    </row>
    <row r="1756" spans="1:5">
      <c r="A1756" s="53" t="s">
        <v>2452</v>
      </c>
      <c r="B1756" s="51" t="str">
        <f t="shared" si="47"/>
        <v>12</v>
      </c>
      <c r="C1756" s="57">
        <v>13.164</v>
      </c>
      <c r="D1756" s="62">
        <v>9.292</v>
      </c>
      <c r="E1756" s="74">
        <v>4.1</v>
      </c>
    </row>
    <row r="1757" spans="1:5">
      <c r="A1757" s="53" t="s">
        <v>2453</v>
      </c>
      <c r="B1757" s="51" t="str">
        <f t="shared" si="47"/>
        <v>13</v>
      </c>
      <c r="C1757" s="61">
        <v>12.465</v>
      </c>
      <c r="D1757" s="72">
        <v>7.967</v>
      </c>
      <c r="E1757" s="74">
        <v>4.8</v>
      </c>
    </row>
    <row r="1758" spans="1:5">
      <c r="A1758" s="53" t="s">
        <v>2454</v>
      </c>
      <c r="B1758" s="51" t="str">
        <f t="shared" si="47"/>
        <v>13</v>
      </c>
      <c r="C1758" s="61">
        <v>12.465</v>
      </c>
      <c r="D1758" s="72">
        <v>7.967</v>
      </c>
      <c r="E1758" s="74">
        <v>4.6</v>
      </c>
    </row>
    <row r="1759" spans="1:5">
      <c r="A1759" s="53" t="s">
        <v>2455</v>
      </c>
      <c r="B1759" s="51" t="str">
        <f t="shared" si="47"/>
        <v>13</v>
      </c>
      <c r="C1759" s="61">
        <v>12.465</v>
      </c>
      <c r="D1759" s="72">
        <v>7.967</v>
      </c>
      <c r="E1759" s="74">
        <v>4.6</v>
      </c>
    </row>
    <row r="1760" spans="1:5">
      <c r="A1760" s="53" t="s">
        <v>2456</v>
      </c>
      <c r="B1760" s="51" t="str">
        <f t="shared" si="47"/>
        <v>12</v>
      </c>
      <c r="C1760" s="57">
        <v>13.164</v>
      </c>
      <c r="D1760" s="62">
        <v>9.292</v>
      </c>
      <c r="E1760" s="74">
        <v>4</v>
      </c>
    </row>
    <row r="1761" spans="1:5">
      <c r="A1761" s="53" t="s">
        <v>2457</v>
      </c>
      <c r="B1761" s="51" t="str">
        <f t="shared" si="47"/>
        <v>14</v>
      </c>
      <c r="C1761" s="57">
        <v>15.5</v>
      </c>
      <c r="D1761" s="62">
        <v>10.85</v>
      </c>
      <c r="E1761" s="62">
        <v>6.2</v>
      </c>
    </row>
    <row r="1762" spans="1:5">
      <c r="A1762" s="53" t="s">
        <v>2458</v>
      </c>
      <c r="B1762" s="51" t="str">
        <f t="shared" si="47"/>
        <v>12</v>
      </c>
      <c r="C1762" s="57">
        <v>13.164</v>
      </c>
      <c r="D1762" s="62">
        <v>9.292</v>
      </c>
      <c r="E1762" s="56">
        <v>4.2</v>
      </c>
    </row>
    <row r="1763" spans="1:5">
      <c r="A1763" s="53" t="s">
        <v>2459</v>
      </c>
      <c r="B1763" s="51" t="str">
        <f t="shared" si="47"/>
        <v>13</v>
      </c>
      <c r="C1763" s="57">
        <v>15.65</v>
      </c>
      <c r="D1763" s="56">
        <v>11.579</v>
      </c>
      <c r="E1763" s="56">
        <v>6</v>
      </c>
    </row>
    <row r="1764" spans="1:5">
      <c r="A1764" s="53" t="s">
        <v>2460</v>
      </c>
      <c r="B1764" s="51" t="str">
        <f t="shared" si="47"/>
        <v>13</v>
      </c>
      <c r="C1764" s="57">
        <v>15.65</v>
      </c>
      <c r="D1764" s="56">
        <v>11.579</v>
      </c>
      <c r="E1764" s="56">
        <v>6</v>
      </c>
    </row>
    <row r="1765" spans="1:5">
      <c r="A1765" s="53" t="s">
        <v>2461</v>
      </c>
      <c r="B1765" s="51" t="str">
        <f t="shared" si="47"/>
        <v>15</v>
      </c>
      <c r="C1765" s="63">
        <v>21.5</v>
      </c>
      <c r="D1765" s="56">
        <v>15.609</v>
      </c>
      <c r="E1765" s="56">
        <v>8.4</v>
      </c>
    </row>
    <row r="1766" spans="1:5">
      <c r="A1766" s="53" t="s">
        <v>2462</v>
      </c>
      <c r="B1766" s="51" t="str">
        <f t="shared" si="47"/>
        <v>16</v>
      </c>
      <c r="C1766" s="63">
        <v>19.52</v>
      </c>
      <c r="D1766" s="56">
        <v>14.278</v>
      </c>
      <c r="E1766" s="56">
        <v>7.2</v>
      </c>
    </row>
    <row r="1767" spans="1:5">
      <c r="A1767" s="53" t="s">
        <v>2463</v>
      </c>
      <c r="B1767" s="51" t="str">
        <f t="shared" si="47"/>
        <v>16</v>
      </c>
      <c r="C1767" s="63">
        <v>19.52</v>
      </c>
      <c r="D1767" s="56">
        <v>14.278</v>
      </c>
      <c r="E1767" s="56">
        <v>7.2</v>
      </c>
    </row>
    <row r="1768" spans="1:5">
      <c r="A1768" s="53" t="s">
        <v>2464</v>
      </c>
      <c r="B1768" s="51" t="str">
        <f t="shared" si="47"/>
        <v>12</v>
      </c>
      <c r="C1768" s="57">
        <v>13.164</v>
      </c>
      <c r="D1768" s="62">
        <v>9.292</v>
      </c>
      <c r="E1768" s="56">
        <v>4.1</v>
      </c>
    </row>
    <row r="1769" spans="1:5">
      <c r="A1769" s="53" t="s">
        <v>2465</v>
      </c>
      <c r="B1769" s="51" t="str">
        <f t="shared" si="47"/>
        <v>15</v>
      </c>
      <c r="C1769" s="57">
        <v>16.23</v>
      </c>
      <c r="D1769" s="62">
        <v>10.11</v>
      </c>
      <c r="E1769" s="56">
        <v>5.8</v>
      </c>
    </row>
    <row r="1770" spans="1:5">
      <c r="A1770" s="53" t="s">
        <v>2466</v>
      </c>
      <c r="B1770" s="51" t="str">
        <f t="shared" si="47"/>
        <v>15</v>
      </c>
      <c r="C1770" s="63">
        <v>20.34</v>
      </c>
      <c r="D1770" s="56">
        <v>15.258</v>
      </c>
      <c r="E1770" s="56">
        <v>7.9</v>
      </c>
    </row>
    <row r="1771" spans="1:5">
      <c r="A1771" s="53" t="s">
        <v>2467</v>
      </c>
      <c r="B1771" s="51" t="str">
        <f t="shared" si="47"/>
        <v>15</v>
      </c>
      <c r="C1771" s="63">
        <v>20.34</v>
      </c>
      <c r="D1771" s="56">
        <v>15.258</v>
      </c>
      <c r="E1771" s="56">
        <v>7.2</v>
      </c>
    </row>
    <row r="1772" spans="1:5">
      <c r="A1772" s="53" t="s">
        <v>2468</v>
      </c>
      <c r="B1772" s="51" t="str">
        <f t="shared" si="47"/>
        <v>15</v>
      </c>
      <c r="C1772" s="63">
        <v>20.34</v>
      </c>
      <c r="D1772" s="56">
        <v>15.258</v>
      </c>
      <c r="E1772" s="56">
        <v>7.5</v>
      </c>
    </row>
    <row r="1773" spans="1:5">
      <c r="A1773" s="53" t="s">
        <v>2469</v>
      </c>
      <c r="B1773" s="51" t="str">
        <f t="shared" si="47"/>
        <v>14</v>
      </c>
      <c r="C1773" s="63">
        <v>14.003</v>
      </c>
      <c r="D1773" s="56">
        <v>10.24</v>
      </c>
      <c r="E1773" s="56">
        <v>6.242</v>
      </c>
    </row>
    <row r="1774" spans="1:5">
      <c r="A1774" s="53" t="s">
        <v>2470</v>
      </c>
      <c r="B1774" s="61" t="str">
        <f>IF(LEN(A1774)=12,"D"&amp;MID(A1774,6,2),MID(A1774,5,2))&amp;"边"</f>
        <v>14边</v>
      </c>
      <c r="C1774" s="57">
        <v>15.512</v>
      </c>
      <c r="D1774" s="62">
        <v>11.466</v>
      </c>
      <c r="E1774" s="56">
        <v>5.3</v>
      </c>
    </row>
    <row r="1775" spans="1:5">
      <c r="A1775" s="53" t="s">
        <v>2471</v>
      </c>
      <c r="B1775" s="51" t="str">
        <f t="shared" ref="B1775:B1838" si="48">IF(LEN(A1775)=12,"D"&amp;MID(A1775,6,2),MID(A1775,5,2))</f>
        <v>15</v>
      </c>
      <c r="C1775" s="57">
        <v>16.353</v>
      </c>
      <c r="D1775" s="62">
        <v>10.913</v>
      </c>
      <c r="E1775" s="56">
        <v>5.9</v>
      </c>
    </row>
    <row r="1776" spans="1:5">
      <c r="A1776" s="103" t="s">
        <v>2472</v>
      </c>
      <c r="B1776" s="87" t="str">
        <f t="shared" si="48"/>
        <v>14</v>
      </c>
      <c r="C1776" s="104">
        <v>14.864</v>
      </c>
      <c r="D1776" s="105">
        <v>10.663</v>
      </c>
      <c r="E1776" s="105">
        <v>5.1</v>
      </c>
    </row>
    <row r="1777" spans="1:5">
      <c r="A1777" s="103" t="s">
        <v>2473</v>
      </c>
      <c r="B1777" s="87" t="str">
        <f t="shared" si="48"/>
        <v>14</v>
      </c>
      <c r="C1777" s="106">
        <v>13.358</v>
      </c>
      <c r="D1777" s="107">
        <v>10.05</v>
      </c>
      <c r="E1777" s="105">
        <v>4.95</v>
      </c>
    </row>
    <row r="1778" spans="1:5">
      <c r="A1778" s="103" t="s">
        <v>2474</v>
      </c>
      <c r="B1778" s="87" t="str">
        <f t="shared" si="48"/>
        <v>14</v>
      </c>
      <c r="C1778" s="104">
        <v>15.18</v>
      </c>
      <c r="D1778" s="105">
        <v>11.2</v>
      </c>
      <c r="E1778" s="105">
        <v>5.3</v>
      </c>
    </row>
    <row r="1779" spans="1:5">
      <c r="A1779" s="103" t="s">
        <v>2475</v>
      </c>
      <c r="B1779" s="87" t="str">
        <f t="shared" si="48"/>
        <v>15</v>
      </c>
      <c r="C1779" s="104">
        <v>17.02</v>
      </c>
      <c r="D1779" s="105">
        <v>13.087</v>
      </c>
      <c r="E1779" s="105">
        <v>6.1</v>
      </c>
    </row>
    <row r="1780" spans="1:5">
      <c r="A1780" s="103" t="s">
        <v>2476</v>
      </c>
      <c r="B1780" s="87" t="str">
        <f t="shared" si="48"/>
        <v>16</v>
      </c>
      <c r="C1780" s="106">
        <v>19.82</v>
      </c>
      <c r="D1780" s="107">
        <v>14.462</v>
      </c>
      <c r="E1780" s="105">
        <v>8.1</v>
      </c>
    </row>
    <row r="1781" spans="1:5">
      <c r="A1781" s="103" t="s">
        <v>2477</v>
      </c>
      <c r="B1781" s="87" t="str">
        <f t="shared" si="48"/>
        <v>16</v>
      </c>
      <c r="C1781" s="106">
        <v>19.82</v>
      </c>
      <c r="D1781" s="107">
        <v>14.462</v>
      </c>
      <c r="E1781" s="105">
        <v>8.5</v>
      </c>
    </row>
    <row r="1782" spans="1:5">
      <c r="A1782" s="103" t="s">
        <v>2478</v>
      </c>
      <c r="B1782" s="87" t="str">
        <f t="shared" si="48"/>
        <v>14</v>
      </c>
      <c r="C1782" s="106">
        <v>13.807</v>
      </c>
      <c r="D1782" s="107">
        <v>9.527</v>
      </c>
      <c r="E1782" s="105">
        <v>5.6</v>
      </c>
    </row>
    <row r="1783" spans="1:5">
      <c r="A1783" s="103" t="s">
        <v>2479</v>
      </c>
      <c r="B1783" s="87" t="str">
        <f t="shared" si="48"/>
        <v>14</v>
      </c>
      <c r="C1783" s="104">
        <v>17.734</v>
      </c>
      <c r="D1783" s="105">
        <v>11.5</v>
      </c>
      <c r="E1783" s="105">
        <v>6.25</v>
      </c>
    </row>
    <row r="1784" spans="1:5">
      <c r="A1784" s="103" t="s">
        <v>2480</v>
      </c>
      <c r="B1784" s="87" t="str">
        <f t="shared" si="48"/>
        <v>14</v>
      </c>
      <c r="C1784" s="104">
        <v>17.734</v>
      </c>
      <c r="D1784" s="105">
        <v>11.5</v>
      </c>
      <c r="E1784" s="105">
        <v>6.25</v>
      </c>
    </row>
    <row r="1785" spans="1:5">
      <c r="A1785" s="103" t="s">
        <v>2481</v>
      </c>
      <c r="B1785" s="87" t="str">
        <f t="shared" si="48"/>
        <v>15</v>
      </c>
      <c r="C1785" s="106">
        <v>16.304</v>
      </c>
      <c r="D1785" s="107">
        <v>12.113</v>
      </c>
      <c r="E1785" s="105">
        <v>5.8</v>
      </c>
    </row>
    <row r="1786" spans="1:5">
      <c r="A1786" s="103" t="s">
        <v>2482</v>
      </c>
      <c r="B1786" s="87" t="str">
        <f t="shared" si="48"/>
        <v>15</v>
      </c>
      <c r="C1786" s="106">
        <v>16.304</v>
      </c>
      <c r="D1786" s="107">
        <v>12.113</v>
      </c>
      <c r="E1786" s="105">
        <v>5.8</v>
      </c>
    </row>
    <row r="1787" spans="1:5">
      <c r="A1787" s="103" t="s">
        <v>2483</v>
      </c>
      <c r="B1787" s="87" t="str">
        <f t="shared" si="48"/>
        <v>15</v>
      </c>
      <c r="C1787" s="106">
        <v>15.2</v>
      </c>
      <c r="D1787" s="107">
        <v>10.063</v>
      </c>
      <c r="E1787" s="105">
        <v>5.6</v>
      </c>
    </row>
    <row r="1788" spans="1:5">
      <c r="A1788" s="103" t="s">
        <v>2484</v>
      </c>
      <c r="B1788" s="87" t="str">
        <f t="shared" si="48"/>
        <v>15</v>
      </c>
      <c r="C1788" s="106">
        <v>16.353</v>
      </c>
      <c r="D1788" s="107">
        <v>10.913</v>
      </c>
      <c r="E1788" s="105">
        <v>6.2</v>
      </c>
    </row>
    <row r="1789" spans="1:5">
      <c r="A1789" s="103" t="s">
        <v>2485</v>
      </c>
      <c r="B1789" s="87" t="str">
        <f t="shared" si="48"/>
        <v>15</v>
      </c>
      <c r="C1789" s="106">
        <v>16.693</v>
      </c>
      <c r="D1789" s="107">
        <v>11.873</v>
      </c>
      <c r="E1789" s="105">
        <v>6.7</v>
      </c>
    </row>
    <row r="1790" spans="1:5">
      <c r="A1790" s="103" t="s">
        <v>2486</v>
      </c>
      <c r="B1790" s="87" t="str">
        <f t="shared" si="48"/>
        <v>17</v>
      </c>
      <c r="C1790" s="106">
        <v>20.924</v>
      </c>
      <c r="D1790" s="107">
        <v>12.914</v>
      </c>
      <c r="E1790" s="105">
        <v>7.7</v>
      </c>
    </row>
    <row r="1791" spans="1:5">
      <c r="A1791" s="103" t="s">
        <v>2487</v>
      </c>
      <c r="B1791" s="87" t="str">
        <f t="shared" si="48"/>
        <v>17</v>
      </c>
      <c r="C1791" s="106">
        <v>26.53</v>
      </c>
      <c r="D1791" s="107">
        <v>17.424</v>
      </c>
      <c r="E1791" s="105">
        <v>9.6</v>
      </c>
    </row>
    <row r="1792" spans="1:5">
      <c r="A1792" s="103" t="s">
        <v>2488</v>
      </c>
      <c r="B1792" s="87" t="str">
        <f t="shared" si="48"/>
        <v>14</v>
      </c>
      <c r="C1792" s="106">
        <v>17.25</v>
      </c>
      <c r="D1792" s="107">
        <v>10.88</v>
      </c>
      <c r="E1792" s="105">
        <v>5.2</v>
      </c>
    </row>
    <row r="1793" spans="1:5">
      <c r="A1793" s="103" t="s">
        <v>2489</v>
      </c>
      <c r="B1793" s="87" t="str">
        <f t="shared" si="48"/>
        <v>13</v>
      </c>
      <c r="C1793" s="106">
        <v>12.637</v>
      </c>
      <c r="D1793" s="107">
        <v>8.723</v>
      </c>
      <c r="E1793" s="105">
        <v>4.9</v>
      </c>
    </row>
    <row r="1794" spans="1:5">
      <c r="A1794" s="103" t="s">
        <v>2490</v>
      </c>
      <c r="B1794" s="87" t="str">
        <f t="shared" si="48"/>
        <v>18</v>
      </c>
      <c r="C1794" s="104">
        <v>25.1</v>
      </c>
      <c r="D1794" s="105">
        <v>18.405</v>
      </c>
      <c r="E1794" s="105">
        <v>9.4</v>
      </c>
    </row>
    <row r="1795" spans="1:5">
      <c r="A1795" s="103" t="s">
        <v>2491</v>
      </c>
      <c r="B1795" s="87" t="str">
        <f t="shared" si="48"/>
        <v>15</v>
      </c>
      <c r="C1795" s="106">
        <v>16.304</v>
      </c>
      <c r="D1795" s="107">
        <v>12.113</v>
      </c>
      <c r="E1795" s="105">
        <v>5.8</v>
      </c>
    </row>
    <row r="1796" spans="1:5">
      <c r="A1796" s="103" t="s">
        <v>2492</v>
      </c>
      <c r="B1796" s="87" t="str">
        <f t="shared" si="48"/>
        <v>15</v>
      </c>
      <c r="C1796" s="106">
        <v>16.304</v>
      </c>
      <c r="D1796" s="107">
        <v>12.113</v>
      </c>
      <c r="E1796" s="105">
        <v>5.8</v>
      </c>
    </row>
    <row r="1797" spans="1:5">
      <c r="A1797" s="103" t="s">
        <v>2493</v>
      </c>
      <c r="B1797" s="87" t="str">
        <f t="shared" si="48"/>
        <v>15</v>
      </c>
      <c r="C1797" s="106">
        <v>16.304</v>
      </c>
      <c r="D1797" s="107">
        <v>12.113</v>
      </c>
      <c r="E1797" s="105">
        <v>5.8</v>
      </c>
    </row>
    <row r="1798" spans="1:5">
      <c r="A1798" s="103" t="s">
        <v>2494</v>
      </c>
      <c r="B1798" s="87" t="str">
        <f t="shared" si="48"/>
        <v>16</v>
      </c>
      <c r="C1798" s="104">
        <v>18.967</v>
      </c>
      <c r="D1798" s="105">
        <v>15.5</v>
      </c>
      <c r="E1798" s="105">
        <v>6.7</v>
      </c>
    </row>
    <row r="1799" spans="1:5">
      <c r="A1799" s="103" t="s">
        <v>2495</v>
      </c>
      <c r="B1799" s="87" t="str">
        <f t="shared" si="48"/>
        <v>16</v>
      </c>
      <c r="C1799" s="104">
        <v>18.967</v>
      </c>
      <c r="D1799" s="105">
        <v>15.5</v>
      </c>
      <c r="E1799" s="105">
        <v>6.7</v>
      </c>
    </row>
    <row r="1800" spans="1:5">
      <c r="A1800" s="103" t="s">
        <v>2496</v>
      </c>
      <c r="B1800" s="87" t="str">
        <f t="shared" si="48"/>
        <v>16</v>
      </c>
      <c r="C1800" s="104">
        <v>18.967</v>
      </c>
      <c r="D1800" s="105">
        <v>15.5</v>
      </c>
      <c r="E1800" s="105">
        <v>6.7</v>
      </c>
    </row>
    <row r="1801" spans="1:5">
      <c r="A1801" s="103" t="s">
        <v>2497</v>
      </c>
      <c r="B1801" s="87" t="str">
        <f t="shared" si="48"/>
        <v>16</v>
      </c>
      <c r="C1801" s="104">
        <v>18.967</v>
      </c>
      <c r="D1801" s="105">
        <v>15.5</v>
      </c>
      <c r="E1801" s="105">
        <v>6.7</v>
      </c>
    </row>
    <row r="1802" spans="1:5">
      <c r="A1802" s="103" t="s">
        <v>2498</v>
      </c>
      <c r="B1802" s="87" t="str">
        <f t="shared" si="48"/>
        <v>16</v>
      </c>
      <c r="C1802" s="104">
        <v>18.967</v>
      </c>
      <c r="D1802" s="105">
        <v>15.5</v>
      </c>
      <c r="E1802" s="105">
        <v>6.7</v>
      </c>
    </row>
    <row r="1803" spans="1:5">
      <c r="A1803" s="103" t="s">
        <v>2499</v>
      </c>
      <c r="B1803" s="87" t="str">
        <f t="shared" si="48"/>
        <v>15</v>
      </c>
      <c r="C1803" s="106">
        <v>16.23</v>
      </c>
      <c r="D1803" s="107">
        <v>10.11</v>
      </c>
      <c r="E1803" s="105">
        <v>5.5</v>
      </c>
    </row>
    <row r="1804" spans="1:5">
      <c r="A1804" s="103" t="s">
        <v>2500</v>
      </c>
      <c r="B1804" s="87" t="str">
        <f t="shared" si="48"/>
        <v>15</v>
      </c>
      <c r="C1804" s="106">
        <v>16.23</v>
      </c>
      <c r="D1804" s="107">
        <v>10.11</v>
      </c>
      <c r="E1804" s="105">
        <v>5.5</v>
      </c>
    </row>
    <row r="1805" spans="1:5">
      <c r="A1805" s="103" t="s">
        <v>2501</v>
      </c>
      <c r="B1805" s="87" t="str">
        <f t="shared" si="48"/>
        <v>16</v>
      </c>
      <c r="C1805" s="106">
        <v>18.967</v>
      </c>
      <c r="D1805" s="107">
        <v>14.1</v>
      </c>
      <c r="E1805" s="105">
        <v>6.5</v>
      </c>
    </row>
    <row r="1806" spans="1:5">
      <c r="A1806" s="103" t="s">
        <v>2502</v>
      </c>
      <c r="B1806" s="87" t="str">
        <f t="shared" si="48"/>
        <v>16</v>
      </c>
      <c r="C1806" s="106">
        <v>18.967</v>
      </c>
      <c r="D1806" s="107">
        <v>14.1</v>
      </c>
      <c r="E1806" s="105">
        <v>6.5</v>
      </c>
    </row>
    <row r="1807" spans="1:5">
      <c r="A1807" s="103" t="s">
        <v>2503</v>
      </c>
      <c r="B1807" s="87" t="str">
        <f t="shared" si="48"/>
        <v>15</v>
      </c>
      <c r="C1807" s="104">
        <v>20.25</v>
      </c>
      <c r="D1807" s="105">
        <v>15.5</v>
      </c>
      <c r="E1807" s="105">
        <v>6.9</v>
      </c>
    </row>
    <row r="1808" spans="1:5">
      <c r="A1808" s="103" t="s">
        <v>2504</v>
      </c>
      <c r="B1808" s="87" t="str">
        <f t="shared" si="48"/>
        <v>15</v>
      </c>
      <c r="C1808" s="104">
        <v>20.25</v>
      </c>
      <c r="D1808" s="105">
        <v>15.5</v>
      </c>
      <c r="E1808" s="105">
        <v>6.9</v>
      </c>
    </row>
    <row r="1809" spans="1:5">
      <c r="A1809" s="103" t="s">
        <v>2505</v>
      </c>
      <c r="B1809" s="87" t="str">
        <f t="shared" si="48"/>
        <v>15</v>
      </c>
      <c r="C1809" s="104">
        <v>20.25</v>
      </c>
      <c r="D1809" s="105">
        <v>15.5</v>
      </c>
      <c r="E1809" s="105">
        <v>6.9</v>
      </c>
    </row>
    <row r="1810" spans="1:5">
      <c r="A1810" s="103" t="s">
        <v>2506</v>
      </c>
      <c r="B1810" s="87" t="str">
        <f t="shared" si="48"/>
        <v>15</v>
      </c>
      <c r="C1810" s="104">
        <v>20.25</v>
      </c>
      <c r="D1810" s="105">
        <v>15.5</v>
      </c>
      <c r="E1810" s="105">
        <v>6.9</v>
      </c>
    </row>
    <row r="1811" spans="1:5">
      <c r="A1811" s="103" t="s">
        <v>2507</v>
      </c>
      <c r="B1811" s="87" t="str">
        <f t="shared" si="48"/>
        <v>15</v>
      </c>
      <c r="C1811" s="104">
        <v>20.25</v>
      </c>
      <c r="D1811" s="105">
        <v>15.5</v>
      </c>
      <c r="E1811" s="105">
        <v>6.9</v>
      </c>
    </row>
    <row r="1812" spans="1:5">
      <c r="A1812" s="103" t="s">
        <v>2508</v>
      </c>
      <c r="B1812" s="87" t="str">
        <f t="shared" si="48"/>
        <v>15</v>
      </c>
      <c r="C1812" s="104">
        <v>20.25</v>
      </c>
      <c r="D1812" s="105">
        <v>15.5</v>
      </c>
      <c r="E1812" s="105">
        <v>6.9</v>
      </c>
    </row>
    <row r="1813" spans="1:5">
      <c r="A1813" s="103" t="s">
        <v>2509</v>
      </c>
      <c r="B1813" s="87" t="str">
        <f t="shared" si="48"/>
        <v>D16</v>
      </c>
      <c r="C1813" s="104">
        <v>14.03</v>
      </c>
      <c r="D1813" s="105">
        <v>13.825</v>
      </c>
      <c r="E1813" s="107">
        <v>8.6</v>
      </c>
    </row>
    <row r="1814" spans="1:5">
      <c r="A1814" s="103" t="s">
        <v>2510</v>
      </c>
      <c r="B1814" s="87" t="str">
        <f t="shared" si="48"/>
        <v>D24</v>
      </c>
      <c r="C1814" s="104">
        <v>32.56</v>
      </c>
      <c r="D1814" s="105">
        <v>32.1</v>
      </c>
      <c r="E1814" s="105">
        <v>20.8</v>
      </c>
    </row>
    <row r="1815" spans="1:5">
      <c r="A1815" s="103" t="s">
        <v>2511</v>
      </c>
      <c r="B1815" s="87" t="str">
        <f t="shared" si="48"/>
        <v>D24</v>
      </c>
      <c r="C1815" s="104">
        <v>32.56</v>
      </c>
      <c r="D1815" s="105">
        <v>32.1</v>
      </c>
      <c r="E1815" s="105">
        <v>20.8</v>
      </c>
    </row>
    <row r="1816" spans="1:5">
      <c r="A1816" s="103" t="s">
        <v>2512</v>
      </c>
      <c r="B1816" s="87" t="str">
        <f t="shared" si="48"/>
        <v>D24</v>
      </c>
      <c r="C1816" s="104">
        <v>32.56</v>
      </c>
      <c r="D1816" s="105">
        <v>32.1</v>
      </c>
      <c r="E1816" s="105">
        <v>20.8</v>
      </c>
    </row>
    <row r="1817" spans="1:5">
      <c r="A1817" s="103" t="s">
        <v>2513</v>
      </c>
      <c r="B1817" s="87" t="str">
        <f t="shared" si="48"/>
        <v>15</v>
      </c>
      <c r="C1817" s="104">
        <v>19.275</v>
      </c>
      <c r="D1817" s="105">
        <v>12.5</v>
      </c>
      <c r="E1817" s="105">
        <v>5.9</v>
      </c>
    </row>
    <row r="1818" spans="1:5">
      <c r="A1818" s="103" t="s">
        <v>2514</v>
      </c>
      <c r="B1818" s="87" t="str">
        <f t="shared" si="48"/>
        <v>16</v>
      </c>
      <c r="C1818" s="104">
        <v>20.875</v>
      </c>
      <c r="D1818" s="105">
        <v>14.25</v>
      </c>
      <c r="E1818" s="105">
        <v>6.9</v>
      </c>
    </row>
    <row r="1819" spans="1:5">
      <c r="A1819" s="103" t="s">
        <v>2515</v>
      </c>
      <c r="B1819" s="87" t="str">
        <f t="shared" si="48"/>
        <v>17</v>
      </c>
      <c r="C1819" s="104">
        <v>24.54</v>
      </c>
      <c r="D1819" s="105">
        <v>18.275</v>
      </c>
      <c r="E1819" s="105">
        <v>10.4</v>
      </c>
    </row>
    <row r="1820" spans="1:5">
      <c r="A1820" s="103" t="s">
        <v>2516</v>
      </c>
      <c r="B1820" s="87" t="str">
        <f t="shared" si="48"/>
        <v>D22</v>
      </c>
      <c r="C1820" s="104">
        <v>26.8</v>
      </c>
      <c r="D1820" s="105">
        <v>26.53</v>
      </c>
      <c r="E1820" s="105">
        <v>17.5</v>
      </c>
    </row>
    <row r="1821" spans="1:5">
      <c r="A1821" s="103" t="s">
        <v>2517</v>
      </c>
      <c r="B1821" s="87" t="str">
        <f t="shared" si="48"/>
        <v>D22</v>
      </c>
      <c r="C1821" s="104">
        <v>26.8</v>
      </c>
      <c r="D1821" s="105">
        <v>26.53</v>
      </c>
      <c r="E1821" s="105">
        <v>17.5</v>
      </c>
    </row>
    <row r="1822" spans="1:5">
      <c r="A1822" s="103" t="s">
        <v>2518</v>
      </c>
      <c r="B1822" s="87" t="str">
        <f t="shared" si="48"/>
        <v>D22</v>
      </c>
      <c r="C1822" s="104">
        <v>26.8</v>
      </c>
      <c r="D1822" s="105">
        <v>26.53</v>
      </c>
      <c r="E1822" s="105">
        <v>17.5</v>
      </c>
    </row>
    <row r="1823" spans="1:5">
      <c r="A1823" s="103" t="s">
        <v>2519</v>
      </c>
      <c r="B1823" s="87" t="str">
        <f t="shared" si="48"/>
        <v>18</v>
      </c>
      <c r="C1823" s="104">
        <v>28.2</v>
      </c>
      <c r="D1823" s="105">
        <v>21.75</v>
      </c>
      <c r="E1823" s="105">
        <v>11.2</v>
      </c>
    </row>
    <row r="1824" spans="1:5">
      <c r="A1824" s="103" t="s">
        <v>2520</v>
      </c>
      <c r="B1824" s="87" t="str">
        <f t="shared" si="48"/>
        <v>18</v>
      </c>
      <c r="C1824" s="104">
        <v>28.2</v>
      </c>
      <c r="D1824" s="105">
        <v>21.75</v>
      </c>
      <c r="E1824" s="105">
        <v>11.2</v>
      </c>
    </row>
    <row r="1825" spans="1:5">
      <c r="A1825" s="103" t="s">
        <v>2521</v>
      </c>
      <c r="B1825" s="87" t="str">
        <f t="shared" si="48"/>
        <v>20</v>
      </c>
      <c r="C1825" s="104">
        <v>33.382</v>
      </c>
      <c r="D1825" s="105">
        <v>24.81</v>
      </c>
      <c r="E1825" s="105">
        <v>12.8</v>
      </c>
    </row>
    <row r="1826" spans="1:5">
      <c r="A1826" s="103" t="s">
        <v>2522</v>
      </c>
      <c r="B1826" s="87" t="str">
        <f t="shared" si="48"/>
        <v>20</v>
      </c>
      <c r="C1826" s="104">
        <v>33.382</v>
      </c>
      <c r="D1826" s="105">
        <v>24.81</v>
      </c>
      <c r="E1826" s="105">
        <v>12.8</v>
      </c>
    </row>
    <row r="1827" spans="1:5">
      <c r="A1827" s="103" t="s">
        <v>2523</v>
      </c>
      <c r="B1827" s="87" t="str">
        <f t="shared" si="48"/>
        <v>17</v>
      </c>
      <c r="C1827" s="106">
        <v>21.796</v>
      </c>
      <c r="D1827" s="107">
        <v>15.369</v>
      </c>
      <c r="E1827" s="105">
        <v>7.67</v>
      </c>
    </row>
    <row r="1828" spans="1:5">
      <c r="A1828" s="103" t="s">
        <v>2524</v>
      </c>
      <c r="B1828" s="87" t="str">
        <f t="shared" si="48"/>
        <v>18</v>
      </c>
      <c r="C1828" s="106">
        <v>25.207</v>
      </c>
      <c r="D1828" s="107">
        <v>18.578</v>
      </c>
      <c r="E1828" s="105">
        <v>11.2</v>
      </c>
    </row>
    <row r="1829" spans="1:5">
      <c r="A1829" s="103" t="s">
        <v>2525</v>
      </c>
      <c r="B1829" s="87" t="str">
        <f t="shared" si="48"/>
        <v>18</v>
      </c>
      <c r="C1829" s="106">
        <v>25.207</v>
      </c>
      <c r="D1829" s="107">
        <v>18.578</v>
      </c>
      <c r="E1829" s="105">
        <v>11.2</v>
      </c>
    </row>
    <row r="1830" spans="1:5">
      <c r="A1830" s="103" t="s">
        <v>2526</v>
      </c>
      <c r="B1830" s="87" t="str">
        <f t="shared" si="48"/>
        <v>15</v>
      </c>
      <c r="C1830" s="106">
        <v>16.304</v>
      </c>
      <c r="D1830" s="107">
        <v>12.113</v>
      </c>
      <c r="E1830" s="105">
        <v>5.8</v>
      </c>
    </row>
    <row r="1831" spans="1:5">
      <c r="A1831" s="103" t="s">
        <v>2527</v>
      </c>
      <c r="B1831" s="87" t="str">
        <f t="shared" si="48"/>
        <v>15</v>
      </c>
      <c r="C1831" s="106">
        <v>16.304</v>
      </c>
      <c r="D1831" s="107">
        <v>12.113</v>
      </c>
      <c r="E1831" s="105">
        <v>5.8</v>
      </c>
    </row>
    <row r="1832" spans="1:5">
      <c r="A1832" s="103" t="s">
        <v>2528</v>
      </c>
      <c r="B1832" s="87" t="str">
        <f t="shared" si="48"/>
        <v>15</v>
      </c>
      <c r="C1832" s="104">
        <v>18.643</v>
      </c>
      <c r="D1832" s="105">
        <v>13.14</v>
      </c>
      <c r="E1832" s="105">
        <v>7.3</v>
      </c>
    </row>
    <row r="1833" spans="1:5">
      <c r="A1833" s="103" t="s">
        <v>2529</v>
      </c>
      <c r="B1833" s="87" t="str">
        <f t="shared" si="48"/>
        <v>13</v>
      </c>
      <c r="C1833" s="106">
        <v>12.637</v>
      </c>
      <c r="D1833" s="107">
        <v>8.723</v>
      </c>
      <c r="E1833" s="105">
        <v>4.7</v>
      </c>
    </row>
    <row r="1834" spans="1:5">
      <c r="A1834" s="103" t="s">
        <v>2530</v>
      </c>
      <c r="B1834" s="87" t="str">
        <f t="shared" si="48"/>
        <v>12</v>
      </c>
      <c r="C1834" s="57">
        <v>10</v>
      </c>
      <c r="D1834" s="62">
        <v>7.3</v>
      </c>
      <c r="E1834" s="105">
        <v>4</v>
      </c>
    </row>
    <row r="1835" spans="1:5">
      <c r="A1835" s="103" t="s">
        <v>2531</v>
      </c>
      <c r="B1835" s="87" t="str">
        <f t="shared" si="48"/>
        <v>13</v>
      </c>
      <c r="C1835" s="106">
        <v>12.465</v>
      </c>
      <c r="D1835" s="107">
        <v>7.967</v>
      </c>
      <c r="E1835" s="105">
        <v>4.8</v>
      </c>
    </row>
    <row r="1836" spans="1:5">
      <c r="A1836" s="103" t="s">
        <v>2532</v>
      </c>
      <c r="B1836" s="87" t="str">
        <f t="shared" si="48"/>
        <v>13</v>
      </c>
      <c r="C1836" s="106">
        <v>14.976</v>
      </c>
      <c r="D1836" s="107">
        <v>10.25</v>
      </c>
      <c r="E1836" s="105">
        <v>5.1</v>
      </c>
    </row>
    <row r="1837" spans="1:5">
      <c r="A1837" s="103" t="s">
        <v>2533</v>
      </c>
      <c r="B1837" s="87" t="str">
        <f t="shared" si="48"/>
        <v>14</v>
      </c>
      <c r="C1837" s="106">
        <v>16.696</v>
      </c>
      <c r="D1837" s="107">
        <v>11.813</v>
      </c>
      <c r="E1837" s="105">
        <v>5.9</v>
      </c>
    </row>
    <row r="1838" spans="1:5">
      <c r="A1838" s="103" t="s">
        <v>2534</v>
      </c>
      <c r="B1838" s="87" t="str">
        <f t="shared" si="48"/>
        <v>12</v>
      </c>
      <c r="C1838" s="106">
        <v>12.637</v>
      </c>
      <c r="D1838" s="107">
        <v>8.723</v>
      </c>
      <c r="E1838" s="105">
        <v>4.7</v>
      </c>
    </row>
    <row r="1839" spans="1:5">
      <c r="A1839" s="103" t="s">
        <v>2535</v>
      </c>
      <c r="B1839" s="87" t="str">
        <f t="shared" ref="B1839:B1902" si="49">IF(LEN(A1839)=12,"D"&amp;MID(A1839,6,2),MID(A1839,5,2))</f>
        <v>D17</v>
      </c>
      <c r="C1839" s="106">
        <v>15.9</v>
      </c>
      <c r="D1839" s="107">
        <v>15.636</v>
      </c>
      <c r="E1839" s="105">
        <v>8.3</v>
      </c>
    </row>
    <row r="1840" spans="1:5">
      <c r="A1840" s="103" t="s">
        <v>2536</v>
      </c>
      <c r="B1840" s="87" t="str">
        <f t="shared" si="49"/>
        <v>17</v>
      </c>
      <c r="C1840" s="61">
        <v>26.12</v>
      </c>
      <c r="D1840" s="72">
        <v>17.902</v>
      </c>
      <c r="E1840" s="105">
        <v>10</v>
      </c>
    </row>
    <row r="1841" spans="1:5">
      <c r="A1841" s="103" t="s">
        <v>2537</v>
      </c>
      <c r="B1841" s="87" t="str">
        <f t="shared" si="49"/>
        <v>17</v>
      </c>
      <c r="C1841" s="61">
        <v>21.796</v>
      </c>
      <c r="D1841" s="72">
        <v>15.369</v>
      </c>
      <c r="E1841" s="105">
        <v>8.2</v>
      </c>
    </row>
    <row r="1842" spans="1:5">
      <c r="A1842" s="103" t="s">
        <v>2538</v>
      </c>
      <c r="B1842" s="87" t="str">
        <f t="shared" si="49"/>
        <v>14</v>
      </c>
      <c r="C1842" s="57">
        <v>13</v>
      </c>
      <c r="D1842" s="62">
        <v>9.1</v>
      </c>
      <c r="E1842" s="105">
        <v>5.2</v>
      </c>
    </row>
    <row r="1843" spans="1:5">
      <c r="A1843" s="103" t="s">
        <v>2539</v>
      </c>
      <c r="B1843" s="87" t="str">
        <f t="shared" si="49"/>
        <v>13</v>
      </c>
      <c r="C1843" s="106">
        <v>12.465</v>
      </c>
      <c r="D1843" s="107">
        <v>7.967</v>
      </c>
      <c r="E1843" s="105">
        <v>4.6</v>
      </c>
    </row>
    <row r="1844" spans="1:5">
      <c r="A1844" s="103" t="s">
        <v>2540</v>
      </c>
      <c r="B1844" s="87" t="str">
        <f t="shared" si="49"/>
        <v>16</v>
      </c>
      <c r="C1844" s="104">
        <v>18.57</v>
      </c>
      <c r="D1844" s="105">
        <v>14.1</v>
      </c>
      <c r="E1844" s="105">
        <v>6.3</v>
      </c>
    </row>
    <row r="1845" spans="1:5">
      <c r="A1845" s="103" t="s">
        <v>2541</v>
      </c>
      <c r="B1845" s="87" t="str">
        <f t="shared" si="49"/>
        <v>15</v>
      </c>
      <c r="C1845" s="106">
        <v>16.304</v>
      </c>
      <c r="D1845" s="107">
        <v>12.113</v>
      </c>
      <c r="E1845" s="105">
        <v>5.8</v>
      </c>
    </row>
    <row r="1846" spans="1:5">
      <c r="A1846" s="103" t="s">
        <v>2542</v>
      </c>
      <c r="B1846" s="87" t="str">
        <f t="shared" si="49"/>
        <v>16</v>
      </c>
      <c r="C1846" s="106">
        <v>18.967</v>
      </c>
      <c r="D1846" s="107">
        <v>14.1</v>
      </c>
      <c r="E1846" s="105">
        <v>6.5</v>
      </c>
    </row>
    <row r="1847" spans="1:5">
      <c r="A1847" s="103" t="s">
        <v>2543</v>
      </c>
      <c r="B1847" s="87" t="str">
        <f t="shared" si="49"/>
        <v>16</v>
      </c>
      <c r="C1847" s="106">
        <v>18.967</v>
      </c>
      <c r="D1847" s="107">
        <v>14.1</v>
      </c>
      <c r="E1847" s="105">
        <v>6.5</v>
      </c>
    </row>
    <row r="1848" spans="1:5">
      <c r="A1848" s="103" t="s">
        <v>2544</v>
      </c>
      <c r="B1848" s="87" t="str">
        <f t="shared" si="49"/>
        <v>12</v>
      </c>
      <c r="C1848" s="57">
        <v>13.164</v>
      </c>
      <c r="D1848" s="62">
        <v>9.292</v>
      </c>
      <c r="E1848" s="105">
        <v>4</v>
      </c>
    </row>
    <row r="1849" spans="1:5">
      <c r="A1849" s="103" t="s">
        <v>2545</v>
      </c>
      <c r="B1849" s="87" t="str">
        <f t="shared" si="49"/>
        <v>15</v>
      </c>
      <c r="C1849" s="104">
        <v>18.433</v>
      </c>
      <c r="D1849" s="105">
        <v>13.8</v>
      </c>
      <c r="E1849" s="105">
        <v>5.7</v>
      </c>
    </row>
    <row r="1850" spans="1:5">
      <c r="A1850" s="103" t="s">
        <v>2546</v>
      </c>
      <c r="B1850" s="87" t="str">
        <f t="shared" si="49"/>
        <v>15</v>
      </c>
      <c r="C1850" s="104">
        <v>17.367</v>
      </c>
      <c r="D1850" s="105">
        <v>12.2</v>
      </c>
      <c r="E1850" s="105">
        <v>7.3</v>
      </c>
    </row>
    <row r="1851" spans="1:5">
      <c r="A1851" s="103" t="s">
        <v>2547</v>
      </c>
      <c r="B1851" s="87" t="str">
        <f t="shared" si="49"/>
        <v>18</v>
      </c>
      <c r="C1851" s="106">
        <v>25.207</v>
      </c>
      <c r="D1851" s="107">
        <v>18.578</v>
      </c>
      <c r="E1851" s="105">
        <v>10.9</v>
      </c>
    </row>
    <row r="1852" spans="1:5">
      <c r="A1852" s="103" t="s">
        <v>2548</v>
      </c>
      <c r="B1852" s="87" t="str">
        <f t="shared" si="49"/>
        <v>15</v>
      </c>
      <c r="C1852" s="104">
        <v>15.391</v>
      </c>
      <c r="D1852" s="105">
        <v>10.584</v>
      </c>
      <c r="E1852" s="105">
        <v>5.9</v>
      </c>
    </row>
    <row r="1853" spans="1:5">
      <c r="A1853" s="103" t="s">
        <v>2549</v>
      </c>
      <c r="B1853" s="87" t="str">
        <f t="shared" si="49"/>
        <v>15</v>
      </c>
      <c r="C1853" s="104">
        <v>15.391</v>
      </c>
      <c r="D1853" s="105">
        <v>10.584</v>
      </c>
      <c r="E1853" s="105">
        <v>5.9</v>
      </c>
    </row>
    <row r="1854" spans="1:5">
      <c r="A1854" s="103" t="s">
        <v>2550</v>
      </c>
      <c r="B1854" s="87" t="str">
        <f t="shared" si="49"/>
        <v>D20</v>
      </c>
      <c r="C1854" s="106">
        <v>25.22</v>
      </c>
      <c r="D1854" s="107">
        <v>25.02</v>
      </c>
      <c r="E1854" s="105">
        <v>16.2</v>
      </c>
    </row>
    <row r="1855" spans="1:5">
      <c r="A1855" s="103" t="s">
        <v>2551</v>
      </c>
      <c r="B1855" s="87" t="str">
        <f t="shared" si="49"/>
        <v>D22</v>
      </c>
      <c r="C1855" s="106">
        <v>32.25</v>
      </c>
      <c r="D1855" s="107">
        <v>32.05</v>
      </c>
      <c r="E1855" s="105">
        <v>20.6</v>
      </c>
    </row>
    <row r="1856" spans="1:5">
      <c r="A1856" s="103" t="s">
        <v>2552</v>
      </c>
      <c r="B1856" s="87" t="str">
        <f t="shared" si="49"/>
        <v>15</v>
      </c>
      <c r="C1856" s="106">
        <v>16.902</v>
      </c>
      <c r="D1856" s="107">
        <v>11.31</v>
      </c>
      <c r="E1856" s="105">
        <v>5.8</v>
      </c>
    </row>
    <row r="1857" spans="1:5">
      <c r="A1857" s="103" t="s">
        <v>2553</v>
      </c>
      <c r="B1857" s="87" t="str">
        <f t="shared" si="49"/>
        <v>13</v>
      </c>
      <c r="C1857" s="106">
        <v>12.465</v>
      </c>
      <c r="D1857" s="107">
        <v>7.967</v>
      </c>
      <c r="E1857" s="105">
        <v>4.8</v>
      </c>
    </row>
    <row r="1858" spans="1:5">
      <c r="A1858" s="103" t="s">
        <v>2554</v>
      </c>
      <c r="B1858" s="87" t="str">
        <f t="shared" si="49"/>
        <v>18</v>
      </c>
      <c r="C1858" s="106">
        <v>26.528</v>
      </c>
      <c r="D1858" s="107">
        <v>20.692</v>
      </c>
      <c r="E1858" s="105">
        <v>11.1</v>
      </c>
    </row>
    <row r="1859" spans="1:5">
      <c r="A1859" s="103" t="s">
        <v>2555</v>
      </c>
      <c r="B1859" s="87" t="str">
        <f t="shared" si="49"/>
        <v>13</v>
      </c>
      <c r="C1859" s="106">
        <v>12.465</v>
      </c>
      <c r="D1859" s="107">
        <v>7.967</v>
      </c>
      <c r="E1859" s="105">
        <v>4.8</v>
      </c>
    </row>
    <row r="1860" spans="1:5">
      <c r="A1860" s="103" t="s">
        <v>2556</v>
      </c>
      <c r="B1860" s="87" t="str">
        <f t="shared" si="49"/>
        <v>13</v>
      </c>
      <c r="C1860" s="106">
        <v>12.465</v>
      </c>
      <c r="D1860" s="107">
        <v>7.967</v>
      </c>
      <c r="E1860" s="105">
        <v>4.7</v>
      </c>
    </row>
    <row r="1861" spans="1:5">
      <c r="A1861" s="103" t="s">
        <v>2557</v>
      </c>
      <c r="B1861" s="87" t="str">
        <f t="shared" si="49"/>
        <v>18</v>
      </c>
      <c r="C1861" s="57">
        <v>29.367</v>
      </c>
      <c r="D1861" s="62">
        <v>22.204</v>
      </c>
      <c r="E1861" s="105">
        <v>12.4</v>
      </c>
    </row>
    <row r="1862" spans="1:5">
      <c r="A1862" s="103" t="s">
        <v>2558</v>
      </c>
      <c r="B1862" s="87" t="str">
        <f t="shared" si="49"/>
        <v>19</v>
      </c>
      <c r="C1862" s="70">
        <v>31.17</v>
      </c>
      <c r="D1862" s="71">
        <v>23.262</v>
      </c>
      <c r="E1862" s="105">
        <v>13.9</v>
      </c>
    </row>
    <row r="1863" spans="1:5">
      <c r="A1863" s="103" t="s">
        <v>2559</v>
      </c>
      <c r="B1863" s="87" t="str">
        <f t="shared" si="49"/>
        <v>20</v>
      </c>
      <c r="C1863" s="57">
        <v>33.713</v>
      </c>
      <c r="D1863" s="62">
        <v>26.528</v>
      </c>
      <c r="E1863" s="105">
        <v>15.3</v>
      </c>
    </row>
    <row r="1864" spans="1:5">
      <c r="A1864" s="103" t="s">
        <v>2560</v>
      </c>
      <c r="B1864" s="87" t="str">
        <f t="shared" si="49"/>
        <v>18</v>
      </c>
      <c r="C1864" s="106">
        <v>27.104</v>
      </c>
      <c r="D1864" s="107">
        <v>19.426</v>
      </c>
      <c r="E1864" s="105">
        <v>12</v>
      </c>
    </row>
    <row r="1865" spans="1:5">
      <c r="A1865" s="103" t="s">
        <v>2561</v>
      </c>
      <c r="B1865" s="87" t="str">
        <f t="shared" si="49"/>
        <v>18</v>
      </c>
      <c r="C1865" s="106">
        <v>27.104</v>
      </c>
      <c r="D1865" s="107">
        <v>19.426</v>
      </c>
      <c r="E1865" s="105">
        <v>12.8</v>
      </c>
    </row>
    <row r="1866" spans="1:5">
      <c r="A1866" s="103" t="s">
        <v>2562</v>
      </c>
      <c r="B1866" s="87" t="str">
        <f t="shared" si="49"/>
        <v>18</v>
      </c>
      <c r="C1866" s="106">
        <v>30.75</v>
      </c>
      <c r="D1866" s="107">
        <v>21.525</v>
      </c>
      <c r="E1866" s="107">
        <v>12.3</v>
      </c>
    </row>
    <row r="1867" spans="1:5">
      <c r="A1867" s="103" t="s">
        <v>2563</v>
      </c>
      <c r="B1867" s="87" t="str">
        <f t="shared" si="49"/>
        <v>18</v>
      </c>
      <c r="C1867" s="106">
        <v>27.5</v>
      </c>
      <c r="D1867" s="107">
        <v>19.25</v>
      </c>
      <c r="E1867" s="107">
        <v>11</v>
      </c>
    </row>
    <row r="1868" spans="1:5">
      <c r="A1868" s="103" t="s">
        <v>2564</v>
      </c>
      <c r="B1868" s="87" t="str">
        <f t="shared" si="49"/>
        <v>D17</v>
      </c>
      <c r="C1868" s="106">
        <v>15.9</v>
      </c>
      <c r="D1868" s="107">
        <v>15.636</v>
      </c>
      <c r="E1868" s="105">
        <v>8.3</v>
      </c>
    </row>
    <row r="1869" spans="1:5">
      <c r="A1869" s="103" t="s">
        <v>2565</v>
      </c>
      <c r="B1869" s="87" t="str">
        <f t="shared" si="49"/>
        <v>D17</v>
      </c>
      <c r="C1869" s="106">
        <v>15.9</v>
      </c>
      <c r="D1869" s="107">
        <v>15.636</v>
      </c>
      <c r="E1869" s="105">
        <v>8.3</v>
      </c>
    </row>
    <row r="1870" spans="1:5">
      <c r="A1870" s="103" t="s">
        <v>2566</v>
      </c>
      <c r="B1870" s="87" t="str">
        <f t="shared" si="49"/>
        <v>15</v>
      </c>
      <c r="C1870" s="104">
        <v>15.641</v>
      </c>
      <c r="D1870" s="105">
        <v>10.536</v>
      </c>
      <c r="E1870" s="107">
        <v>5.7</v>
      </c>
    </row>
    <row r="1871" spans="1:5">
      <c r="A1871" s="103" t="s">
        <v>2567</v>
      </c>
      <c r="B1871" s="87" t="str">
        <f t="shared" si="49"/>
        <v>18</v>
      </c>
      <c r="C1871" s="104">
        <v>30.433</v>
      </c>
      <c r="D1871" s="105">
        <v>24.433</v>
      </c>
      <c r="E1871" s="105">
        <v>14.598</v>
      </c>
    </row>
    <row r="1872" spans="1:5">
      <c r="A1872" s="103" t="s">
        <v>2568</v>
      </c>
      <c r="B1872" s="87" t="str">
        <f t="shared" si="49"/>
        <v>17</v>
      </c>
      <c r="C1872" s="106">
        <v>21.796</v>
      </c>
      <c r="D1872" s="107">
        <v>15.369</v>
      </c>
      <c r="E1872" s="107">
        <v>8.2</v>
      </c>
    </row>
    <row r="1873" spans="1:5">
      <c r="A1873" s="103" t="s">
        <v>2569</v>
      </c>
      <c r="B1873" s="87" t="str">
        <f t="shared" si="49"/>
        <v>15</v>
      </c>
      <c r="C1873" s="104">
        <v>14.823</v>
      </c>
      <c r="D1873" s="105">
        <v>11.08</v>
      </c>
      <c r="E1873" s="105">
        <v>6.8</v>
      </c>
    </row>
    <row r="1874" spans="1:5">
      <c r="A1874" s="103" t="s">
        <v>2570</v>
      </c>
      <c r="B1874" s="87" t="str">
        <f t="shared" si="49"/>
        <v>14</v>
      </c>
      <c r="C1874" s="104">
        <v>14.864</v>
      </c>
      <c r="D1874" s="105">
        <v>10.663</v>
      </c>
      <c r="E1874" s="105">
        <v>5.1</v>
      </c>
    </row>
    <row r="1875" spans="1:5">
      <c r="A1875" s="103" t="s">
        <v>2571</v>
      </c>
      <c r="B1875" s="87" t="str">
        <f t="shared" si="49"/>
        <v>15</v>
      </c>
      <c r="C1875" s="104">
        <v>16.62</v>
      </c>
      <c r="D1875" s="105">
        <v>12.813</v>
      </c>
      <c r="E1875" s="105">
        <v>5.8</v>
      </c>
    </row>
    <row r="1876" spans="1:5">
      <c r="A1876" s="103" t="s">
        <v>2572</v>
      </c>
      <c r="B1876" s="87" t="str">
        <f t="shared" si="49"/>
        <v>15</v>
      </c>
      <c r="C1876" s="104">
        <v>16.62</v>
      </c>
      <c r="D1876" s="105">
        <v>12.813</v>
      </c>
      <c r="E1876" s="105">
        <v>5.8</v>
      </c>
    </row>
    <row r="1877" spans="1:5">
      <c r="A1877" s="103" t="s">
        <v>2573</v>
      </c>
      <c r="B1877" s="87" t="str">
        <f t="shared" si="49"/>
        <v>14</v>
      </c>
      <c r="C1877" s="104">
        <v>15.512</v>
      </c>
      <c r="D1877" s="105">
        <v>11.466</v>
      </c>
      <c r="E1877" s="105">
        <v>5.2</v>
      </c>
    </row>
    <row r="1878" spans="1:5">
      <c r="A1878" s="103" t="s">
        <v>2574</v>
      </c>
      <c r="B1878" s="87" t="str">
        <f t="shared" si="49"/>
        <v>20</v>
      </c>
      <c r="C1878" s="104">
        <v>34.5</v>
      </c>
      <c r="D1878" s="107">
        <v>22.425</v>
      </c>
      <c r="E1878" s="105">
        <v>13.3</v>
      </c>
    </row>
    <row r="1879" spans="1:5">
      <c r="A1879" s="103" t="s">
        <v>2575</v>
      </c>
      <c r="B1879" s="87" t="str">
        <f t="shared" si="49"/>
        <v>15</v>
      </c>
      <c r="C1879" s="106">
        <v>16.62</v>
      </c>
      <c r="D1879" s="107">
        <v>12.813</v>
      </c>
      <c r="E1879" s="105">
        <v>5.8</v>
      </c>
    </row>
    <row r="1880" spans="1:5">
      <c r="A1880" s="103" t="s">
        <v>2576</v>
      </c>
      <c r="B1880" s="87" t="str">
        <f t="shared" si="49"/>
        <v>16</v>
      </c>
      <c r="C1880" s="106">
        <v>18.967</v>
      </c>
      <c r="D1880" s="107">
        <v>14.1</v>
      </c>
      <c r="E1880" s="105">
        <v>6.5</v>
      </c>
    </row>
    <row r="1881" spans="1:5">
      <c r="A1881" s="103" t="s">
        <v>2577</v>
      </c>
      <c r="B1881" s="87" t="str">
        <f t="shared" si="49"/>
        <v>16</v>
      </c>
      <c r="C1881" s="106">
        <v>18.967</v>
      </c>
      <c r="D1881" s="107">
        <v>14.1</v>
      </c>
      <c r="E1881" s="105">
        <v>6.5</v>
      </c>
    </row>
    <row r="1882" spans="1:5">
      <c r="A1882" s="103" t="s">
        <v>2578</v>
      </c>
      <c r="B1882" s="87" t="str">
        <f t="shared" si="49"/>
        <v>15</v>
      </c>
      <c r="C1882" s="104">
        <v>15.2</v>
      </c>
      <c r="D1882" s="105">
        <v>10.063</v>
      </c>
      <c r="E1882" s="105">
        <v>5.7</v>
      </c>
    </row>
    <row r="1883" spans="1:5">
      <c r="A1883" s="103" t="s">
        <v>2579</v>
      </c>
      <c r="B1883" s="87" t="str">
        <f t="shared" si="49"/>
        <v>15</v>
      </c>
      <c r="C1883" s="106">
        <v>16.693</v>
      </c>
      <c r="D1883" s="107">
        <v>11.873</v>
      </c>
      <c r="E1883" s="105">
        <v>6.7</v>
      </c>
    </row>
    <row r="1884" spans="1:5">
      <c r="A1884" s="103" t="s">
        <v>2580</v>
      </c>
      <c r="B1884" s="87" t="str">
        <f t="shared" si="49"/>
        <v>14</v>
      </c>
      <c r="C1884" s="104">
        <v>18.4</v>
      </c>
      <c r="D1884" s="105">
        <v>12.35</v>
      </c>
      <c r="E1884" s="105">
        <v>6.7</v>
      </c>
    </row>
    <row r="1885" spans="1:5">
      <c r="A1885" s="103" t="s">
        <v>2581</v>
      </c>
      <c r="B1885" s="87" t="str">
        <f t="shared" si="49"/>
        <v>15</v>
      </c>
      <c r="C1885" s="106">
        <v>19.432</v>
      </c>
      <c r="D1885" s="107">
        <v>13.675</v>
      </c>
      <c r="E1885" s="105">
        <v>7.8</v>
      </c>
    </row>
    <row r="1886" spans="1:5">
      <c r="A1886" s="103" t="s">
        <v>2582</v>
      </c>
      <c r="B1886" s="87" t="str">
        <f t="shared" si="49"/>
        <v>15</v>
      </c>
      <c r="C1886" s="106">
        <v>19.432</v>
      </c>
      <c r="D1886" s="107">
        <v>13.675</v>
      </c>
      <c r="E1886" s="105">
        <v>8.5</v>
      </c>
    </row>
    <row r="1887" spans="1:5">
      <c r="A1887" s="103" t="s">
        <v>2583</v>
      </c>
      <c r="B1887" s="87" t="str">
        <f t="shared" si="49"/>
        <v>15</v>
      </c>
      <c r="C1887" s="106">
        <v>16.23</v>
      </c>
      <c r="D1887" s="107">
        <v>10.11</v>
      </c>
      <c r="E1887" s="105">
        <v>5.4</v>
      </c>
    </row>
    <row r="1888" spans="1:5">
      <c r="A1888" s="103" t="s">
        <v>2584</v>
      </c>
      <c r="B1888" s="87" t="str">
        <f t="shared" si="49"/>
        <v>15</v>
      </c>
      <c r="C1888" s="106">
        <v>18.02</v>
      </c>
      <c r="D1888" s="107">
        <v>13</v>
      </c>
      <c r="E1888" s="105">
        <v>6.1</v>
      </c>
    </row>
    <row r="1889" spans="1:5">
      <c r="A1889" s="103" t="s">
        <v>2585</v>
      </c>
      <c r="B1889" s="87" t="str">
        <f t="shared" si="49"/>
        <v>D20</v>
      </c>
      <c r="C1889" s="104">
        <v>27.172</v>
      </c>
      <c r="D1889" s="105">
        <v>26.988</v>
      </c>
      <c r="E1889" s="105">
        <v>18</v>
      </c>
    </row>
    <row r="1890" spans="1:5">
      <c r="A1890" s="103" t="s">
        <v>2586</v>
      </c>
      <c r="B1890" s="87" t="str">
        <f t="shared" si="49"/>
        <v>D17</v>
      </c>
      <c r="C1890" s="104">
        <v>15.302</v>
      </c>
      <c r="D1890" s="105">
        <v>15.162</v>
      </c>
      <c r="E1890" s="105">
        <v>8.4</v>
      </c>
    </row>
    <row r="1891" spans="1:5">
      <c r="A1891" s="103" t="s">
        <v>2587</v>
      </c>
      <c r="B1891" s="87" t="str">
        <f t="shared" si="49"/>
        <v>18</v>
      </c>
      <c r="C1891" s="104">
        <v>28.2</v>
      </c>
      <c r="D1891" s="105">
        <v>21.75</v>
      </c>
      <c r="E1891" s="105">
        <v>10.9</v>
      </c>
    </row>
    <row r="1892" spans="1:5">
      <c r="A1892" s="103" t="s">
        <v>2588</v>
      </c>
      <c r="B1892" s="87" t="str">
        <f t="shared" si="49"/>
        <v>14</v>
      </c>
      <c r="C1892" s="104">
        <v>18.4</v>
      </c>
      <c r="D1892" s="105">
        <v>12.35</v>
      </c>
      <c r="E1892" s="105">
        <v>6.7</v>
      </c>
    </row>
    <row r="1893" spans="1:5">
      <c r="A1893" s="103" t="s">
        <v>2589</v>
      </c>
      <c r="B1893" s="87" t="str">
        <f t="shared" si="49"/>
        <v>15</v>
      </c>
      <c r="C1893" s="104">
        <v>16.721</v>
      </c>
      <c r="D1893" s="105">
        <v>13.73</v>
      </c>
      <c r="E1893" s="105">
        <v>8.2</v>
      </c>
    </row>
    <row r="1894" spans="1:5">
      <c r="A1894" s="103" t="s">
        <v>2590</v>
      </c>
      <c r="B1894" s="87" t="str">
        <f t="shared" si="49"/>
        <v>15</v>
      </c>
      <c r="C1894" s="104">
        <v>20.25</v>
      </c>
      <c r="D1894" s="105">
        <v>15.5</v>
      </c>
      <c r="E1894" s="105">
        <v>6.9</v>
      </c>
    </row>
    <row r="1895" spans="1:5">
      <c r="A1895" s="103" t="s">
        <v>2591</v>
      </c>
      <c r="B1895" s="87" t="str">
        <f t="shared" si="49"/>
        <v>15</v>
      </c>
      <c r="C1895" s="104">
        <v>15.391</v>
      </c>
      <c r="D1895" s="105">
        <v>10.584</v>
      </c>
      <c r="E1895" s="105">
        <v>5.9</v>
      </c>
    </row>
    <row r="1896" spans="1:5">
      <c r="A1896" s="103" t="s">
        <v>2592</v>
      </c>
      <c r="B1896" s="87" t="str">
        <f t="shared" si="49"/>
        <v>18</v>
      </c>
      <c r="C1896" s="104">
        <v>28.2</v>
      </c>
      <c r="D1896" s="105">
        <v>21.75</v>
      </c>
      <c r="E1896" s="105">
        <v>11.2</v>
      </c>
    </row>
    <row r="1897" spans="1:5">
      <c r="A1897" s="103" t="s">
        <v>2593</v>
      </c>
      <c r="B1897" s="87" t="str">
        <f t="shared" si="49"/>
        <v>18</v>
      </c>
      <c r="C1897" s="104">
        <v>25.207</v>
      </c>
      <c r="D1897" s="105">
        <v>18.578</v>
      </c>
      <c r="E1897" s="105">
        <v>10.9</v>
      </c>
    </row>
    <row r="1898" spans="1:5">
      <c r="A1898" s="103" t="s">
        <v>2594</v>
      </c>
      <c r="B1898" s="87" t="str">
        <f t="shared" si="49"/>
        <v>13</v>
      </c>
      <c r="C1898" s="104">
        <v>12.637</v>
      </c>
      <c r="D1898" s="105">
        <v>8.723</v>
      </c>
      <c r="E1898" s="105">
        <v>4.7</v>
      </c>
    </row>
    <row r="1899" spans="1:5">
      <c r="A1899" s="103" t="s">
        <v>2595</v>
      </c>
      <c r="B1899" s="87" t="str">
        <f t="shared" si="49"/>
        <v>13</v>
      </c>
      <c r="C1899" s="104">
        <v>12.637</v>
      </c>
      <c r="D1899" s="105">
        <v>8.723</v>
      </c>
      <c r="E1899" s="105">
        <v>5.1</v>
      </c>
    </row>
    <row r="1900" spans="1:5">
      <c r="A1900" s="103" t="s">
        <v>2596</v>
      </c>
      <c r="B1900" s="87" t="str">
        <f t="shared" si="49"/>
        <v>13</v>
      </c>
      <c r="C1900" s="104">
        <v>14.976</v>
      </c>
      <c r="D1900" s="105">
        <v>10.25</v>
      </c>
      <c r="E1900" s="105">
        <v>4.8</v>
      </c>
    </row>
    <row r="1901" spans="1:5">
      <c r="A1901" s="108" t="s">
        <v>2597</v>
      </c>
      <c r="B1901" s="87" t="str">
        <f t="shared" si="49"/>
        <v>17</v>
      </c>
      <c r="C1901" s="106">
        <v>26.25</v>
      </c>
      <c r="D1901" s="107">
        <v>18.375</v>
      </c>
      <c r="E1901" s="89">
        <v>10.5</v>
      </c>
    </row>
    <row r="1902" spans="1:5">
      <c r="A1902" s="108" t="s">
        <v>2598</v>
      </c>
      <c r="B1902" s="87" t="str">
        <f t="shared" si="49"/>
        <v>14</v>
      </c>
      <c r="C1902" s="106">
        <v>13.25</v>
      </c>
      <c r="D1902" s="107">
        <v>9.275</v>
      </c>
      <c r="E1902" s="89">
        <v>5.3</v>
      </c>
    </row>
    <row r="1903" spans="1:5">
      <c r="A1903" s="108" t="s">
        <v>2599</v>
      </c>
      <c r="B1903" s="87" t="str">
        <f t="shared" ref="B1903:B1966" si="50">IF(LEN(A1903)=12,"D"&amp;MID(A1903,6,2),MID(A1903,5,2))</f>
        <v>15</v>
      </c>
      <c r="C1903" s="104">
        <v>19.275</v>
      </c>
      <c r="D1903" s="105">
        <v>12.5</v>
      </c>
      <c r="E1903" s="89">
        <v>5.9</v>
      </c>
    </row>
    <row r="1904" spans="1:5">
      <c r="A1904" s="108" t="s">
        <v>2600</v>
      </c>
      <c r="B1904" s="87" t="str">
        <f t="shared" si="50"/>
        <v>16</v>
      </c>
      <c r="C1904" s="104">
        <v>20.875</v>
      </c>
      <c r="D1904" s="105">
        <v>14.25</v>
      </c>
      <c r="E1904" s="89">
        <v>6.9</v>
      </c>
    </row>
    <row r="1905" spans="1:5">
      <c r="A1905" s="108" t="s">
        <v>2601</v>
      </c>
      <c r="B1905" s="87" t="str">
        <f t="shared" si="50"/>
        <v>18</v>
      </c>
      <c r="C1905" s="106">
        <v>27.104</v>
      </c>
      <c r="D1905" s="107">
        <v>19.426</v>
      </c>
      <c r="E1905" s="89">
        <v>12.8</v>
      </c>
    </row>
    <row r="1906" spans="1:5">
      <c r="A1906" s="108" t="s">
        <v>2602</v>
      </c>
      <c r="B1906" s="87" t="str">
        <f t="shared" si="50"/>
        <v>15</v>
      </c>
      <c r="C1906" s="106">
        <v>16</v>
      </c>
      <c r="D1906" s="107">
        <v>11.2</v>
      </c>
      <c r="E1906" s="89">
        <v>6.4</v>
      </c>
    </row>
    <row r="1907" ht="22.5" spans="1:5">
      <c r="A1907" s="108" t="s">
        <v>2603</v>
      </c>
      <c r="B1907" s="87" t="str">
        <f t="shared" si="50"/>
        <v>D15</v>
      </c>
      <c r="C1907" s="106">
        <v>9.75</v>
      </c>
      <c r="D1907" s="107">
        <v>9.625</v>
      </c>
      <c r="E1907" s="89">
        <v>5.5</v>
      </c>
    </row>
    <row r="1908" ht="22.5" spans="1:5">
      <c r="A1908" s="108" t="s">
        <v>2604</v>
      </c>
      <c r="B1908" s="87" t="str">
        <f t="shared" si="50"/>
        <v>D15</v>
      </c>
      <c r="C1908" s="106">
        <v>9.75</v>
      </c>
      <c r="D1908" s="107">
        <v>9.625</v>
      </c>
      <c r="E1908" s="89">
        <v>5.5</v>
      </c>
    </row>
    <row r="1909" ht="22.5" spans="1:5">
      <c r="A1909" s="108" t="s">
        <v>2605</v>
      </c>
      <c r="B1909" s="87" t="str">
        <f t="shared" si="50"/>
        <v>D15</v>
      </c>
      <c r="C1909" s="106">
        <v>9.75</v>
      </c>
      <c r="D1909" s="107">
        <v>9.625</v>
      </c>
      <c r="E1909" s="89">
        <v>5.5</v>
      </c>
    </row>
    <row r="1910" ht="22.5" spans="1:5">
      <c r="A1910" s="108" t="s">
        <v>2606</v>
      </c>
      <c r="B1910" s="87" t="str">
        <f t="shared" si="50"/>
        <v>D15</v>
      </c>
      <c r="C1910" s="106">
        <v>9.75</v>
      </c>
      <c r="D1910" s="107">
        <v>9.625</v>
      </c>
      <c r="E1910" s="89">
        <v>5.5</v>
      </c>
    </row>
    <row r="1911" ht="22.5" spans="1:5">
      <c r="A1911" s="108" t="s">
        <v>2607</v>
      </c>
      <c r="B1911" s="87" t="str">
        <f t="shared" si="50"/>
        <v>D15</v>
      </c>
      <c r="C1911" s="106">
        <v>9.95</v>
      </c>
      <c r="D1911" s="107">
        <v>9.8</v>
      </c>
      <c r="E1911" s="89">
        <v>5.6</v>
      </c>
    </row>
    <row r="1912" ht="22.5" spans="1:5">
      <c r="A1912" s="108" t="s">
        <v>2608</v>
      </c>
      <c r="B1912" s="87" t="str">
        <f t="shared" si="50"/>
        <v>D15</v>
      </c>
      <c r="C1912" s="106">
        <v>9.95</v>
      </c>
      <c r="D1912" s="107">
        <v>9.8</v>
      </c>
      <c r="E1912" s="89">
        <v>5.6</v>
      </c>
    </row>
    <row r="1913" spans="1:5">
      <c r="A1913" s="108" t="s">
        <v>2609</v>
      </c>
      <c r="B1913" s="87" t="str">
        <f t="shared" si="50"/>
        <v>17</v>
      </c>
      <c r="C1913" s="106">
        <v>20.75</v>
      </c>
      <c r="D1913" s="107">
        <v>15.148</v>
      </c>
      <c r="E1913" s="89">
        <v>8.3</v>
      </c>
    </row>
    <row r="1914" spans="1:5">
      <c r="A1914" s="108" t="s">
        <v>2610</v>
      </c>
      <c r="B1914" s="87" t="str">
        <f t="shared" si="50"/>
        <v>17</v>
      </c>
      <c r="C1914" s="106">
        <v>20.75</v>
      </c>
      <c r="D1914" s="107">
        <v>15.148</v>
      </c>
      <c r="E1914" s="89">
        <v>8.3</v>
      </c>
    </row>
    <row r="1915" spans="1:5">
      <c r="A1915" s="108" t="s">
        <v>2611</v>
      </c>
      <c r="B1915" s="87" t="str">
        <f t="shared" si="50"/>
        <v>17</v>
      </c>
      <c r="C1915" s="106">
        <v>20.75</v>
      </c>
      <c r="D1915" s="107">
        <v>15.148</v>
      </c>
      <c r="E1915" s="89">
        <v>8.3</v>
      </c>
    </row>
    <row r="1916" spans="1:5">
      <c r="A1916" s="108" t="s">
        <v>2612</v>
      </c>
      <c r="B1916" s="87" t="str">
        <f t="shared" si="50"/>
        <v>17</v>
      </c>
      <c r="C1916" s="106">
        <v>20.75</v>
      </c>
      <c r="D1916" s="107">
        <v>15.148</v>
      </c>
      <c r="E1916" s="89">
        <v>8.3</v>
      </c>
    </row>
    <row r="1917" spans="1:5">
      <c r="A1917" s="108" t="s">
        <v>2613</v>
      </c>
      <c r="B1917" s="87" t="str">
        <f t="shared" si="50"/>
        <v>13</v>
      </c>
      <c r="C1917" s="106">
        <v>12.125</v>
      </c>
      <c r="D1917" s="107">
        <v>8.4875</v>
      </c>
      <c r="E1917" s="89">
        <v>4.85</v>
      </c>
    </row>
    <row r="1918" spans="1:5">
      <c r="A1918" s="108" t="s">
        <v>2614</v>
      </c>
      <c r="B1918" s="87" t="str">
        <f t="shared" si="50"/>
        <v>13</v>
      </c>
      <c r="C1918" s="106">
        <v>12.125</v>
      </c>
      <c r="D1918" s="107">
        <v>8.4875</v>
      </c>
      <c r="E1918" s="89">
        <v>4.85</v>
      </c>
    </row>
    <row r="1919" spans="1:5">
      <c r="A1919" s="108" t="s">
        <v>2615</v>
      </c>
      <c r="B1919" s="87" t="str">
        <f t="shared" si="50"/>
        <v>13</v>
      </c>
      <c r="C1919" s="106">
        <v>12.25</v>
      </c>
      <c r="D1919" s="107">
        <v>8.575</v>
      </c>
      <c r="E1919" s="89">
        <v>4.9</v>
      </c>
    </row>
    <row r="1920" spans="1:5">
      <c r="A1920" s="108" t="s">
        <v>2616</v>
      </c>
      <c r="B1920" s="87" t="str">
        <f t="shared" si="50"/>
        <v>13</v>
      </c>
      <c r="C1920" s="106">
        <v>12.25</v>
      </c>
      <c r="D1920" s="107">
        <v>8.575</v>
      </c>
      <c r="E1920" s="89">
        <v>4.9</v>
      </c>
    </row>
    <row r="1921" spans="1:5">
      <c r="A1921" s="108" t="s">
        <v>2617</v>
      </c>
      <c r="B1921" s="87" t="str">
        <f t="shared" si="50"/>
        <v>13</v>
      </c>
      <c r="C1921" s="106">
        <v>12.25</v>
      </c>
      <c r="D1921" s="107">
        <v>8.575</v>
      </c>
      <c r="E1921" s="89">
        <v>4.9</v>
      </c>
    </row>
    <row r="1922" ht="22.5" spans="1:5">
      <c r="A1922" s="108" t="s">
        <v>2618</v>
      </c>
      <c r="B1922" s="87" t="str">
        <f t="shared" si="50"/>
        <v>D15</v>
      </c>
      <c r="C1922" s="106">
        <v>9.85</v>
      </c>
      <c r="D1922" s="107">
        <v>9.625</v>
      </c>
      <c r="E1922" s="89">
        <v>5.5</v>
      </c>
    </row>
    <row r="1923" ht="22.5" spans="1:5">
      <c r="A1923" s="108" t="s">
        <v>2619</v>
      </c>
      <c r="B1923" s="87" t="str">
        <f t="shared" si="50"/>
        <v>D15</v>
      </c>
      <c r="C1923" s="106">
        <v>9.85</v>
      </c>
      <c r="D1923" s="107">
        <v>9.625</v>
      </c>
      <c r="E1923" s="89">
        <v>5.5</v>
      </c>
    </row>
    <row r="1924" spans="1:5">
      <c r="A1924" s="108" t="s">
        <v>2620</v>
      </c>
      <c r="B1924" s="87" t="str">
        <f t="shared" si="50"/>
        <v>17</v>
      </c>
      <c r="C1924" s="106">
        <v>20.25</v>
      </c>
      <c r="D1924" s="107">
        <v>14.175</v>
      </c>
      <c r="E1924" s="89">
        <v>8.1</v>
      </c>
    </row>
    <row r="1925" spans="1:5">
      <c r="A1925" s="108" t="s">
        <v>2621</v>
      </c>
      <c r="B1925" s="87" t="str">
        <f t="shared" si="50"/>
        <v>17</v>
      </c>
      <c r="C1925" s="106">
        <v>20.25</v>
      </c>
      <c r="D1925" s="107">
        <v>14.175</v>
      </c>
      <c r="E1925" s="89">
        <v>8.1</v>
      </c>
    </row>
    <row r="1926" spans="1:5">
      <c r="A1926" s="108" t="s">
        <v>2622</v>
      </c>
      <c r="B1926" s="87" t="str">
        <f t="shared" si="50"/>
        <v>17</v>
      </c>
      <c r="C1926" s="106">
        <v>20.25</v>
      </c>
      <c r="D1926" s="107">
        <v>14.783</v>
      </c>
      <c r="E1926" s="89">
        <v>8.1</v>
      </c>
    </row>
    <row r="1927" spans="1:5">
      <c r="A1927" s="108" t="s">
        <v>2623</v>
      </c>
      <c r="B1927" s="87" t="str">
        <f t="shared" si="50"/>
        <v>15</v>
      </c>
      <c r="C1927" s="106">
        <v>14.75</v>
      </c>
      <c r="D1927" s="107">
        <v>10.325</v>
      </c>
      <c r="E1927" s="89">
        <v>5.9</v>
      </c>
    </row>
    <row r="1928" spans="1:5">
      <c r="A1928" s="108" t="s">
        <v>2624</v>
      </c>
      <c r="B1928" s="87" t="str">
        <f t="shared" si="50"/>
        <v>17</v>
      </c>
      <c r="C1928" s="106">
        <v>21.25</v>
      </c>
      <c r="D1928" s="107">
        <v>14.875</v>
      </c>
      <c r="E1928" s="89">
        <v>8.5</v>
      </c>
    </row>
    <row r="1929" spans="1:5">
      <c r="A1929" s="108" t="s">
        <v>2625</v>
      </c>
      <c r="B1929" s="87" t="str">
        <f t="shared" si="50"/>
        <v>18</v>
      </c>
      <c r="C1929" s="106">
        <v>24.25</v>
      </c>
      <c r="D1929" s="107">
        <v>16.975</v>
      </c>
      <c r="E1929" s="89">
        <v>9.7</v>
      </c>
    </row>
    <row r="1930" spans="1:5">
      <c r="A1930" s="108" t="s">
        <v>2626</v>
      </c>
      <c r="B1930" s="87" t="str">
        <f t="shared" si="50"/>
        <v>18</v>
      </c>
      <c r="C1930" s="106">
        <v>24.25</v>
      </c>
      <c r="D1930" s="107">
        <v>16.975</v>
      </c>
      <c r="E1930" s="89">
        <v>9.7</v>
      </c>
    </row>
    <row r="1931" spans="1:5">
      <c r="A1931" s="108" t="s">
        <v>2627</v>
      </c>
      <c r="B1931" s="87" t="str">
        <f t="shared" si="50"/>
        <v>16</v>
      </c>
      <c r="C1931" s="106">
        <v>18.5</v>
      </c>
      <c r="D1931" s="107">
        <v>12.95</v>
      </c>
      <c r="E1931" s="89">
        <v>7.4</v>
      </c>
    </row>
    <row r="1932" spans="1:5">
      <c r="A1932" s="108" t="s">
        <v>2628</v>
      </c>
      <c r="B1932" s="87" t="str">
        <f t="shared" si="50"/>
        <v>16</v>
      </c>
      <c r="C1932" s="106">
        <v>18.5</v>
      </c>
      <c r="D1932" s="107">
        <v>12.95</v>
      </c>
      <c r="E1932" s="89">
        <v>7.4</v>
      </c>
    </row>
    <row r="1933" spans="1:5">
      <c r="A1933" s="108" t="s">
        <v>2629</v>
      </c>
      <c r="B1933" s="87" t="str">
        <f t="shared" si="50"/>
        <v>16</v>
      </c>
      <c r="C1933" s="106">
        <v>18.5</v>
      </c>
      <c r="D1933" s="107">
        <v>12.95</v>
      </c>
      <c r="E1933" s="89">
        <v>7.4</v>
      </c>
    </row>
    <row r="1934" spans="1:5">
      <c r="A1934" s="108" t="s">
        <v>2630</v>
      </c>
      <c r="B1934" s="87" t="str">
        <f t="shared" si="50"/>
        <v>17</v>
      </c>
      <c r="C1934" s="106">
        <v>21.25</v>
      </c>
      <c r="D1934" s="107">
        <v>14.875</v>
      </c>
      <c r="E1934" s="89">
        <v>8.5</v>
      </c>
    </row>
    <row r="1935" spans="1:5">
      <c r="A1935" s="108" t="s">
        <v>2631</v>
      </c>
      <c r="B1935" s="87" t="str">
        <f t="shared" si="50"/>
        <v>17</v>
      </c>
      <c r="C1935" s="106">
        <v>30</v>
      </c>
      <c r="D1935" s="107">
        <v>21</v>
      </c>
      <c r="E1935" s="89">
        <v>11.6</v>
      </c>
    </row>
    <row r="1936" spans="1:5">
      <c r="A1936" s="108" t="s">
        <v>2632</v>
      </c>
      <c r="B1936" s="87" t="str">
        <f t="shared" si="50"/>
        <v>17</v>
      </c>
      <c r="C1936" s="106">
        <v>22.5</v>
      </c>
      <c r="D1936" s="107">
        <v>15.75</v>
      </c>
      <c r="E1936" s="89">
        <v>9</v>
      </c>
    </row>
    <row r="1937" spans="1:5">
      <c r="A1937" s="108" t="s">
        <v>2633</v>
      </c>
      <c r="B1937" s="87" t="str">
        <f t="shared" si="50"/>
        <v>17</v>
      </c>
      <c r="C1937" s="106">
        <v>22.5</v>
      </c>
      <c r="D1937" s="107">
        <v>15.75</v>
      </c>
      <c r="E1937" s="89">
        <v>9</v>
      </c>
    </row>
    <row r="1938" spans="1:5">
      <c r="A1938" s="108" t="s">
        <v>2634</v>
      </c>
      <c r="B1938" s="87" t="str">
        <f t="shared" si="50"/>
        <v>15</v>
      </c>
      <c r="C1938" s="106">
        <v>13.25</v>
      </c>
      <c r="D1938" s="107">
        <v>9.275</v>
      </c>
      <c r="E1938" s="89">
        <v>5.3</v>
      </c>
    </row>
    <row r="1939" spans="1:5">
      <c r="A1939" s="108" t="s">
        <v>2635</v>
      </c>
      <c r="B1939" s="87" t="str">
        <f t="shared" si="50"/>
        <v>15</v>
      </c>
      <c r="C1939" s="106">
        <v>13.25</v>
      </c>
      <c r="D1939" s="107">
        <v>9.275</v>
      </c>
      <c r="E1939" s="89">
        <v>5.3</v>
      </c>
    </row>
    <row r="1940" spans="1:5">
      <c r="A1940" s="108" t="s">
        <v>2636</v>
      </c>
      <c r="B1940" s="87" t="str">
        <f t="shared" si="50"/>
        <v>15</v>
      </c>
      <c r="C1940" s="106">
        <v>13.25</v>
      </c>
      <c r="D1940" s="107">
        <v>9.275</v>
      </c>
      <c r="E1940" s="89">
        <v>5.3</v>
      </c>
    </row>
    <row r="1941" spans="1:5">
      <c r="A1941" s="108" t="s">
        <v>2637</v>
      </c>
      <c r="B1941" s="87" t="str">
        <f t="shared" si="50"/>
        <v>16</v>
      </c>
      <c r="C1941" s="106">
        <v>18.571</v>
      </c>
      <c r="D1941" s="107">
        <v>13</v>
      </c>
      <c r="E1941" s="89">
        <v>6.5</v>
      </c>
    </row>
    <row r="1942" spans="1:5">
      <c r="A1942" s="108" t="s">
        <v>2638</v>
      </c>
      <c r="B1942" s="87" t="str">
        <f t="shared" si="50"/>
        <v>16</v>
      </c>
      <c r="C1942" s="106">
        <v>18.571</v>
      </c>
      <c r="D1942" s="107">
        <v>13</v>
      </c>
      <c r="E1942" s="89">
        <v>6.5</v>
      </c>
    </row>
    <row r="1943" spans="1:5">
      <c r="A1943" s="108" t="s">
        <v>2639</v>
      </c>
      <c r="B1943" s="87" t="str">
        <f t="shared" si="50"/>
        <v>16</v>
      </c>
      <c r="C1943" s="106">
        <v>18.571</v>
      </c>
      <c r="D1943" s="107">
        <v>13</v>
      </c>
      <c r="E1943" s="89">
        <v>6.5</v>
      </c>
    </row>
    <row r="1944" spans="1:5">
      <c r="A1944" s="108" t="s">
        <v>2640</v>
      </c>
      <c r="B1944" s="87" t="str">
        <f t="shared" si="50"/>
        <v>14</v>
      </c>
      <c r="C1944" s="106">
        <v>14</v>
      </c>
      <c r="D1944" s="107">
        <v>9.8</v>
      </c>
      <c r="E1944" s="89">
        <v>5.6</v>
      </c>
    </row>
    <row r="1945" spans="1:5">
      <c r="A1945" s="108" t="s">
        <v>2641</v>
      </c>
      <c r="B1945" s="87" t="str">
        <f t="shared" si="50"/>
        <v>15</v>
      </c>
      <c r="C1945" s="104">
        <v>15.641</v>
      </c>
      <c r="D1945" s="105">
        <v>10.536</v>
      </c>
      <c r="E1945" s="89">
        <v>5.7</v>
      </c>
    </row>
    <row r="1946" spans="1:5">
      <c r="A1946" s="108" t="s">
        <v>2642</v>
      </c>
      <c r="B1946" s="87" t="str">
        <f t="shared" si="50"/>
        <v>15</v>
      </c>
      <c r="C1946" s="104">
        <v>15.641</v>
      </c>
      <c r="D1946" s="105">
        <v>10.536</v>
      </c>
      <c r="E1946" s="89">
        <v>5.7</v>
      </c>
    </row>
    <row r="1947" spans="1:5">
      <c r="A1947" s="108" t="s">
        <v>2643</v>
      </c>
      <c r="B1947" s="87" t="str">
        <f t="shared" si="50"/>
        <v>15</v>
      </c>
      <c r="C1947" s="104">
        <v>15.641</v>
      </c>
      <c r="D1947" s="105">
        <v>10.536</v>
      </c>
      <c r="E1947" s="89">
        <v>5.7</v>
      </c>
    </row>
    <row r="1948" spans="1:5">
      <c r="A1948" s="108" t="s">
        <v>2644</v>
      </c>
      <c r="B1948" s="87" t="str">
        <f t="shared" si="50"/>
        <v>15</v>
      </c>
      <c r="C1948" s="104">
        <v>15.641</v>
      </c>
      <c r="D1948" s="105">
        <v>10.536</v>
      </c>
      <c r="E1948" s="89">
        <v>5.7</v>
      </c>
    </row>
    <row r="1949" spans="1:5">
      <c r="A1949" s="108" t="s">
        <v>2645</v>
      </c>
      <c r="B1949" s="87" t="str">
        <f t="shared" si="50"/>
        <v>15</v>
      </c>
      <c r="C1949" s="106">
        <v>17.5</v>
      </c>
      <c r="D1949" s="107">
        <v>12.25</v>
      </c>
      <c r="E1949" s="89">
        <v>7</v>
      </c>
    </row>
    <row r="1950" spans="1:5">
      <c r="A1950" s="108" t="s">
        <v>2646</v>
      </c>
      <c r="B1950" s="87" t="str">
        <f t="shared" si="50"/>
        <v>17</v>
      </c>
      <c r="C1950" s="104">
        <v>24.8</v>
      </c>
      <c r="D1950" s="105">
        <v>18.297</v>
      </c>
      <c r="E1950" s="89">
        <v>9.7</v>
      </c>
    </row>
    <row r="1951" spans="1:5">
      <c r="A1951" s="108" t="s">
        <v>2647</v>
      </c>
      <c r="B1951" s="87" t="str">
        <f t="shared" si="50"/>
        <v>18</v>
      </c>
      <c r="C1951" s="106">
        <v>30.75</v>
      </c>
      <c r="D1951" s="107">
        <v>21.525</v>
      </c>
      <c r="E1951" s="89">
        <v>12.3</v>
      </c>
    </row>
    <row r="1952" spans="1:5">
      <c r="A1952" s="108" t="s">
        <v>2648</v>
      </c>
      <c r="B1952" s="87" t="str">
        <f t="shared" si="50"/>
        <v>18</v>
      </c>
      <c r="C1952" s="106">
        <v>30.75</v>
      </c>
      <c r="D1952" s="107">
        <v>21.525</v>
      </c>
      <c r="E1952" s="89">
        <v>12.3</v>
      </c>
    </row>
    <row r="1953" spans="1:5">
      <c r="A1953" s="108" t="s">
        <v>2649</v>
      </c>
      <c r="B1953" s="87" t="str">
        <f t="shared" si="50"/>
        <v>18</v>
      </c>
      <c r="C1953" s="106">
        <v>30.75</v>
      </c>
      <c r="D1953" s="107">
        <v>21.525</v>
      </c>
      <c r="E1953" s="89">
        <v>12.6</v>
      </c>
    </row>
    <row r="1954" spans="1:5">
      <c r="A1954" s="108" t="s">
        <v>2650</v>
      </c>
      <c r="B1954" s="87" t="str">
        <f t="shared" si="50"/>
        <v>18</v>
      </c>
      <c r="C1954" s="106">
        <v>27.5</v>
      </c>
      <c r="D1954" s="107">
        <v>19.25</v>
      </c>
      <c r="E1954" s="89">
        <v>11</v>
      </c>
    </row>
    <row r="1955" spans="1:5">
      <c r="A1955" s="108" t="s">
        <v>2651</v>
      </c>
      <c r="B1955" s="87" t="str">
        <f t="shared" si="50"/>
        <v>18</v>
      </c>
      <c r="C1955" s="106">
        <v>27.5</v>
      </c>
      <c r="D1955" s="107">
        <v>19.25</v>
      </c>
      <c r="E1955" s="89">
        <v>11</v>
      </c>
    </row>
    <row r="1956" spans="1:5">
      <c r="A1956" s="108" t="s">
        <v>2652</v>
      </c>
      <c r="B1956" s="87" t="str">
        <f t="shared" si="50"/>
        <v>18</v>
      </c>
      <c r="C1956" s="106">
        <v>27.5</v>
      </c>
      <c r="D1956" s="107">
        <v>19.25</v>
      </c>
      <c r="E1956" s="89">
        <v>11.3</v>
      </c>
    </row>
    <row r="1957" spans="1:5">
      <c r="A1957" s="108" t="s">
        <v>2653</v>
      </c>
      <c r="B1957" s="87" t="str">
        <f t="shared" si="50"/>
        <v>18</v>
      </c>
      <c r="C1957" s="106">
        <v>27.5</v>
      </c>
      <c r="D1957" s="107">
        <v>19.25</v>
      </c>
      <c r="E1957" s="89">
        <v>11</v>
      </c>
    </row>
    <row r="1958" spans="1:5">
      <c r="A1958" s="108" t="s">
        <v>2654</v>
      </c>
      <c r="B1958" s="87" t="str">
        <f t="shared" si="50"/>
        <v>15</v>
      </c>
      <c r="C1958" s="106">
        <v>16.25</v>
      </c>
      <c r="D1958" s="107">
        <v>11.375</v>
      </c>
      <c r="E1958" s="89">
        <v>6.5</v>
      </c>
    </row>
    <row r="1959" spans="1:5">
      <c r="A1959" s="108" t="s">
        <v>2655</v>
      </c>
      <c r="B1959" s="87" t="str">
        <f t="shared" si="50"/>
        <v>14</v>
      </c>
      <c r="C1959" s="104">
        <v>13.433</v>
      </c>
      <c r="D1959" s="105">
        <v>10.039</v>
      </c>
      <c r="E1959" s="89">
        <v>4.6</v>
      </c>
    </row>
    <row r="1960" spans="1:5">
      <c r="A1960" s="108" t="s">
        <v>2656</v>
      </c>
      <c r="B1960" s="87" t="str">
        <f t="shared" si="50"/>
        <v>15</v>
      </c>
      <c r="C1960" s="104">
        <v>19.383</v>
      </c>
      <c r="D1960" s="105">
        <v>14.78</v>
      </c>
      <c r="E1960" s="89">
        <v>7.9</v>
      </c>
    </row>
    <row r="1961" spans="1:5">
      <c r="A1961" s="108" t="s">
        <v>2657</v>
      </c>
      <c r="B1961" s="87" t="str">
        <f t="shared" si="50"/>
        <v>14</v>
      </c>
      <c r="C1961" s="106">
        <v>15.5</v>
      </c>
      <c r="D1961" s="107">
        <v>10.85</v>
      </c>
      <c r="E1961" s="89">
        <v>6.2</v>
      </c>
    </row>
    <row r="1962" spans="1:5">
      <c r="A1962" s="108" t="s">
        <v>2658</v>
      </c>
      <c r="B1962" s="87" t="str">
        <f t="shared" si="50"/>
        <v>18</v>
      </c>
      <c r="C1962" s="106">
        <v>25.25</v>
      </c>
      <c r="D1962" s="107">
        <v>17.675</v>
      </c>
      <c r="E1962" s="89">
        <v>10.1</v>
      </c>
    </row>
    <row r="1963" spans="1:5">
      <c r="A1963" s="108" t="s">
        <v>2659</v>
      </c>
      <c r="B1963" s="87" t="str">
        <f t="shared" si="50"/>
        <v>18</v>
      </c>
      <c r="C1963" s="106">
        <v>25.25</v>
      </c>
      <c r="D1963" s="107">
        <v>17.675</v>
      </c>
      <c r="E1963" s="89">
        <v>10.1</v>
      </c>
    </row>
    <row r="1964" spans="1:5">
      <c r="A1964" s="108" t="s">
        <v>2660</v>
      </c>
      <c r="B1964" s="87" t="str">
        <f t="shared" si="50"/>
        <v>15</v>
      </c>
      <c r="C1964" s="106">
        <v>19.667</v>
      </c>
      <c r="D1964" s="107">
        <v>13.22</v>
      </c>
      <c r="E1964" s="89">
        <v>7.4</v>
      </c>
    </row>
    <row r="1965" spans="1:5">
      <c r="A1965" s="98" t="s">
        <v>2661</v>
      </c>
      <c r="B1965" s="87" t="str">
        <f t="shared" si="50"/>
        <v>20</v>
      </c>
      <c r="C1965" s="57">
        <v>37.353</v>
      </c>
      <c r="D1965" s="62">
        <v>28.793</v>
      </c>
      <c r="E1965" s="52">
        <v>17.6</v>
      </c>
    </row>
    <row r="1966" spans="1:5">
      <c r="A1966" s="98" t="s">
        <v>2662</v>
      </c>
      <c r="B1966" s="87" t="str">
        <f t="shared" si="50"/>
        <v>20</v>
      </c>
      <c r="C1966" s="57">
        <v>37.353</v>
      </c>
      <c r="D1966" s="62">
        <v>28.793</v>
      </c>
      <c r="E1966" s="52">
        <v>17.6</v>
      </c>
    </row>
    <row r="1967" spans="1:5">
      <c r="A1967" s="98" t="s">
        <v>2663</v>
      </c>
      <c r="B1967" s="87" t="str">
        <f t="shared" ref="B1967:B2030" si="51">IF(LEN(A1967)=12,"D"&amp;MID(A1967,6,2),MID(A1967,5,2))</f>
        <v>D22</v>
      </c>
      <c r="C1967" s="61">
        <v>31.664</v>
      </c>
      <c r="D1967" s="72">
        <v>31.353</v>
      </c>
      <c r="E1967" s="74">
        <v>22.7</v>
      </c>
    </row>
    <row r="1968" spans="1:5">
      <c r="A1968" s="103" t="s">
        <v>2664</v>
      </c>
      <c r="B1968" s="87" t="str">
        <f t="shared" si="51"/>
        <v>15</v>
      </c>
      <c r="C1968" s="106">
        <v>13.5</v>
      </c>
      <c r="D1968" s="107">
        <v>9.45</v>
      </c>
      <c r="E1968" s="105">
        <v>5.4</v>
      </c>
    </row>
    <row r="1969" spans="1:5">
      <c r="A1969" s="103" t="s">
        <v>2665</v>
      </c>
      <c r="B1969" s="87" t="str">
        <f t="shared" si="51"/>
        <v>15</v>
      </c>
      <c r="C1969" s="106">
        <v>14.25</v>
      </c>
      <c r="D1969" s="107">
        <v>9.975</v>
      </c>
      <c r="E1969" s="105">
        <v>5.7</v>
      </c>
    </row>
    <row r="1970" spans="1:5">
      <c r="A1970" s="103" t="s">
        <v>2666</v>
      </c>
      <c r="B1970" s="87" t="str">
        <f t="shared" si="51"/>
        <v>18</v>
      </c>
      <c r="C1970" s="106">
        <v>22.75</v>
      </c>
      <c r="D1970" s="107">
        <v>15.925</v>
      </c>
      <c r="E1970" s="105">
        <v>9.1</v>
      </c>
    </row>
    <row r="1971" spans="1:5">
      <c r="A1971" s="103" t="s">
        <v>2667</v>
      </c>
      <c r="B1971" s="87" t="str">
        <f t="shared" si="51"/>
        <v>D16</v>
      </c>
      <c r="C1971" s="106">
        <v>12.85</v>
      </c>
      <c r="D1971" s="107">
        <v>12.425</v>
      </c>
      <c r="E1971" s="105">
        <v>7.1</v>
      </c>
    </row>
    <row r="1972" spans="1:5">
      <c r="A1972" s="103" t="s">
        <v>2668</v>
      </c>
      <c r="B1972" s="87" t="str">
        <f t="shared" si="51"/>
        <v>13</v>
      </c>
      <c r="C1972" s="106">
        <v>14.976</v>
      </c>
      <c r="D1972" s="107">
        <v>10.25</v>
      </c>
      <c r="E1972" s="105">
        <v>4.8</v>
      </c>
    </row>
    <row r="1973" spans="1:5">
      <c r="A1973" s="103" t="s">
        <v>2669</v>
      </c>
      <c r="B1973" s="87" t="str">
        <f t="shared" si="51"/>
        <v>D10</v>
      </c>
      <c r="C1973" s="106">
        <v>8.098</v>
      </c>
      <c r="D1973" s="107">
        <v>7.928</v>
      </c>
      <c r="E1973" s="105">
        <v>4.5</v>
      </c>
    </row>
    <row r="1974" spans="1:5">
      <c r="A1974" s="103" t="s">
        <v>2670</v>
      </c>
      <c r="B1974" s="87" t="str">
        <f t="shared" si="51"/>
        <v>14</v>
      </c>
      <c r="C1974" s="106">
        <v>12</v>
      </c>
      <c r="D1974" s="107">
        <v>8.4</v>
      </c>
      <c r="E1974" s="105">
        <v>4.8</v>
      </c>
    </row>
    <row r="1975" spans="1:5">
      <c r="A1975" s="103" t="s">
        <v>2671</v>
      </c>
      <c r="B1975" s="87" t="str">
        <f t="shared" si="51"/>
        <v>14</v>
      </c>
      <c r="C1975" s="106">
        <v>12</v>
      </c>
      <c r="D1975" s="107">
        <v>8.4</v>
      </c>
      <c r="E1975" s="105">
        <v>4.8</v>
      </c>
    </row>
    <row r="1976" spans="1:5">
      <c r="A1976" s="103" t="s">
        <v>2672</v>
      </c>
      <c r="B1976" s="87" t="str">
        <f t="shared" si="51"/>
        <v>14</v>
      </c>
      <c r="C1976" s="106">
        <v>12</v>
      </c>
      <c r="D1976" s="107">
        <v>8.4</v>
      </c>
      <c r="E1976" s="105">
        <v>4.8</v>
      </c>
    </row>
    <row r="1977" spans="1:5">
      <c r="A1977" s="103" t="s">
        <v>2673</v>
      </c>
      <c r="B1977" s="87" t="str">
        <f t="shared" si="51"/>
        <v>14</v>
      </c>
      <c r="C1977" s="106">
        <v>12</v>
      </c>
      <c r="D1977" s="107">
        <v>8.4</v>
      </c>
      <c r="E1977" s="105">
        <v>4.8</v>
      </c>
    </row>
    <row r="1978" spans="1:5">
      <c r="A1978" s="103" t="s">
        <v>2674</v>
      </c>
      <c r="B1978" s="87" t="str">
        <f t="shared" si="51"/>
        <v>15</v>
      </c>
      <c r="C1978" s="106">
        <v>16.25</v>
      </c>
      <c r="D1978" s="107">
        <v>11.375</v>
      </c>
      <c r="E1978" s="105">
        <v>6.5</v>
      </c>
    </row>
    <row r="1979" spans="1:5">
      <c r="A1979" s="103" t="s">
        <v>2675</v>
      </c>
      <c r="B1979" s="87" t="str">
        <f t="shared" si="51"/>
        <v>D15</v>
      </c>
      <c r="C1979" s="104">
        <v>10.5</v>
      </c>
      <c r="D1979" s="105">
        <v>10.15</v>
      </c>
      <c r="E1979" s="105">
        <v>5.8</v>
      </c>
    </row>
    <row r="1980" spans="1:5">
      <c r="A1980" s="103" t="s">
        <v>2676</v>
      </c>
      <c r="B1980" s="87" t="str">
        <f t="shared" si="51"/>
        <v>D17</v>
      </c>
      <c r="C1980" s="104">
        <v>15.9</v>
      </c>
      <c r="D1980" s="105">
        <v>15.636</v>
      </c>
      <c r="E1980" s="105">
        <v>8.3</v>
      </c>
    </row>
    <row r="1981" spans="1:5">
      <c r="A1981" s="103" t="s">
        <v>2677</v>
      </c>
      <c r="B1981" s="87" t="str">
        <f t="shared" si="51"/>
        <v>D17</v>
      </c>
      <c r="C1981" s="104">
        <v>15.9</v>
      </c>
      <c r="D1981" s="105">
        <v>15.636</v>
      </c>
      <c r="E1981" s="105">
        <v>8.3</v>
      </c>
    </row>
    <row r="1982" spans="1:5">
      <c r="A1982" s="103" t="s">
        <v>2678</v>
      </c>
      <c r="B1982" s="87" t="str">
        <f t="shared" si="51"/>
        <v>17</v>
      </c>
      <c r="C1982" s="104">
        <v>20.25</v>
      </c>
      <c r="D1982" s="105">
        <v>14.783</v>
      </c>
      <c r="E1982" s="105">
        <v>8.1</v>
      </c>
    </row>
    <row r="1983" spans="1:5">
      <c r="A1983" s="103" t="s">
        <v>2679</v>
      </c>
      <c r="B1983" s="87" t="str">
        <f t="shared" si="51"/>
        <v>17</v>
      </c>
      <c r="C1983" s="104">
        <v>20.25</v>
      </c>
      <c r="D1983" s="105">
        <v>14.783</v>
      </c>
      <c r="E1983" s="105">
        <v>8.1</v>
      </c>
    </row>
    <row r="1984" spans="1:5">
      <c r="A1984" s="103" t="s">
        <v>2680</v>
      </c>
      <c r="B1984" s="87" t="str">
        <f t="shared" si="51"/>
        <v>17</v>
      </c>
      <c r="C1984" s="104">
        <v>20.25</v>
      </c>
      <c r="D1984" s="105">
        <v>14.783</v>
      </c>
      <c r="E1984" s="105">
        <v>8.1</v>
      </c>
    </row>
    <row r="1985" spans="1:5">
      <c r="A1985" s="103" t="s">
        <v>2681</v>
      </c>
      <c r="B1985" s="87" t="str">
        <f t="shared" si="51"/>
        <v>17</v>
      </c>
      <c r="C1985" s="104">
        <v>20.25</v>
      </c>
      <c r="D1985" s="105">
        <v>14.783</v>
      </c>
      <c r="E1985" s="105">
        <v>8.1</v>
      </c>
    </row>
    <row r="1986" spans="1:5">
      <c r="A1986" s="103" t="s">
        <v>2682</v>
      </c>
      <c r="B1986" s="87" t="str">
        <f t="shared" si="51"/>
        <v>18</v>
      </c>
      <c r="C1986" s="104">
        <v>22.75</v>
      </c>
      <c r="D1986" s="105">
        <v>15.925</v>
      </c>
      <c r="E1986" s="105">
        <v>9.1</v>
      </c>
    </row>
    <row r="1987" spans="1:5">
      <c r="A1987" s="103" t="s">
        <v>2683</v>
      </c>
      <c r="B1987" s="87" t="str">
        <f t="shared" si="51"/>
        <v>15</v>
      </c>
      <c r="C1987" s="104">
        <v>13.5</v>
      </c>
      <c r="D1987" s="105">
        <v>9.45</v>
      </c>
      <c r="E1987" s="105">
        <v>5.65</v>
      </c>
    </row>
    <row r="1988" spans="1:5">
      <c r="A1988" s="103" t="s">
        <v>2684</v>
      </c>
      <c r="B1988" s="87" t="str">
        <f t="shared" si="51"/>
        <v>15</v>
      </c>
      <c r="C1988" s="104">
        <v>13.5</v>
      </c>
      <c r="D1988" s="105">
        <v>9.45</v>
      </c>
      <c r="E1988" s="105">
        <v>5.4</v>
      </c>
    </row>
    <row r="1989" spans="1:5">
      <c r="A1989" s="103" t="s">
        <v>2685</v>
      </c>
      <c r="B1989" s="87" t="str">
        <f t="shared" si="51"/>
        <v>15</v>
      </c>
      <c r="C1989" s="104">
        <v>13.5</v>
      </c>
      <c r="D1989" s="105">
        <v>9.45</v>
      </c>
      <c r="E1989" s="105">
        <v>5.65</v>
      </c>
    </row>
    <row r="1990" spans="1:5">
      <c r="A1990" s="103" t="s">
        <v>2686</v>
      </c>
      <c r="B1990" s="87" t="str">
        <f t="shared" si="51"/>
        <v>15</v>
      </c>
      <c r="C1990" s="104">
        <v>13.5</v>
      </c>
      <c r="D1990" s="105">
        <v>9.45</v>
      </c>
      <c r="E1990" s="105">
        <v>5.65</v>
      </c>
    </row>
    <row r="1991" spans="1:5">
      <c r="A1991" s="103" t="s">
        <v>2687</v>
      </c>
      <c r="B1991" s="87" t="str">
        <f t="shared" si="51"/>
        <v>15</v>
      </c>
      <c r="C1991" s="104">
        <v>14.25</v>
      </c>
      <c r="D1991" s="105">
        <v>9.975</v>
      </c>
      <c r="E1991" s="105">
        <v>5.8</v>
      </c>
    </row>
    <row r="1992" spans="1:5">
      <c r="A1992" s="103" t="s">
        <v>2688</v>
      </c>
      <c r="B1992" s="87" t="str">
        <f t="shared" si="51"/>
        <v>15</v>
      </c>
      <c r="C1992" s="104">
        <v>14.25</v>
      </c>
      <c r="D1992" s="105">
        <v>9.975</v>
      </c>
      <c r="E1992" s="105">
        <v>5.75</v>
      </c>
    </row>
    <row r="1993" spans="1:5">
      <c r="A1993" s="103" t="s">
        <v>2689</v>
      </c>
      <c r="B1993" s="87" t="str">
        <f t="shared" si="51"/>
        <v>15</v>
      </c>
      <c r="C1993" s="104">
        <v>14.25</v>
      </c>
      <c r="D1993" s="105">
        <v>9.975</v>
      </c>
      <c r="E1993" s="105">
        <v>5.75</v>
      </c>
    </row>
    <row r="1994" spans="1:5">
      <c r="A1994" s="103" t="s">
        <v>2690</v>
      </c>
      <c r="B1994" s="87" t="str">
        <f t="shared" si="51"/>
        <v>15</v>
      </c>
      <c r="C1994" s="104">
        <v>14.25</v>
      </c>
      <c r="D1994" s="105">
        <v>9.975</v>
      </c>
      <c r="E1994" s="105">
        <v>5.8</v>
      </c>
    </row>
    <row r="1995" spans="1:5">
      <c r="A1995" s="103" t="s">
        <v>2691</v>
      </c>
      <c r="B1995" s="87" t="str">
        <f t="shared" si="51"/>
        <v>15</v>
      </c>
      <c r="C1995" s="104">
        <v>14.25</v>
      </c>
      <c r="D1995" s="105">
        <v>9.975</v>
      </c>
      <c r="E1995" s="105">
        <v>5.8</v>
      </c>
    </row>
    <row r="1996" spans="1:5">
      <c r="A1996" s="103" t="s">
        <v>2692</v>
      </c>
      <c r="B1996" s="87" t="str">
        <f t="shared" si="51"/>
        <v>15</v>
      </c>
      <c r="C1996" s="104">
        <v>14.25</v>
      </c>
      <c r="D1996" s="105">
        <v>9.975</v>
      </c>
      <c r="E1996" s="105">
        <v>5.75</v>
      </c>
    </row>
    <row r="1997" spans="1:5">
      <c r="A1997" s="103" t="s">
        <v>2693</v>
      </c>
      <c r="B1997" s="87" t="str">
        <f t="shared" si="51"/>
        <v>17</v>
      </c>
      <c r="C1997" s="104">
        <v>30</v>
      </c>
      <c r="D1997" s="105">
        <v>21</v>
      </c>
      <c r="E1997" s="105">
        <v>11.8</v>
      </c>
    </row>
    <row r="1998" spans="1:5">
      <c r="A1998" s="103" t="s">
        <v>2694</v>
      </c>
      <c r="B1998" s="87" t="str">
        <f t="shared" si="51"/>
        <v>D17</v>
      </c>
      <c r="C1998" s="104">
        <v>15.9</v>
      </c>
      <c r="D1998" s="105">
        <v>15.636</v>
      </c>
      <c r="E1998" s="105">
        <v>8.4</v>
      </c>
    </row>
    <row r="1999" spans="1:5">
      <c r="A1999" s="103" t="s">
        <v>2695</v>
      </c>
      <c r="B1999" s="87" t="str">
        <f t="shared" si="51"/>
        <v>D15</v>
      </c>
      <c r="C1999" s="104">
        <v>9.85</v>
      </c>
      <c r="D1999" s="105">
        <v>9.625</v>
      </c>
      <c r="E1999" s="105">
        <v>5.5</v>
      </c>
    </row>
    <row r="2000" spans="1:5">
      <c r="A2000" s="103" t="s">
        <v>2696</v>
      </c>
      <c r="B2000" s="87" t="str">
        <f t="shared" si="51"/>
        <v>14</v>
      </c>
      <c r="C2000" s="104">
        <v>16.008</v>
      </c>
      <c r="D2000" s="105">
        <v>10.461</v>
      </c>
      <c r="E2000" s="105">
        <v>5.827</v>
      </c>
    </row>
    <row r="2001" spans="1:5">
      <c r="A2001" s="103" t="s">
        <v>2697</v>
      </c>
      <c r="B2001" s="87" t="str">
        <f t="shared" si="51"/>
        <v>13</v>
      </c>
      <c r="C2001" s="104">
        <v>11.076</v>
      </c>
      <c r="D2001" s="105">
        <v>7.51</v>
      </c>
      <c r="E2001" s="105">
        <v>4.36</v>
      </c>
    </row>
    <row r="2002" spans="1:5">
      <c r="A2002" s="103" t="s">
        <v>2698</v>
      </c>
      <c r="B2002" s="87" t="str">
        <f t="shared" si="51"/>
        <v>13</v>
      </c>
      <c r="C2002" s="104">
        <v>13.908</v>
      </c>
      <c r="D2002" s="105">
        <v>9.083</v>
      </c>
      <c r="E2002" s="105">
        <v>4.538</v>
      </c>
    </row>
    <row r="2003" spans="1:5">
      <c r="A2003" s="103" t="s">
        <v>2699</v>
      </c>
      <c r="B2003" s="87" t="str">
        <f t="shared" si="51"/>
        <v>14</v>
      </c>
      <c r="C2003" s="104">
        <v>15.9</v>
      </c>
      <c r="D2003" s="105">
        <v>10.435</v>
      </c>
      <c r="E2003" s="105">
        <v>6.189</v>
      </c>
    </row>
    <row r="2004" spans="1:5">
      <c r="A2004" s="103" t="s">
        <v>2700</v>
      </c>
      <c r="B2004" s="87" t="str">
        <f t="shared" si="51"/>
        <v>14</v>
      </c>
      <c r="C2004" s="104">
        <v>11.026</v>
      </c>
      <c r="D2004" s="105">
        <v>7.05</v>
      </c>
      <c r="E2004" s="105">
        <v>5.558</v>
      </c>
    </row>
    <row r="2005" spans="1:5">
      <c r="A2005" s="103" t="s">
        <v>2701</v>
      </c>
      <c r="B2005" s="87" t="str">
        <f t="shared" si="51"/>
        <v>13</v>
      </c>
      <c r="C2005" s="104">
        <v>13.009</v>
      </c>
      <c r="D2005" s="105">
        <v>8.511</v>
      </c>
      <c r="E2005" s="105">
        <v>4.852</v>
      </c>
    </row>
    <row r="2006" spans="1:5">
      <c r="A2006" s="103" t="s">
        <v>2702</v>
      </c>
      <c r="B2006" s="87" t="str">
        <f t="shared" si="51"/>
        <v>16</v>
      </c>
      <c r="C2006" s="104">
        <v>20.688</v>
      </c>
      <c r="D2006" s="105">
        <v>15.319</v>
      </c>
      <c r="E2006" s="105">
        <v>8.4</v>
      </c>
    </row>
    <row r="2007" spans="1:5">
      <c r="A2007" s="103" t="s">
        <v>2703</v>
      </c>
      <c r="B2007" s="87" t="str">
        <f t="shared" si="51"/>
        <v>16</v>
      </c>
      <c r="C2007" s="104">
        <v>16.431</v>
      </c>
      <c r="D2007" s="105">
        <v>11.521</v>
      </c>
      <c r="E2007" s="105">
        <v>7.2</v>
      </c>
    </row>
    <row r="2008" spans="1:5">
      <c r="A2008" s="103" t="s">
        <v>2704</v>
      </c>
      <c r="B2008" s="87" t="str">
        <f t="shared" si="51"/>
        <v>16</v>
      </c>
      <c r="C2008" s="104">
        <v>16.431</v>
      </c>
      <c r="D2008" s="105">
        <v>11.521</v>
      </c>
      <c r="E2008" s="105">
        <v>7.2</v>
      </c>
    </row>
    <row r="2009" spans="1:5">
      <c r="A2009" s="103" t="s">
        <v>2705</v>
      </c>
      <c r="B2009" s="87" t="str">
        <f t="shared" si="51"/>
        <v>13</v>
      </c>
      <c r="C2009" s="104">
        <v>12.465</v>
      </c>
      <c r="D2009" s="105">
        <v>7.967</v>
      </c>
      <c r="E2009" s="105">
        <v>4.6</v>
      </c>
    </row>
    <row r="2010" spans="1:5">
      <c r="A2010" s="103" t="s">
        <v>2706</v>
      </c>
      <c r="B2010" s="87" t="str">
        <f t="shared" si="51"/>
        <v>13</v>
      </c>
      <c r="C2010" s="104">
        <v>11.75</v>
      </c>
      <c r="D2010" s="105">
        <v>8.225</v>
      </c>
      <c r="E2010" s="105">
        <v>4.7</v>
      </c>
    </row>
    <row r="2011" spans="1:5">
      <c r="A2011" s="103" t="s">
        <v>2707</v>
      </c>
      <c r="B2011" s="87" t="str">
        <f t="shared" si="51"/>
        <v>15</v>
      </c>
      <c r="C2011" s="104">
        <v>17</v>
      </c>
      <c r="D2011" s="105">
        <v>11.9</v>
      </c>
      <c r="E2011" s="105">
        <v>6.8</v>
      </c>
    </row>
    <row r="2012" spans="1:5">
      <c r="A2012" s="103" t="s">
        <v>2708</v>
      </c>
      <c r="B2012" s="87" t="str">
        <f t="shared" si="51"/>
        <v>15</v>
      </c>
      <c r="C2012" s="104">
        <v>19.383</v>
      </c>
      <c r="D2012" s="105">
        <v>14.78</v>
      </c>
      <c r="E2012" s="105">
        <v>7.7</v>
      </c>
    </row>
    <row r="2013" spans="1:5">
      <c r="A2013" s="103" t="s">
        <v>2709</v>
      </c>
      <c r="B2013" s="87" t="str">
        <f t="shared" si="51"/>
        <v>14</v>
      </c>
      <c r="C2013" s="104">
        <v>12.375</v>
      </c>
      <c r="D2013" s="105">
        <v>8.663</v>
      </c>
      <c r="E2013" s="105">
        <v>4.95</v>
      </c>
    </row>
    <row r="2014" spans="1:5">
      <c r="A2014" s="103" t="s">
        <v>2710</v>
      </c>
      <c r="B2014" s="87" t="str">
        <f t="shared" si="51"/>
        <v>15</v>
      </c>
      <c r="C2014" s="104">
        <v>17</v>
      </c>
      <c r="D2014" s="105">
        <v>11.9</v>
      </c>
      <c r="E2014" s="105">
        <v>6.8</v>
      </c>
    </row>
    <row r="2015" spans="1:5">
      <c r="A2015" s="103" t="s">
        <v>2711</v>
      </c>
      <c r="B2015" s="87" t="str">
        <f t="shared" si="51"/>
        <v>D15</v>
      </c>
      <c r="C2015" s="104">
        <v>9.75</v>
      </c>
      <c r="D2015" s="105">
        <v>9.625</v>
      </c>
      <c r="E2015" s="105">
        <v>5.5</v>
      </c>
    </row>
    <row r="2016" spans="1:5">
      <c r="A2016" s="103" t="s">
        <v>2712</v>
      </c>
      <c r="B2016" s="87" t="str">
        <f t="shared" si="51"/>
        <v>13</v>
      </c>
      <c r="C2016" s="104">
        <v>12.465</v>
      </c>
      <c r="D2016" s="105">
        <v>7.967</v>
      </c>
      <c r="E2016" s="105">
        <v>4.8</v>
      </c>
    </row>
    <row r="2017" spans="1:5">
      <c r="A2017" s="103" t="s">
        <v>2713</v>
      </c>
      <c r="B2017" s="87" t="str">
        <f t="shared" si="51"/>
        <v>18</v>
      </c>
      <c r="C2017" s="104">
        <v>24.248</v>
      </c>
      <c r="D2017" s="105">
        <v>18.093</v>
      </c>
      <c r="E2017" s="105">
        <v>8.9</v>
      </c>
    </row>
    <row r="2018" spans="1:5">
      <c r="A2018" s="103" t="s">
        <v>2714</v>
      </c>
      <c r="B2018" s="87" t="str">
        <f t="shared" si="51"/>
        <v>18</v>
      </c>
      <c r="C2018" s="104">
        <v>24.248</v>
      </c>
      <c r="D2018" s="105">
        <v>18.093</v>
      </c>
      <c r="E2018" s="105">
        <v>8.9</v>
      </c>
    </row>
    <row r="2019" spans="1:5">
      <c r="A2019" s="103" t="s">
        <v>2715</v>
      </c>
      <c r="B2019" s="87" t="str">
        <f t="shared" si="51"/>
        <v>15</v>
      </c>
      <c r="C2019" s="104">
        <v>19.806</v>
      </c>
      <c r="D2019" s="105">
        <v>14.104</v>
      </c>
      <c r="E2019" s="105">
        <v>6.8</v>
      </c>
    </row>
    <row r="2020" spans="1:5">
      <c r="A2020" s="103" t="s">
        <v>2716</v>
      </c>
      <c r="B2020" s="87" t="str">
        <f t="shared" si="51"/>
        <v>18</v>
      </c>
      <c r="C2020" s="104">
        <v>25.5</v>
      </c>
      <c r="D2020" s="105">
        <v>17.85</v>
      </c>
      <c r="E2020" s="105">
        <v>10.2</v>
      </c>
    </row>
    <row r="2021" spans="1:5">
      <c r="A2021" s="103" t="s">
        <v>2717</v>
      </c>
      <c r="B2021" s="87" t="str">
        <f t="shared" si="51"/>
        <v>D15</v>
      </c>
      <c r="C2021" s="104">
        <v>10.5</v>
      </c>
      <c r="D2021" s="105">
        <v>10.15</v>
      </c>
      <c r="E2021" s="105">
        <v>5.8</v>
      </c>
    </row>
    <row r="2022" spans="1:5">
      <c r="A2022" s="103" t="s">
        <v>2718</v>
      </c>
      <c r="B2022" s="87" t="str">
        <f t="shared" si="51"/>
        <v>15</v>
      </c>
      <c r="C2022" s="104">
        <v>16.473</v>
      </c>
      <c r="D2022" s="105">
        <v>11.393</v>
      </c>
      <c r="E2022" s="105">
        <v>6.1</v>
      </c>
    </row>
    <row r="2023" spans="1:5">
      <c r="A2023" s="103" t="s">
        <v>2719</v>
      </c>
      <c r="B2023" s="87" t="str">
        <f t="shared" si="51"/>
        <v>15</v>
      </c>
      <c r="C2023" s="104">
        <v>19.196</v>
      </c>
      <c r="D2023" s="105">
        <v>13.426</v>
      </c>
      <c r="E2023" s="105">
        <v>6.9</v>
      </c>
    </row>
    <row r="2024" spans="1:5">
      <c r="A2024" s="103" t="s">
        <v>2720</v>
      </c>
      <c r="B2024" s="87" t="str">
        <f t="shared" si="51"/>
        <v>15</v>
      </c>
      <c r="C2024" s="104">
        <v>20.98</v>
      </c>
      <c r="D2024" s="105">
        <v>14.634</v>
      </c>
      <c r="E2024" s="105">
        <v>7.4</v>
      </c>
    </row>
    <row r="2025" spans="1:5">
      <c r="A2025" s="103" t="s">
        <v>2721</v>
      </c>
      <c r="B2025" s="87" t="str">
        <f t="shared" si="51"/>
        <v>15</v>
      </c>
      <c r="C2025" s="104">
        <v>18.6</v>
      </c>
      <c r="D2025" s="105">
        <v>13.24</v>
      </c>
      <c r="E2025" s="105">
        <v>6.3</v>
      </c>
    </row>
    <row r="2026" spans="1:5">
      <c r="A2026" s="103" t="s">
        <v>2722</v>
      </c>
      <c r="B2026" s="87" t="str">
        <f t="shared" si="51"/>
        <v>15</v>
      </c>
      <c r="C2026" s="104">
        <v>18.6</v>
      </c>
      <c r="D2026" s="105">
        <v>13.24</v>
      </c>
      <c r="E2026" s="105">
        <v>6.3</v>
      </c>
    </row>
    <row r="2027" spans="1:5">
      <c r="A2027" s="103" t="s">
        <v>2723</v>
      </c>
      <c r="B2027" s="87" t="str">
        <f t="shared" si="51"/>
        <v>15</v>
      </c>
      <c r="C2027" s="104">
        <v>17.02</v>
      </c>
      <c r="D2027" s="105">
        <v>13.087</v>
      </c>
      <c r="E2027" s="105">
        <v>6.1</v>
      </c>
    </row>
    <row r="2028" spans="1:5">
      <c r="A2028" s="103" t="s">
        <v>2724</v>
      </c>
      <c r="B2028" s="87" t="str">
        <f t="shared" si="51"/>
        <v>15</v>
      </c>
      <c r="C2028" s="104">
        <v>17.02</v>
      </c>
      <c r="D2028" s="105">
        <v>13.087</v>
      </c>
      <c r="E2028" s="105">
        <v>6.1</v>
      </c>
    </row>
    <row r="2029" spans="1:5">
      <c r="A2029" s="103" t="s">
        <v>2725</v>
      </c>
      <c r="B2029" s="87" t="str">
        <f t="shared" si="51"/>
        <v>D15</v>
      </c>
      <c r="C2029" s="104">
        <v>9.95</v>
      </c>
      <c r="D2029" s="105">
        <v>9.8</v>
      </c>
      <c r="E2029" s="105">
        <v>5.6</v>
      </c>
    </row>
    <row r="2030" spans="1:5">
      <c r="A2030" s="103" t="s">
        <v>2726</v>
      </c>
      <c r="B2030" s="87" t="str">
        <f t="shared" si="51"/>
        <v>15</v>
      </c>
      <c r="C2030" s="104">
        <v>16</v>
      </c>
      <c r="D2030" s="105">
        <v>12</v>
      </c>
      <c r="E2030" s="105">
        <v>6.4</v>
      </c>
    </row>
    <row r="2031" spans="1:5">
      <c r="A2031" s="103" t="s">
        <v>2727</v>
      </c>
      <c r="B2031" s="87" t="str">
        <f t="shared" ref="B2031:B2094" si="52">IF(LEN(A2031)=12,"D"&amp;MID(A2031,6,2),MID(A2031,5,2))</f>
        <v>D20</v>
      </c>
      <c r="C2031" s="104">
        <v>27.172</v>
      </c>
      <c r="D2031" s="105">
        <v>26.988</v>
      </c>
      <c r="E2031" s="105">
        <v>18</v>
      </c>
    </row>
    <row r="2032" spans="1:5">
      <c r="A2032" s="103" t="s">
        <v>2728</v>
      </c>
      <c r="B2032" s="87" t="str">
        <f t="shared" si="52"/>
        <v>15</v>
      </c>
      <c r="C2032" s="104">
        <v>19.2</v>
      </c>
      <c r="D2032" s="105">
        <v>14.012</v>
      </c>
      <c r="E2032" s="105">
        <v>6.6</v>
      </c>
    </row>
    <row r="2033" spans="1:5">
      <c r="A2033" s="103" t="s">
        <v>2729</v>
      </c>
      <c r="B2033" s="87" t="str">
        <f t="shared" si="52"/>
        <v>14</v>
      </c>
      <c r="C2033" s="104">
        <v>14.686</v>
      </c>
      <c r="D2033" s="105">
        <v>10.104</v>
      </c>
      <c r="E2033" s="105">
        <v>6.684</v>
      </c>
    </row>
    <row r="2034" spans="1:5">
      <c r="A2034" s="103" t="s">
        <v>2730</v>
      </c>
      <c r="B2034" s="87" t="str">
        <f t="shared" si="52"/>
        <v>D19</v>
      </c>
      <c r="C2034" s="104">
        <v>23.145</v>
      </c>
      <c r="D2034" s="105">
        <v>22.925</v>
      </c>
      <c r="E2034" s="105">
        <v>13.1</v>
      </c>
    </row>
    <row r="2035" spans="1:5">
      <c r="A2035" s="103" t="s">
        <v>2731</v>
      </c>
      <c r="B2035" s="87" t="str">
        <f t="shared" si="52"/>
        <v>13</v>
      </c>
      <c r="C2035" s="104">
        <v>12.465</v>
      </c>
      <c r="D2035" s="105">
        <v>7.967</v>
      </c>
      <c r="E2035" s="105">
        <v>4.6</v>
      </c>
    </row>
    <row r="2036" spans="1:5">
      <c r="A2036" s="103" t="s">
        <v>2732</v>
      </c>
      <c r="B2036" s="87" t="str">
        <f t="shared" si="52"/>
        <v>13</v>
      </c>
      <c r="C2036" s="104">
        <v>12.465</v>
      </c>
      <c r="D2036" s="105">
        <v>7.967</v>
      </c>
      <c r="E2036" s="105">
        <v>4.6</v>
      </c>
    </row>
    <row r="2037" spans="1:5">
      <c r="A2037" s="103" t="s">
        <v>2733</v>
      </c>
      <c r="B2037" s="87" t="str">
        <f t="shared" si="52"/>
        <v>13</v>
      </c>
      <c r="C2037" s="104">
        <v>12.465</v>
      </c>
      <c r="D2037" s="105">
        <v>7.967</v>
      </c>
      <c r="E2037" s="105">
        <v>4.8</v>
      </c>
    </row>
    <row r="2038" spans="1:5">
      <c r="A2038" s="103" t="s">
        <v>2734</v>
      </c>
      <c r="B2038" s="87" t="str">
        <f t="shared" si="52"/>
        <v>17</v>
      </c>
      <c r="C2038" s="104">
        <v>20.992</v>
      </c>
      <c r="D2038" s="105">
        <v>15.9</v>
      </c>
      <c r="E2038" s="105">
        <v>8</v>
      </c>
    </row>
    <row r="2039" spans="1:5">
      <c r="A2039" s="103" t="s">
        <v>2735</v>
      </c>
      <c r="B2039" s="87" t="str">
        <f t="shared" si="52"/>
        <v>14</v>
      </c>
      <c r="C2039" s="104">
        <v>15.5</v>
      </c>
      <c r="D2039" s="105">
        <v>10.85</v>
      </c>
      <c r="E2039" s="105">
        <v>6.2</v>
      </c>
    </row>
    <row r="2040" spans="1:5">
      <c r="A2040" s="103" t="s">
        <v>2736</v>
      </c>
      <c r="B2040" s="87" t="str">
        <f t="shared" si="52"/>
        <v>13</v>
      </c>
      <c r="C2040" s="104">
        <v>12.637</v>
      </c>
      <c r="D2040" s="105">
        <v>8.723</v>
      </c>
      <c r="E2040" s="105">
        <v>4.7</v>
      </c>
    </row>
    <row r="2041" spans="1:5">
      <c r="A2041" s="103" t="s">
        <v>2737</v>
      </c>
      <c r="B2041" s="87" t="str">
        <f t="shared" si="52"/>
        <v>15</v>
      </c>
      <c r="C2041" s="104">
        <v>15.391</v>
      </c>
      <c r="D2041" s="105">
        <v>10.584</v>
      </c>
      <c r="E2041" s="105">
        <v>5.9</v>
      </c>
    </row>
    <row r="2042" spans="1:5">
      <c r="A2042" s="103" t="s">
        <v>2738</v>
      </c>
      <c r="B2042" s="87" t="str">
        <f t="shared" si="52"/>
        <v>15</v>
      </c>
      <c r="C2042" s="104">
        <v>15.391</v>
      </c>
      <c r="D2042" s="105">
        <v>10.584</v>
      </c>
      <c r="E2042" s="105">
        <v>5.9</v>
      </c>
    </row>
    <row r="2043" spans="1:5">
      <c r="A2043" s="103" t="s">
        <v>2739</v>
      </c>
      <c r="B2043" s="87" t="str">
        <f t="shared" si="52"/>
        <v>15</v>
      </c>
      <c r="C2043" s="104">
        <v>15.391</v>
      </c>
      <c r="D2043" s="105">
        <v>10.584</v>
      </c>
      <c r="E2043" s="105">
        <v>5.9</v>
      </c>
    </row>
    <row r="2044" spans="1:5">
      <c r="A2044" s="103" t="s">
        <v>2740</v>
      </c>
      <c r="B2044" s="87" t="str">
        <f t="shared" si="52"/>
        <v>16</v>
      </c>
      <c r="C2044" s="104">
        <v>21.25</v>
      </c>
      <c r="D2044" s="105">
        <v>14.875</v>
      </c>
      <c r="E2044" s="105">
        <v>8.5</v>
      </c>
    </row>
    <row r="2045" spans="1:5">
      <c r="A2045" s="103" t="s">
        <v>2741</v>
      </c>
      <c r="B2045" s="87" t="str">
        <f t="shared" si="52"/>
        <v>17</v>
      </c>
      <c r="C2045" s="104">
        <v>35.675</v>
      </c>
      <c r="D2045" s="105">
        <v>24.9725</v>
      </c>
      <c r="E2045" s="105">
        <v>14.27</v>
      </c>
    </row>
    <row r="2046" spans="1:5">
      <c r="A2046" s="103" t="s">
        <v>2742</v>
      </c>
      <c r="B2046" s="87" t="str">
        <f t="shared" si="52"/>
        <v>17</v>
      </c>
      <c r="C2046" s="104">
        <v>35.675</v>
      </c>
      <c r="D2046" s="105">
        <v>24.9725</v>
      </c>
      <c r="E2046" s="105">
        <v>14.27</v>
      </c>
    </row>
    <row r="2047" spans="1:5">
      <c r="A2047" s="103" t="s">
        <v>2743</v>
      </c>
      <c r="B2047" s="87" t="str">
        <f t="shared" si="52"/>
        <v>17</v>
      </c>
      <c r="C2047" s="104">
        <v>35.675</v>
      </c>
      <c r="D2047" s="105">
        <v>24.9725</v>
      </c>
      <c r="E2047" s="105">
        <v>14.35</v>
      </c>
    </row>
    <row r="2048" spans="1:5">
      <c r="A2048" s="103" t="s">
        <v>2744</v>
      </c>
      <c r="B2048" s="87" t="str">
        <f t="shared" si="52"/>
        <v>17</v>
      </c>
      <c r="C2048" s="104">
        <v>35.675</v>
      </c>
      <c r="D2048" s="105">
        <v>24.9725</v>
      </c>
      <c r="E2048" s="105">
        <v>14.61</v>
      </c>
    </row>
    <row r="2049" spans="1:5">
      <c r="A2049" s="103" t="s">
        <v>2745</v>
      </c>
      <c r="B2049" s="87" t="str">
        <f t="shared" si="52"/>
        <v>17</v>
      </c>
      <c r="C2049" s="104">
        <v>35.675</v>
      </c>
      <c r="D2049" s="105">
        <v>24.9725</v>
      </c>
      <c r="E2049" s="105">
        <v>14.37</v>
      </c>
    </row>
    <row r="2050" spans="1:5">
      <c r="A2050" s="103" t="s">
        <v>2746</v>
      </c>
      <c r="B2050" s="87" t="str">
        <f t="shared" si="52"/>
        <v>17</v>
      </c>
      <c r="C2050" s="104">
        <v>36.2</v>
      </c>
      <c r="D2050" s="105">
        <v>25.34</v>
      </c>
      <c r="E2050" s="105">
        <v>14.48</v>
      </c>
    </row>
    <row r="2051" spans="1:5">
      <c r="A2051" s="103" t="s">
        <v>2747</v>
      </c>
      <c r="B2051" s="87" t="str">
        <f t="shared" si="52"/>
        <v>17</v>
      </c>
      <c r="C2051" s="104">
        <v>36.2</v>
      </c>
      <c r="D2051" s="105">
        <v>25.34</v>
      </c>
      <c r="E2051" s="105">
        <v>14.87</v>
      </c>
    </row>
    <row r="2052" spans="1:5">
      <c r="A2052" s="103" t="s">
        <v>2748</v>
      </c>
      <c r="B2052" s="87" t="str">
        <f t="shared" si="52"/>
        <v>17</v>
      </c>
      <c r="C2052" s="104">
        <v>36.2</v>
      </c>
      <c r="D2052" s="105">
        <v>25.34</v>
      </c>
      <c r="E2052" s="105">
        <v>14.16</v>
      </c>
    </row>
    <row r="2053" spans="1:5">
      <c r="A2053" s="103" t="s">
        <v>2749</v>
      </c>
      <c r="B2053" s="87" t="str">
        <f t="shared" si="52"/>
        <v>17</v>
      </c>
      <c r="C2053" s="104">
        <v>36.2</v>
      </c>
      <c r="D2053" s="105">
        <v>25.34</v>
      </c>
      <c r="E2053" s="105">
        <v>14.16</v>
      </c>
    </row>
    <row r="2054" spans="1:5">
      <c r="A2054" s="103" t="s">
        <v>2750</v>
      </c>
      <c r="B2054" s="87" t="str">
        <f t="shared" si="52"/>
        <v>17</v>
      </c>
      <c r="C2054" s="104">
        <v>36.2</v>
      </c>
      <c r="D2054" s="105">
        <v>25.34</v>
      </c>
      <c r="E2054" s="105">
        <v>14.47</v>
      </c>
    </row>
    <row r="2055" spans="1:5">
      <c r="A2055" s="103" t="s">
        <v>2751</v>
      </c>
      <c r="B2055" s="87" t="str">
        <f t="shared" si="52"/>
        <v>13</v>
      </c>
      <c r="C2055" s="104">
        <v>11.5</v>
      </c>
      <c r="D2055" s="105">
        <v>8.05</v>
      </c>
      <c r="E2055" s="105">
        <v>4.6</v>
      </c>
    </row>
    <row r="2056" spans="1:5">
      <c r="A2056" s="103" t="s">
        <v>2752</v>
      </c>
      <c r="B2056" s="87" t="str">
        <f t="shared" si="52"/>
        <v>13</v>
      </c>
      <c r="C2056" s="104">
        <v>11.5</v>
      </c>
      <c r="D2056" s="105">
        <v>8.05</v>
      </c>
      <c r="E2056" s="105">
        <v>4.6</v>
      </c>
    </row>
    <row r="2057" spans="1:5">
      <c r="A2057" s="103" t="s">
        <v>2753</v>
      </c>
      <c r="B2057" s="87" t="str">
        <f t="shared" si="52"/>
        <v>13</v>
      </c>
      <c r="C2057" s="104">
        <v>11.5</v>
      </c>
      <c r="D2057" s="105">
        <v>8.05</v>
      </c>
      <c r="E2057" s="105">
        <v>4.6</v>
      </c>
    </row>
    <row r="2058" spans="1:5">
      <c r="A2058" s="103" t="s">
        <v>2754</v>
      </c>
      <c r="B2058" s="87" t="str">
        <f t="shared" si="52"/>
        <v>15</v>
      </c>
      <c r="C2058" s="104">
        <v>32.5</v>
      </c>
      <c r="D2058" s="105">
        <v>22.75</v>
      </c>
      <c r="E2058" s="105">
        <v>13</v>
      </c>
    </row>
    <row r="2059" spans="1:5">
      <c r="A2059" s="103" t="s">
        <v>2755</v>
      </c>
      <c r="B2059" s="87" t="str">
        <f t="shared" si="52"/>
        <v>17</v>
      </c>
      <c r="C2059" s="104">
        <v>30.5</v>
      </c>
      <c r="D2059" s="105">
        <v>21</v>
      </c>
      <c r="E2059" s="105">
        <v>12.2</v>
      </c>
    </row>
    <row r="2060" spans="1:5">
      <c r="A2060" s="103" t="s">
        <v>2756</v>
      </c>
      <c r="B2060" s="87" t="str">
        <f t="shared" si="52"/>
        <v>13</v>
      </c>
      <c r="C2060" s="104">
        <v>11</v>
      </c>
      <c r="D2060" s="105">
        <v>7.7</v>
      </c>
      <c r="E2060" s="105">
        <v>4.4</v>
      </c>
    </row>
    <row r="2061" spans="1:5">
      <c r="A2061" s="103" t="s">
        <v>2757</v>
      </c>
      <c r="B2061" s="87" t="str">
        <f t="shared" si="52"/>
        <v>13</v>
      </c>
      <c r="C2061" s="104">
        <v>11</v>
      </c>
      <c r="D2061" s="105">
        <v>7.7</v>
      </c>
      <c r="E2061" s="105">
        <v>4.4</v>
      </c>
    </row>
    <row r="2062" spans="1:5">
      <c r="A2062" s="103" t="s">
        <v>2758</v>
      </c>
      <c r="B2062" s="87" t="str">
        <f t="shared" si="52"/>
        <v>17</v>
      </c>
      <c r="C2062" s="104">
        <v>21</v>
      </c>
      <c r="D2062" s="105">
        <v>14.7</v>
      </c>
      <c r="E2062" s="105">
        <v>8.3</v>
      </c>
    </row>
    <row r="2063" spans="1:5">
      <c r="A2063" s="103" t="s">
        <v>2759</v>
      </c>
      <c r="B2063" s="87" t="str">
        <f t="shared" si="52"/>
        <v>17</v>
      </c>
      <c r="C2063" s="104">
        <v>21</v>
      </c>
      <c r="D2063" s="105">
        <v>14.7</v>
      </c>
      <c r="E2063" s="105">
        <v>8.15</v>
      </c>
    </row>
    <row r="2064" spans="1:5">
      <c r="A2064" s="103" t="s">
        <v>2760</v>
      </c>
      <c r="B2064" s="87" t="str">
        <f t="shared" si="52"/>
        <v>13</v>
      </c>
      <c r="C2064" s="104">
        <v>11.5</v>
      </c>
      <c r="D2064" s="105">
        <v>8.05</v>
      </c>
      <c r="E2064" s="105">
        <v>4.6</v>
      </c>
    </row>
    <row r="2065" spans="1:5">
      <c r="A2065" s="103" t="s">
        <v>2761</v>
      </c>
      <c r="B2065" s="87" t="str">
        <f t="shared" si="52"/>
        <v>14</v>
      </c>
      <c r="C2065" s="75">
        <v>13.358</v>
      </c>
      <c r="D2065" s="74">
        <v>10.05</v>
      </c>
      <c r="E2065" s="105">
        <v>4.8</v>
      </c>
    </row>
    <row r="2066" spans="1:5">
      <c r="A2066" s="103" t="s">
        <v>2762</v>
      </c>
      <c r="B2066" s="87" t="str">
        <f t="shared" si="52"/>
        <v>14</v>
      </c>
      <c r="C2066" s="75">
        <v>13.358</v>
      </c>
      <c r="D2066" s="74">
        <v>10.05</v>
      </c>
      <c r="E2066" s="105">
        <v>4.8</v>
      </c>
    </row>
    <row r="2067" spans="1:5">
      <c r="A2067" s="103" t="s">
        <v>2763</v>
      </c>
      <c r="B2067" s="87" t="str">
        <f t="shared" si="52"/>
        <v>14</v>
      </c>
      <c r="C2067" s="75">
        <v>13.358</v>
      </c>
      <c r="D2067" s="74">
        <v>10.05</v>
      </c>
      <c r="E2067" s="105">
        <v>4.8</v>
      </c>
    </row>
    <row r="2068" spans="1:5">
      <c r="A2068" s="103" t="s">
        <v>2764</v>
      </c>
      <c r="B2068" s="87" t="str">
        <f t="shared" si="52"/>
        <v>14</v>
      </c>
      <c r="C2068" s="104">
        <v>15.614</v>
      </c>
      <c r="D2068" s="105">
        <v>11.117</v>
      </c>
      <c r="E2068" s="105">
        <v>5.25</v>
      </c>
    </row>
    <row r="2069" spans="1:5">
      <c r="A2069" s="103" t="s">
        <v>2765</v>
      </c>
      <c r="B2069" s="87" t="str">
        <f t="shared" si="52"/>
        <v>15</v>
      </c>
      <c r="C2069" s="104">
        <v>16.62</v>
      </c>
      <c r="D2069" s="105">
        <v>12.813</v>
      </c>
      <c r="E2069" s="105">
        <v>5.8</v>
      </c>
    </row>
    <row r="2070" spans="1:5">
      <c r="A2070" s="103" t="s">
        <v>2766</v>
      </c>
      <c r="B2070" s="87" t="str">
        <f t="shared" si="52"/>
        <v>15</v>
      </c>
      <c r="C2070" s="104">
        <v>17.02</v>
      </c>
      <c r="D2070" s="105">
        <v>13.087</v>
      </c>
      <c r="E2070" s="105">
        <v>6.1</v>
      </c>
    </row>
    <row r="2071" spans="1:5">
      <c r="A2071" s="103" t="s">
        <v>2767</v>
      </c>
      <c r="B2071" s="87" t="str">
        <f t="shared" si="52"/>
        <v>14</v>
      </c>
      <c r="C2071" s="104">
        <v>15.18</v>
      </c>
      <c r="D2071" s="105">
        <v>11.2</v>
      </c>
      <c r="E2071" s="105">
        <v>5.3</v>
      </c>
    </row>
    <row r="2072" spans="1:5">
      <c r="A2072" s="103" t="s">
        <v>2768</v>
      </c>
      <c r="B2072" s="87" t="str">
        <f t="shared" si="52"/>
        <v>16</v>
      </c>
      <c r="C2072" s="104">
        <v>17.781</v>
      </c>
      <c r="D2072" s="105">
        <v>13.044</v>
      </c>
      <c r="E2072" s="105">
        <v>7.2</v>
      </c>
    </row>
    <row r="2073" spans="1:5">
      <c r="A2073" s="103" t="s">
        <v>2769</v>
      </c>
      <c r="B2073" s="87" t="str">
        <f t="shared" si="52"/>
        <v>16</v>
      </c>
      <c r="C2073" s="104">
        <v>17.781</v>
      </c>
      <c r="D2073" s="105">
        <v>13.044</v>
      </c>
      <c r="E2073" s="105">
        <v>7.2</v>
      </c>
    </row>
    <row r="2074" spans="1:5">
      <c r="A2074" s="103" t="s">
        <v>2770</v>
      </c>
      <c r="B2074" s="87" t="str">
        <f t="shared" si="52"/>
        <v>13</v>
      </c>
      <c r="C2074" s="104">
        <v>11.5</v>
      </c>
      <c r="D2074" s="105">
        <v>8.395</v>
      </c>
      <c r="E2074" s="105">
        <v>4.6</v>
      </c>
    </row>
    <row r="2075" spans="1:5">
      <c r="A2075" s="103" t="s">
        <v>2771</v>
      </c>
      <c r="B2075" s="87" t="str">
        <f t="shared" si="52"/>
        <v>13</v>
      </c>
      <c r="C2075" s="104">
        <v>11.5</v>
      </c>
      <c r="D2075" s="105">
        <v>8.395</v>
      </c>
      <c r="E2075" s="105">
        <v>4.6</v>
      </c>
    </row>
    <row r="2076" spans="1:5">
      <c r="A2076" s="103" t="s">
        <v>2772</v>
      </c>
      <c r="B2076" s="87" t="str">
        <f t="shared" si="52"/>
        <v>16</v>
      </c>
      <c r="C2076" s="104">
        <v>23.125</v>
      </c>
      <c r="D2076" s="105">
        <v>16.1875</v>
      </c>
      <c r="E2076" s="105">
        <v>9.25</v>
      </c>
    </row>
    <row r="2077" spans="1:5">
      <c r="A2077" s="103" t="s">
        <v>2773</v>
      </c>
      <c r="B2077" s="87" t="str">
        <f t="shared" si="52"/>
        <v>16</v>
      </c>
      <c r="C2077" s="104">
        <v>23.125</v>
      </c>
      <c r="D2077" s="105">
        <v>16.1875</v>
      </c>
      <c r="E2077" s="105">
        <v>9.25</v>
      </c>
    </row>
    <row r="2078" spans="1:5">
      <c r="A2078" s="103" t="s">
        <v>2774</v>
      </c>
      <c r="B2078" s="87" t="str">
        <f t="shared" si="52"/>
        <v>14</v>
      </c>
      <c r="C2078" s="104">
        <v>14.351</v>
      </c>
      <c r="D2078" s="105">
        <v>9.603</v>
      </c>
      <c r="E2078" s="105">
        <v>4.95</v>
      </c>
    </row>
    <row r="2079" spans="1:5">
      <c r="A2079" s="103" t="s">
        <v>2775</v>
      </c>
      <c r="B2079" s="87" t="str">
        <f t="shared" si="52"/>
        <v>14</v>
      </c>
      <c r="C2079" s="104">
        <v>14.351</v>
      </c>
      <c r="D2079" s="105">
        <v>9.603</v>
      </c>
      <c r="E2079" s="105">
        <v>4.95</v>
      </c>
    </row>
    <row r="2080" spans="1:5">
      <c r="A2080" s="103" t="s">
        <v>2776</v>
      </c>
      <c r="B2080" s="87" t="str">
        <f t="shared" si="52"/>
        <v>14</v>
      </c>
      <c r="C2080" s="104">
        <v>14.351</v>
      </c>
      <c r="D2080" s="105">
        <v>9.603</v>
      </c>
      <c r="E2080" s="105">
        <v>4.95</v>
      </c>
    </row>
    <row r="2081" spans="1:5">
      <c r="A2081" s="103" t="s">
        <v>2777</v>
      </c>
      <c r="B2081" s="87" t="str">
        <f t="shared" si="52"/>
        <v>14</v>
      </c>
      <c r="C2081" s="104">
        <v>14.351</v>
      </c>
      <c r="D2081" s="105">
        <v>9.603</v>
      </c>
      <c r="E2081" s="105">
        <v>4.95</v>
      </c>
    </row>
    <row r="2082" spans="1:5">
      <c r="A2082" s="103" t="s">
        <v>2778</v>
      </c>
      <c r="B2082" s="87" t="str">
        <f t="shared" si="52"/>
        <v>18</v>
      </c>
      <c r="C2082" s="104">
        <v>27.5</v>
      </c>
      <c r="D2082" s="105">
        <v>19.25</v>
      </c>
      <c r="E2082" s="105">
        <v>11</v>
      </c>
    </row>
    <row r="2083" spans="1:5">
      <c r="A2083" s="103" t="s">
        <v>2779</v>
      </c>
      <c r="B2083" s="87" t="str">
        <f t="shared" si="52"/>
        <v>14</v>
      </c>
      <c r="C2083" s="104">
        <v>14.003</v>
      </c>
      <c r="D2083" s="105">
        <v>10.24</v>
      </c>
      <c r="E2083" s="105">
        <v>6.242</v>
      </c>
    </row>
    <row r="2084" spans="1:5">
      <c r="A2084" s="103" t="s">
        <v>2780</v>
      </c>
      <c r="B2084" s="87" t="str">
        <f t="shared" si="52"/>
        <v>15</v>
      </c>
      <c r="C2084" s="104">
        <v>16.353</v>
      </c>
      <c r="D2084" s="105">
        <v>10.913</v>
      </c>
      <c r="E2084" s="105">
        <v>5.9</v>
      </c>
    </row>
    <row r="2085" spans="1:5">
      <c r="A2085" s="103" t="s">
        <v>2781</v>
      </c>
      <c r="B2085" s="87" t="str">
        <f t="shared" si="52"/>
        <v>15</v>
      </c>
      <c r="C2085" s="104">
        <v>16.353</v>
      </c>
      <c r="D2085" s="105">
        <v>10.913</v>
      </c>
      <c r="E2085" s="105">
        <v>5.9</v>
      </c>
    </row>
    <row r="2086" spans="1:5">
      <c r="A2086" s="103" t="s">
        <v>2782</v>
      </c>
      <c r="B2086" s="87" t="str">
        <f t="shared" si="52"/>
        <v>16</v>
      </c>
      <c r="C2086" s="104">
        <v>19.12</v>
      </c>
      <c r="D2086" s="105">
        <v>14.38</v>
      </c>
      <c r="E2086" s="105">
        <v>7.45</v>
      </c>
    </row>
    <row r="2087" spans="1:5">
      <c r="A2087" s="103" t="s">
        <v>2783</v>
      </c>
      <c r="B2087" s="87" t="str">
        <f t="shared" si="52"/>
        <v>D15</v>
      </c>
      <c r="C2087" s="104">
        <v>9.425</v>
      </c>
      <c r="D2087" s="105">
        <v>9.275</v>
      </c>
      <c r="E2087" s="105">
        <v>5.3</v>
      </c>
    </row>
    <row r="2088" spans="1:5">
      <c r="A2088" s="103" t="s">
        <v>2784</v>
      </c>
      <c r="B2088" s="87" t="str">
        <f t="shared" si="52"/>
        <v>D15</v>
      </c>
      <c r="C2088" s="104">
        <v>9.425</v>
      </c>
      <c r="D2088" s="105">
        <v>9.275</v>
      </c>
      <c r="E2088" s="105">
        <v>5.3</v>
      </c>
    </row>
    <row r="2089" spans="1:5">
      <c r="A2089" s="103" t="s">
        <v>2785</v>
      </c>
      <c r="B2089" s="87" t="str">
        <f t="shared" si="52"/>
        <v>17</v>
      </c>
      <c r="C2089" s="104">
        <v>36.25</v>
      </c>
      <c r="D2089" s="105">
        <v>25.375</v>
      </c>
      <c r="E2089" s="105">
        <v>14.5</v>
      </c>
    </row>
    <row r="2090" spans="1:5">
      <c r="A2090" s="109" t="s">
        <v>2786</v>
      </c>
      <c r="B2090" s="87" t="str">
        <f t="shared" si="52"/>
        <v>16</v>
      </c>
      <c r="C2090" s="104">
        <v>16.75</v>
      </c>
      <c r="D2090" s="105">
        <v>11.725</v>
      </c>
      <c r="E2090" s="105">
        <v>6.7</v>
      </c>
    </row>
    <row r="2091" spans="1:5">
      <c r="A2091" s="103" t="s">
        <v>2787</v>
      </c>
      <c r="B2091" s="87" t="str">
        <f t="shared" si="52"/>
        <v>21</v>
      </c>
      <c r="C2091" s="104">
        <v>38.75</v>
      </c>
      <c r="D2091" s="105">
        <v>27.125</v>
      </c>
      <c r="E2091" s="105">
        <v>15.5</v>
      </c>
    </row>
    <row r="2092" spans="1:5">
      <c r="A2092" s="103" t="s">
        <v>2788</v>
      </c>
      <c r="B2092" s="87" t="str">
        <f t="shared" si="52"/>
        <v>16</v>
      </c>
      <c r="C2092" s="104">
        <v>22.25</v>
      </c>
      <c r="D2092" s="105">
        <v>15.575</v>
      </c>
      <c r="E2092" s="105">
        <v>8.6</v>
      </c>
    </row>
    <row r="2093" spans="1:5">
      <c r="A2093" s="103" t="s">
        <v>2789</v>
      </c>
      <c r="B2093" s="87" t="str">
        <f t="shared" si="52"/>
        <v>16</v>
      </c>
      <c r="C2093" s="104">
        <v>22.25</v>
      </c>
      <c r="D2093" s="105">
        <v>15.575</v>
      </c>
      <c r="E2093" s="105">
        <v>8.6</v>
      </c>
    </row>
    <row r="2094" spans="1:5">
      <c r="A2094" s="103" t="s">
        <v>2790</v>
      </c>
      <c r="B2094" s="87" t="str">
        <f t="shared" si="52"/>
        <v>17</v>
      </c>
      <c r="C2094" s="104">
        <v>23.875</v>
      </c>
      <c r="D2094" s="105">
        <v>16.7125</v>
      </c>
      <c r="E2094" s="105">
        <v>9.2</v>
      </c>
    </row>
    <row r="2095" spans="1:5">
      <c r="A2095" s="103" t="s">
        <v>2791</v>
      </c>
      <c r="B2095" s="87" t="str">
        <f t="shared" ref="B2095:B2158" si="53">IF(LEN(A2095)=12,"D"&amp;MID(A2095,6,2),MID(A2095,5,2))</f>
        <v>17</v>
      </c>
      <c r="C2095" s="104">
        <v>23.875</v>
      </c>
      <c r="D2095" s="105">
        <v>16.7125</v>
      </c>
      <c r="E2095" s="105">
        <v>9.2</v>
      </c>
    </row>
    <row r="2096" spans="1:5">
      <c r="A2096" s="103" t="s">
        <v>2792</v>
      </c>
      <c r="B2096" s="87" t="str">
        <f t="shared" si="53"/>
        <v>15</v>
      </c>
      <c r="C2096" s="104">
        <v>16.902</v>
      </c>
      <c r="D2096" s="105">
        <v>11.31</v>
      </c>
      <c r="E2096" s="105">
        <v>5.8</v>
      </c>
    </row>
    <row r="2097" spans="1:5">
      <c r="A2097" s="103" t="s">
        <v>2793</v>
      </c>
      <c r="B2097" s="87" t="str">
        <f t="shared" si="53"/>
        <v>18</v>
      </c>
      <c r="C2097" s="104">
        <v>24.5</v>
      </c>
      <c r="D2097" s="105">
        <v>17.15</v>
      </c>
      <c r="E2097" s="105">
        <v>9.8</v>
      </c>
    </row>
    <row r="2098" spans="1:5">
      <c r="A2098" s="103" t="s">
        <v>2794</v>
      </c>
      <c r="B2098" s="87" t="str">
        <f t="shared" si="53"/>
        <v>18</v>
      </c>
      <c r="C2098" s="104">
        <v>25.25</v>
      </c>
      <c r="D2098" s="105">
        <v>17.675</v>
      </c>
      <c r="E2098" s="105">
        <v>10.1</v>
      </c>
    </row>
    <row r="2099" spans="1:5">
      <c r="A2099" s="103" t="s">
        <v>2795</v>
      </c>
      <c r="B2099" s="87" t="str">
        <f t="shared" si="53"/>
        <v>17</v>
      </c>
      <c r="C2099" s="104">
        <v>26.5</v>
      </c>
      <c r="D2099" s="105">
        <v>20.8</v>
      </c>
      <c r="E2099" s="105">
        <v>10.2</v>
      </c>
    </row>
    <row r="2100" spans="1:5">
      <c r="A2100" s="103" t="s">
        <v>2796</v>
      </c>
      <c r="B2100" s="87" t="str">
        <f t="shared" si="53"/>
        <v>17</v>
      </c>
      <c r="C2100" s="104">
        <v>26.5</v>
      </c>
      <c r="D2100" s="105">
        <v>20.8</v>
      </c>
      <c r="E2100" s="105">
        <v>10.5</v>
      </c>
    </row>
    <row r="2101" spans="1:5">
      <c r="A2101" s="103" t="s">
        <v>2797</v>
      </c>
      <c r="B2101" s="87" t="str">
        <f t="shared" si="53"/>
        <v>17</v>
      </c>
      <c r="C2101" s="104">
        <v>26.5</v>
      </c>
      <c r="D2101" s="105">
        <v>20.8</v>
      </c>
      <c r="E2101" s="105">
        <v>10.8</v>
      </c>
    </row>
    <row r="2102" spans="1:5">
      <c r="A2102" s="103" t="s">
        <v>2798</v>
      </c>
      <c r="B2102" s="87" t="str">
        <f t="shared" si="53"/>
        <v>18</v>
      </c>
      <c r="C2102" s="106">
        <v>27.542</v>
      </c>
      <c r="D2102" s="105">
        <v>16.1</v>
      </c>
      <c r="E2102" s="105">
        <v>9.1</v>
      </c>
    </row>
    <row r="2103" spans="1:5">
      <c r="A2103" s="103" t="s">
        <v>2799</v>
      </c>
      <c r="B2103" s="87" t="str">
        <f t="shared" si="53"/>
        <v>18</v>
      </c>
      <c r="C2103" s="106">
        <v>27.542</v>
      </c>
      <c r="D2103" s="105">
        <v>19.994</v>
      </c>
      <c r="E2103" s="105">
        <v>9.3</v>
      </c>
    </row>
    <row r="2104" spans="1:5">
      <c r="A2104" s="103" t="s">
        <v>2800</v>
      </c>
      <c r="B2104" s="87" t="str">
        <f t="shared" si="53"/>
        <v>18</v>
      </c>
      <c r="C2104" s="106">
        <v>27.542</v>
      </c>
      <c r="D2104" s="105">
        <v>21.2</v>
      </c>
      <c r="E2104" s="105">
        <v>9.5</v>
      </c>
    </row>
    <row r="2105" spans="1:5">
      <c r="A2105" s="103" t="s">
        <v>2801</v>
      </c>
      <c r="B2105" s="87" t="str">
        <f t="shared" si="53"/>
        <v>18</v>
      </c>
      <c r="C2105" s="106">
        <v>27.542</v>
      </c>
      <c r="D2105" s="105">
        <v>21.2</v>
      </c>
      <c r="E2105" s="105">
        <v>9.5</v>
      </c>
    </row>
    <row r="2106" spans="1:5">
      <c r="A2106" s="103" t="s">
        <v>2802</v>
      </c>
      <c r="B2106" s="87" t="str">
        <f t="shared" si="53"/>
        <v>16</v>
      </c>
      <c r="C2106" s="104">
        <v>16.25</v>
      </c>
      <c r="D2106" s="105">
        <v>11.863</v>
      </c>
      <c r="E2106" s="105">
        <v>6.5</v>
      </c>
    </row>
    <row r="2107" spans="1:5">
      <c r="A2107" s="103" t="s">
        <v>2803</v>
      </c>
      <c r="B2107" s="87" t="str">
        <f t="shared" si="53"/>
        <v>14</v>
      </c>
      <c r="C2107" s="104">
        <v>11.75</v>
      </c>
      <c r="D2107" s="105">
        <v>8.225</v>
      </c>
      <c r="E2107" s="105">
        <v>4.7</v>
      </c>
    </row>
    <row r="2108" spans="1:5">
      <c r="A2108" s="103" t="s">
        <v>2804</v>
      </c>
      <c r="B2108" s="87" t="str">
        <f t="shared" si="53"/>
        <v>13</v>
      </c>
      <c r="C2108" s="104">
        <v>12.25</v>
      </c>
      <c r="D2108" s="105">
        <v>8.575</v>
      </c>
      <c r="E2108" s="105">
        <v>4.9</v>
      </c>
    </row>
    <row r="2109" spans="1:5">
      <c r="A2109" s="103" t="s">
        <v>2805</v>
      </c>
      <c r="B2109" s="87" t="str">
        <f t="shared" si="53"/>
        <v>15</v>
      </c>
      <c r="C2109" s="104">
        <v>14.25</v>
      </c>
      <c r="D2109" s="105">
        <v>10.403</v>
      </c>
      <c r="E2109" s="105">
        <v>5.7</v>
      </c>
    </row>
    <row r="2110" spans="1:5">
      <c r="A2110" s="103" t="s">
        <v>2806</v>
      </c>
      <c r="B2110" s="87" t="str">
        <f t="shared" si="53"/>
        <v>15</v>
      </c>
      <c r="C2110" s="104">
        <v>14.25</v>
      </c>
      <c r="D2110" s="105">
        <v>10.403</v>
      </c>
      <c r="E2110" s="105">
        <v>5.7</v>
      </c>
    </row>
    <row r="2111" spans="1:5">
      <c r="A2111" s="103" t="s">
        <v>2807</v>
      </c>
      <c r="B2111" s="87" t="str">
        <f t="shared" si="53"/>
        <v>15</v>
      </c>
      <c r="C2111" s="104">
        <v>14.5</v>
      </c>
      <c r="D2111" s="105">
        <v>10.15</v>
      </c>
      <c r="E2111" s="105">
        <v>5.8</v>
      </c>
    </row>
    <row r="2112" spans="1:5">
      <c r="A2112" s="103" t="s">
        <v>2808</v>
      </c>
      <c r="B2112" s="87" t="str">
        <f t="shared" si="53"/>
        <v>15</v>
      </c>
      <c r="C2112" s="104">
        <v>14.5</v>
      </c>
      <c r="D2112" s="105">
        <v>10.15</v>
      </c>
      <c r="E2112" s="105">
        <v>5.8</v>
      </c>
    </row>
    <row r="2113" spans="1:5">
      <c r="A2113" s="103" t="s">
        <v>2809</v>
      </c>
      <c r="B2113" s="87" t="str">
        <f t="shared" si="53"/>
        <v>14</v>
      </c>
      <c r="C2113" s="104">
        <v>15.18</v>
      </c>
      <c r="D2113" s="105">
        <v>11.2</v>
      </c>
      <c r="E2113" s="105">
        <v>5.3</v>
      </c>
    </row>
    <row r="2114" spans="1:5">
      <c r="A2114" s="103" t="s">
        <v>2810</v>
      </c>
      <c r="B2114" s="87" t="str">
        <f t="shared" si="53"/>
        <v>15</v>
      </c>
      <c r="C2114" s="104">
        <v>18.78</v>
      </c>
      <c r="D2114" s="105">
        <v>13.234</v>
      </c>
      <c r="E2114" s="105">
        <v>6.1</v>
      </c>
    </row>
    <row r="2115" spans="1:5">
      <c r="A2115" s="103" t="s">
        <v>2811</v>
      </c>
      <c r="B2115" s="87" t="str">
        <f t="shared" si="53"/>
        <v>15</v>
      </c>
      <c r="C2115" s="104">
        <v>15.993</v>
      </c>
      <c r="D2115" s="105">
        <v>11.066</v>
      </c>
      <c r="E2115" s="105">
        <v>5.7</v>
      </c>
    </row>
    <row r="2116" spans="1:5">
      <c r="A2116" s="103" t="s">
        <v>2812</v>
      </c>
      <c r="B2116" s="87" t="str">
        <f t="shared" si="53"/>
        <v>15</v>
      </c>
      <c r="C2116" s="104">
        <v>16.304</v>
      </c>
      <c r="D2116" s="105">
        <v>12.113</v>
      </c>
      <c r="E2116" s="105">
        <v>5.65</v>
      </c>
    </row>
    <row r="2117" spans="1:5">
      <c r="A2117" s="103" t="s">
        <v>2813</v>
      </c>
      <c r="B2117" s="87" t="str">
        <f t="shared" si="53"/>
        <v>15</v>
      </c>
      <c r="C2117" s="104">
        <v>18.72</v>
      </c>
      <c r="D2117" s="105">
        <v>12.754</v>
      </c>
      <c r="E2117" s="105">
        <v>6.5</v>
      </c>
    </row>
    <row r="2118" spans="1:5">
      <c r="A2118" s="103" t="s">
        <v>2814</v>
      </c>
      <c r="B2118" s="87" t="str">
        <f t="shared" si="53"/>
        <v>15</v>
      </c>
      <c r="C2118" s="104">
        <v>14</v>
      </c>
      <c r="D2118" s="105">
        <v>10.22</v>
      </c>
      <c r="E2118" s="105">
        <v>5.6</v>
      </c>
    </row>
    <row r="2119" spans="1:5">
      <c r="A2119" s="103" t="s">
        <v>2815</v>
      </c>
      <c r="B2119" s="87" t="str">
        <f t="shared" si="53"/>
        <v>15</v>
      </c>
      <c r="C2119" s="104">
        <v>15.391</v>
      </c>
      <c r="D2119" s="105">
        <v>10.584</v>
      </c>
      <c r="E2119" s="105">
        <v>5.9</v>
      </c>
    </row>
    <row r="2120" spans="1:5">
      <c r="A2120" s="103" t="s">
        <v>2816</v>
      </c>
      <c r="B2120" s="87" t="str">
        <f t="shared" si="53"/>
        <v>13</v>
      </c>
      <c r="C2120" s="104">
        <v>11.325</v>
      </c>
      <c r="D2120" s="105">
        <v>7.9275</v>
      </c>
      <c r="E2120" s="105">
        <v>4.53</v>
      </c>
    </row>
    <row r="2121" spans="1:5">
      <c r="A2121" s="103" t="s">
        <v>2817</v>
      </c>
      <c r="B2121" s="87" t="str">
        <f t="shared" si="53"/>
        <v>D15</v>
      </c>
      <c r="C2121" s="104">
        <v>10.5</v>
      </c>
      <c r="D2121" s="105">
        <v>10.15</v>
      </c>
      <c r="E2121" s="105">
        <v>5.8</v>
      </c>
    </row>
    <row r="2122" spans="1:5">
      <c r="A2122" s="103" t="s">
        <v>2818</v>
      </c>
      <c r="B2122" s="87" t="str">
        <f t="shared" si="53"/>
        <v>13</v>
      </c>
      <c r="C2122" s="104">
        <v>11.25</v>
      </c>
      <c r="D2122" s="105">
        <v>8.212</v>
      </c>
      <c r="E2122" s="105">
        <v>4.5</v>
      </c>
    </row>
    <row r="2123" spans="1:5">
      <c r="A2123" s="103" t="s">
        <v>2819</v>
      </c>
      <c r="B2123" s="87" t="str">
        <f t="shared" si="53"/>
        <v>13</v>
      </c>
      <c r="C2123" s="104">
        <v>11.75</v>
      </c>
      <c r="D2123" s="105">
        <v>8.225</v>
      </c>
      <c r="E2123" s="105">
        <v>4.7</v>
      </c>
    </row>
    <row r="2124" spans="1:5">
      <c r="A2124" s="103" t="s">
        <v>2820</v>
      </c>
      <c r="B2124" s="87" t="str">
        <f t="shared" si="53"/>
        <v>14</v>
      </c>
      <c r="C2124" s="104">
        <v>17.734</v>
      </c>
      <c r="D2124" s="105">
        <v>11.5</v>
      </c>
      <c r="E2124" s="105">
        <v>6.25</v>
      </c>
    </row>
    <row r="2125" spans="1:5">
      <c r="A2125" s="103" t="s">
        <v>2821</v>
      </c>
      <c r="B2125" s="87" t="str">
        <f t="shared" si="53"/>
        <v>14</v>
      </c>
      <c r="C2125" s="104">
        <v>17.734</v>
      </c>
      <c r="D2125" s="105">
        <v>11.5</v>
      </c>
      <c r="E2125" s="105">
        <v>6.25</v>
      </c>
    </row>
    <row r="2126" spans="1:5">
      <c r="A2126" s="103" t="s">
        <v>2822</v>
      </c>
      <c r="B2126" s="87" t="str">
        <f t="shared" si="53"/>
        <v>17</v>
      </c>
      <c r="C2126" s="104">
        <v>35.975</v>
      </c>
      <c r="D2126" s="105">
        <v>25.1825</v>
      </c>
      <c r="E2126" s="105">
        <v>14.39</v>
      </c>
    </row>
    <row r="2127" spans="1:5">
      <c r="A2127" s="103" t="s">
        <v>2823</v>
      </c>
      <c r="B2127" s="87" t="str">
        <f t="shared" si="53"/>
        <v>15</v>
      </c>
      <c r="C2127" s="104">
        <v>15.391</v>
      </c>
      <c r="D2127" s="105">
        <v>10.584</v>
      </c>
      <c r="E2127" s="105">
        <v>5.9</v>
      </c>
    </row>
    <row r="2128" spans="1:5">
      <c r="A2128" s="103" t="s">
        <v>2824</v>
      </c>
      <c r="B2128" s="87" t="str">
        <f t="shared" si="53"/>
        <v>15</v>
      </c>
      <c r="C2128" s="104">
        <v>15.391</v>
      </c>
      <c r="D2128" s="105">
        <v>10.584</v>
      </c>
      <c r="E2128" s="105">
        <v>5.9</v>
      </c>
    </row>
    <row r="2129" spans="1:5">
      <c r="A2129" s="103" t="s">
        <v>2825</v>
      </c>
      <c r="B2129" s="87" t="str">
        <f t="shared" si="53"/>
        <v>D15</v>
      </c>
      <c r="C2129" s="104">
        <v>10.5</v>
      </c>
      <c r="D2129" s="105">
        <v>10.15</v>
      </c>
      <c r="E2129" s="105">
        <v>5.8</v>
      </c>
    </row>
    <row r="2130" spans="1:5">
      <c r="A2130" s="103" t="s">
        <v>2826</v>
      </c>
      <c r="B2130" s="87" t="str">
        <f t="shared" si="53"/>
        <v>D15</v>
      </c>
      <c r="C2130" s="104">
        <v>10.5</v>
      </c>
      <c r="D2130" s="105">
        <v>10.15</v>
      </c>
      <c r="E2130" s="105">
        <v>5.8</v>
      </c>
    </row>
    <row r="2131" spans="1:5">
      <c r="A2131" s="103" t="s">
        <v>2827</v>
      </c>
      <c r="B2131" s="87" t="str">
        <f t="shared" si="53"/>
        <v>14</v>
      </c>
      <c r="C2131" s="104">
        <v>14.351</v>
      </c>
      <c r="D2131" s="105">
        <v>9.603</v>
      </c>
      <c r="E2131" s="105">
        <v>4.95</v>
      </c>
    </row>
    <row r="2132" spans="1:5">
      <c r="A2132" s="103" t="s">
        <v>2828</v>
      </c>
      <c r="B2132" s="87" t="str">
        <f t="shared" si="53"/>
        <v>20</v>
      </c>
      <c r="C2132" s="104">
        <v>31.75</v>
      </c>
      <c r="D2132" s="105">
        <v>12.7</v>
      </c>
      <c r="E2132" s="105">
        <v>12.7</v>
      </c>
    </row>
    <row r="2133" spans="1:5">
      <c r="A2133" s="103" t="s">
        <v>2829</v>
      </c>
      <c r="B2133" s="87" t="str">
        <f t="shared" si="53"/>
        <v>17</v>
      </c>
      <c r="C2133" s="104">
        <v>22.5</v>
      </c>
      <c r="D2133" s="105">
        <v>15.75</v>
      </c>
      <c r="E2133" s="105">
        <v>9</v>
      </c>
    </row>
    <row r="2134" spans="1:5">
      <c r="A2134" s="103" t="s">
        <v>2830</v>
      </c>
      <c r="B2134" s="87" t="str">
        <f t="shared" si="53"/>
        <v>18</v>
      </c>
      <c r="C2134" s="104">
        <v>24.25</v>
      </c>
      <c r="D2134" s="105">
        <v>16.975</v>
      </c>
      <c r="E2134" s="105">
        <v>9.7</v>
      </c>
    </row>
    <row r="2135" spans="1:5">
      <c r="A2135" s="103" t="s">
        <v>2831</v>
      </c>
      <c r="B2135" s="51" t="str">
        <f t="shared" si="53"/>
        <v>18</v>
      </c>
      <c r="C2135" s="104">
        <v>24.25</v>
      </c>
      <c r="D2135" s="105">
        <v>16.975</v>
      </c>
      <c r="E2135" s="105">
        <v>9.7</v>
      </c>
    </row>
    <row r="2136" spans="1:5">
      <c r="A2136" s="103" t="s">
        <v>2832</v>
      </c>
      <c r="B2136" s="51" t="str">
        <f t="shared" si="53"/>
        <v>16</v>
      </c>
      <c r="C2136" s="104">
        <v>30.5</v>
      </c>
      <c r="D2136" s="105">
        <v>21.35</v>
      </c>
      <c r="E2136" s="105">
        <v>12.3</v>
      </c>
    </row>
    <row r="2137" spans="1:5">
      <c r="A2137" s="103" t="s">
        <v>2833</v>
      </c>
      <c r="B2137" s="51" t="str">
        <f t="shared" si="53"/>
        <v>16</v>
      </c>
      <c r="C2137" s="104">
        <v>19</v>
      </c>
      <c r="D2137" s="105">
        <v>13.3</v>
      </c>
      <c r="E2137" s="105">
        <v>7.6</v>
      </c>
    </row>
    <row r="2138" spans="1:5">
      <c r="A2138" s="110" t="s">
        <v>2834</v>
      </c>
      <c r="B2138" s="51" t="str">
        <f t="shared" si="53"/>
        <v>16</v>
      </c>
      <c r="C2138" s="104">
        <v>21.55</v>
      </c>
      <c r="D2138" s="105">
        <v>15.085</v>
      </c>
      <c r="E2138" s="105">
        <v>7</v>
      </c>
    </row>
    <row r="2139" spans="1:5">
      <c r="A2139" s="110" t="s">
        <v>2835</v>
      </c>
      <c r="B2139" s="51" t="str">
        <f t="shared" si="53"/>
        <v>16</v>
      </c>
      <c r="C2139" s="104">
        <v>21.55</v>
      </c>
      <c r="D2139" s="105">
        <v>15.085</v>
      </c>
      <c r="E2139" s="105">
        <v>7</v>
      </c>
    </row>
    <row r="2140" spans="1:5">
      <c r="A2140" s="110" t="s">
        <v>2836</v>
      </c>
      <c r="B2140" s="51" t="str">
        <f t="shared" si="53"/>
        <v>16</v>
      </c>
      <c r="C2140" s="104">
        <v>17.78</v>
      </c>
      <c r="D2140" s="105">
        <v>13.04</v>
      </c>
      <c r="E2140" s="105">
        <v>7.2</v>
      </c>
    </row>
    <row r="2141" spans="1:5">
      <c r="A2141" s="110" t="s">
        <v>2837</v>
      </c>
      <c r="B2141" s="51" t="str">
        <f t="shared" si="53"/>
        <v>16</v>
      </c>
      <c r="C2141" s="104">
        <v>17.78</v>
      </c>
      <c r="D2141" s="105">
        <v>13.04</v>
      </c>
      <c r="E2141" s="105">
        <v>7.2</v>
      </c>
    </row>
    <row r="2142" spans="1:5">
      <c r="A2142" s="110" t="s">
        <v>2838</v>
      </c>
      <c r="B2142" s="51" t="str">
        <f t="shared" si="53"/>
        <v>16</v>
      </c>
      <c r="C2142" s="104">
        <v>17.78</v>
      </c>
      <c r="D2142" s="105">
        <v>13.04</v>
      </c>
      <c r="E2142" s="105">
        <v>7.2</v>
      </c>
    </row>
    <row r="2143" spans="1:5">
      <c r="A2143" s="110" t="s">
        <v>2839</v>
      </c>
      <c r="B2143" s="51" t="str">
        <f t="shared" si="53"/>
        <v>16</v>
      </c>
      <c r="C2143" s="104">
        <v>17.78</v>
      </c>
      <c r="D2143" s="105">
        <v>13.04</v>
      </c>
      <c r="E2143" s="105">
        <v>7.2</v>
      </c>
    </row>
    <row r="2144" spans="1:5">
      <c r="A2144" s="110" t="s">
        <v>2840</v>
      </c>
      <c r="B2144" s="51" t="str">
        <f t="shared" si="53"/>
        <v>16</v>
      </c>
      <c r="C2144" s="104">
        <v>17.78</v>
      </c>
      <c r="D2144" s="105">
        <v>13.04</v>
      </c>
      <c r="E2144" s="105">
        <v>7.2</v>
      </c>
    </row>
    <row r="2145" spans="1:5">
      <c r="A2145" s="110" t="s">
        <v>2841</v>
      </c>
      <c r="B2145" s="51" t="str">
        <f t="shared" si="53"/>
        <v>16</v>
      </c>
      <c r="C2145" s="104">
        <v>17.78</v>
      </c>
      <c r="D2145" s="105">
        <v>13.04</v>
      </c>
      <c r="E2145" s="105">
        <v>7.2</v>
      </c>
    </row>
    <row r="2146" spans="1:5">
      <c r="A2146" s="110" t="s">
        <v>2842</v>
      </c>
      <c r="B2146" s="51" t="str">
        <f t="shared" si="53"/>
        <v>16</v>
      </c>
      <c r="C2146" s="104">
        <v>18.57</v>
      </c>
      <c r="D2146" s="105">
        <v>14.1</v>
      </c>
      <c r="E2146" s="105">
        <v>6.3</v>
      </c>
    </row>
    <row r="2147" spans="1:5">
      <c r="A2147" s="110" t="s">
        <v>2843</v>
      </c>
      <c r="B2147" s="51" t="str">
        <f t="shared" si="53"/>
        <v>17</v>
      </c>
      <c r="C2147" s="104">
        <v>22.5</v>
      </c>
      <c r="D2147" s="105">
        <v>16.823</v>
      </c>
      <c r="E2147" s="105">
        <v>8.2</v>
      </c>
    </row>
    <row r="2148" spans="1:5">
      <c r="A2148" s="110" t="s">
        <v>2844</v>
      </c>
      <c r="B2148" s="51" t="str">
        <f t="shared" si="53"/>
        <v>16</v>
      </c>
      <c r="C2148" s="104">
        <v>16.25</v>
      </c>
      <c r="D2148" s="105">
        <v>11.863</v>
      </c>
      <c r="E2148" s="105">
        <v>6.5</v>
      </c>
    </row>
    <row r="2149" spans="1:5">
      <c r="A2149" s="110" t="s">
        <v>2845</v>
      </c>
      <c r="B2149" s="51" t="str">
        <f t="shared" si="53"/>
        <v>16</v>
      </c>
      <c r="C2149" s="104">
        <v>16.25</v>
      </c>
      <c r="D2149" s="105">
        <v>11.863</v>
      </c>
      <c r="E2149" s="105">
        <v>6.5</v>
      </c>
    </row>
    <row r="2150" spans="1:5">
      <c r="A2150" s="110" t="s">
        <v>2846</v>
      </c>
      <c r="B2150" s="51" t="str">
        <f t="shared" si="53"/>
        <v>16</v>
      </c>
      <c r="C2150" s="104">
        <v>20.55</v>
      </c>
      <c r="D2150" s="105">
        <v>12.25</v>
      </c>
      <c r="E2150" s="105">
        <v>7</v>
      </c>
    </row>
    <row r="2151" spans="1:5">
      <c r="A2151" s="110" t="s">
        <v>2847</v>
      </c>
      <c r="B2151" s="51" t="str">
        <f t="shared" si="53"/>
        <v>16</v>
      </c>
      <c r="C2151" s="104">
        <v>16</v>
      </c>
      <c r="D2151" s="105">
        <v>11.2</v>
      </c>
      <c r="E2151" s="105">
        <v>6.4</v>
      </c>
    </row>
    <row r="2152" spans="1:5">
      <c r="A2152" s="111" t="s">
        <v>2848</v>
      </c>
      <c r="B2152" s="51" t="str">
        <f t="shared" si="53"/>
        <v>14</v>
      </c>
      <c r="C2152" s="104">
        <v>13</v>
      </c>
      <c r="D2152" s="105">
        <v>9.1</v>
      </c>
      <c r="E2152" s="105">
        <v>5.2</v>
      </c>
    </row>
    <row r="2153" spans="1:5">
      <c r="A2153" s="111" t="s">
        <v>2849</v>
      </c>
      <c r="B2153" s="51" t="str">
        <f t="shared" si="53"/>
        <v>15</v>
      </c>
      <c r="C2153" s="104">
        <v>15.75</v>
      </c>
      <c r="D2153" s="105">
        <v>11.025</v>
      </c>
      <c r="E2153" s="105">
        <v>6.3</v>
      </c>
    </row>
    <row r="2154" spans="1:5">
      <c r="A2154" s="111" t="s">
        <v>2850</v>
      </c>
      <c r="B2154" s="51" t="str">
        <f t="shared" si="53"/>
        <v>14</v>
      </c>
      <c r="C2154" s="104">
        <v>13</v>
      </c>
      <c r="D2154" s="105">
        <v>9.1</v>
      </c>
      <c r="E2154" s="105">
        <v>5.2</v>
      </c>
    </row>
    <row r="2155" spans="1:5">
      <c r="A2155" s="111" t="s">
        <v>2851</v>
      </c>
      <c r="B2155" s="51" t="str">
        <f t="shared" si="53"/>
        <v>21</v>
      </c>
      <c r="C2155" s="104">
        <v>38.75</v>
      </c>
      <c r="D2155" s="105">
        <v>27.125</v>
      </c>
      <c r="E2155" s="105">
        <v>15.5</v>
      </c>
    </row>
    <row r="2156" spans="1:5">
      <c r="A2156" s="111" t="s">
        <v>2852</v>
      </c>
      <c r="B2156" s="51" t="str">
        <f t="shared" si="53"/>
        <v>15</v>
      </c>
      <c r="C2156" s="104">
        <v>18.6</v>
      </c>
      <c r="D2156" s="105">
        <v>13.24</v>
      </c>
      <c r="E2156" s="105">
        <v>6.3</v>
      </c>
    </row>
    <row r="2157" spans="1:5">
      <c r="A2157" s="111" t="s">
        <v>2853</v>
      </c>
      <c r="B2157" s="51" t="str">
        <f t="shared" si="53"/>
        <v>14</v>
      </c>
      <c r="C2157" s="104">
        <v>15.18</v>
      </c>
      <c r="D2157" s="105">
        <v>11.2</v>
      </c>
      <c r="E2157" s="105">
        <v>5.2</v>
      </c>
    </row>
    <row r="2158" spans="1:5">
      <c r="A2158" s="111" t="s">
        <v>2854</v>
      </c>
      <c r="B2158" s="51" t="str">
        <f t="shared" si="53"/>
        <v>15</v>
      </c>
      <c r="C2158" s="104">
        <v>17.767</v>
      </c>
      <c r="D2158" s="107">
        <v>12.813</v>
      </c>
      <c r="E2158" s="105">
        <v>5.8</v>
      </c>
    </row>
    <row r="2159" spans="1:5">
      <c r="A2159" s="111" t="s">
        <v>2855</v>
      </c>
      <c r="B2159" s="51" t="str">
        <f t="shared" ref="B2159:B2222" si="54">IF(LEN(A2159)=12,"D"&amp;MID(A2159,6,2),MID(A2159,5,2))</f>
        <v>15</v>
      </c>
      <c r="C2159" s="112">
        <v>17.767</v>
      </c>
      <c r="D2159" s="107">
        <v>12.813</v>
      </c>
      <c r="E2159" s="105">
        <v>5.8</v>
      </c>
    </row>
    <row r="2160" spans="1:5">
      <c r="A2160" s="111" t="s">
        <v>2856</v>
      </c>
      <c r="B2160" s="51" t="str">
        <f t="shared" si="54"/>
        <v>15</v>
      </c>
      <c r="C2160" s="112">
        <v>17.767</v>
      </c>
      <c r="D2160" s="107">
        <v>12.813</v>
      </c>
      <c r="E2160" s="105">
        <v>5.8</v>
      </c>
    </row>
    <row r="2161" spans="1:5">
      <c r="A2161" s="111" t="s">
        <v>2857</v>
      </c>
      <c r="B2161" s="51" t="str">
        <f t="shared" si="54"/>
        <v>15</v>
      </c>
      <c r="C2161" s="104">
        <v>16.304</v>
      </c>
      <c r="D2161" s="105">
        <v>12.113</v>
      </c>
      <c r="E2161" s="105">
        <v>5.65</v>
      </c>
    </row>
    <row r="2162" spans="1:5">
      <c r="A2162" s="111" t="s">
        <v>2858</v>
      </c>
      <c r="B2162" s="51" t="str">
        <f t="shared" si="54"/>
        <v>15</v>
      </c>
      <c r="C2162" s="104">
        <v>14</v>
      </c>
      <c r="D2162" s="105">
        <v>10.22</v>
      </c>
      <c r="E2162" s="105">
        <v>5.6</v>
      </c>
    </row>
    <row r="2163" spans="1:5">
      <c r="A2163" s="111" t="s">
        <v>2859</v>
      </c>
      <c r="B2163" s="51" t="str">
        <f t="shared" si="54"/>
        <v>15</v>
      </c>
      <c r="C2163" s="104">
        <v>18.683</v>
      </c>
      <c r="D2163" s="105">
        <v>13.9</v>
      </c>
      <c r="E2163" s="105">
        <v>6.3</v>
      </c>
    </row>
    <row r="2164" spans="1:5">
      <c r="A2164" s="111" t="s">
        <v>2860</v>
      </c>
      <c r="B2164" s="51" t="str">
        <f t="shared" si="54"/>
        <v>14</v>
      </c>
      <c r="C2164" s="104">
        <v>15.75</v>
      </c>
      <c r="D2164" s="105">
        <v>11.025</v>
      </c>
      <c r="E2164" s="105">
        <v>6.3</v>
      </c>
    </row>
    <row r="2165" spans="1:5">
      <c r="A2165" s="111" t="s">
        <v>2861</v>
      </c>
      <c r="B2165" s="51" t="str">
        <f t="shared" si="54"/>
        <v>15</v>
      </c>
      <c r="C2165" s="104">
        <v>17.5</v>
      </c>
      <c r="D2165" s="105">
        <v>12.25</v>
      </c>
      <c r="E2165" s="105">
        <v>7</v>
      </c>
    </row>
    <row r="2166" spans="1:5">
      <c r="A2166" s="111" t="s">
        <v>2862</v>
      </c>
      <c r="B2166" s="51" t="str">
        <f t="shared" si="54"/>
        <v>15</v>
      </c>
      <c r="C2166" s="104">
        <v>18.5</v>
      </c>
      <c r="D2166" s="105">
        <v>12.95</v>
      </c>
      <c r="E2166" s="105">
        <v>7.4</v>
      </c>
    </row>
    <row r="2167" spans="1:5">
      <c r="A2167" s="111" t="s">
        <v>2863</v>
      </c>
      <c r="B2167" s="51" t="str">
        <f t="shared" si="54"/>
        <v>15</v>
      </c>
      <c r="C2167" s="104">
        <v>14</v>
      </c>
      <c r="D2167" s="105">
        <v>10.22</v>
      </c>
      <c r="E2167" s="105">
        <v>5.6</v>
      </c>
    </row>
    <row r="2168" spans="1:5">
      <c r="A2168" s="111" t="s">
        <v>2864</v>
      </c>
      <c r="B2168" s="51" t="str">
        <f t="shared" si="54"/>
        <v>13</v>
      </c>
      <c r="C2168" s="104">
        <v>11.325</v>
      </c>
      <c r="D2168" s="105">
        <v>7.928</v>
      </c>
      <c r="E2168" s="105">
        <v>4.53</v>
      </c>
    </row>
    <row r="2169" spans="1:5">
      <c r="A2169" s="64" t="s">
        <v>2865</v>
      </c>
      <c r="B2169" s="51" t="str">
        <f t="shared" si="54"/>
        <v>13</v>
      </c>
      <c r="C2169" s="104">
        <v>11.325</v>
      </c>
      <c r="D2169" s="105">
        <v>7.928</v>
      </c>
      <c r="E2169" s="105">
        <v>4.53</v>
      </c>
    </row>
    <row r="2170" spans="1:5">
      <c r="A2170" s="110" t="s">
        <v>2866</v>
      </c>
      <c r="B2170" s="51" t="str">
        <f t="shared" si="54"/>
        <v>17</v>
      </c>
      <c r="C2170" s="104">
        <v>23.58</v>
      </c>
      <c r="D2170" s="105">
        <v>17.68</v>
      </c>
      <c r="E2170" s="105">
        <v>10.8</v>
      </c>
    </row>
    <row r="2171" spans="1:5">
      <c r="A2171" s="110" t="s">
        <v>2867</v>
      </c>
      <c r="B2171" s="51" t="str">
        <f t="shared" si="54"/>
        <v>13</v>
      </c>
      <c r="C2171" s="104">
        <v>11.25</v>
      </c>
      <c r="D2171" s="105">
        <v>8.212</v>
      </c>
      <c r="E2171" s="105">
        <v>4.5</v>
      </c>
    </row>
    <row r="2172" spans="1:5">
      <c r="A2172" s="110" t="s">
        <v>2868</v>
      </c>
      <c r="B2172" s="51" t="str">
        <f t="shared" si="54"/>
        <v>16</v>
      </c>
      <c r="C2172" s="104">
        <v>18.967</v>
      </c>
      <c r="D2172" s="105">
        <v>15.5</v>
      </c>
      <c r="E2172" s="105">
        <v>6.7</v>
      </c>
    </row>
    <row r="2173" spans="1:5">
      <c r="A2173" s="103" t="s">
        <v>2869</v>
      </c>
      <c r="B2173" s="51" t="str">
        <f t="shared" si="54"/>
        <v>16</v>
      </c>
      <c r="C2173" s="104">
        <v>18.967</v>
      </c>
      <c r="D2173" s="105">
        <v>15.5</v>
      </c>
      <c r="E2173" s="105">
        <v>6.7</v>
      </c>
    </row>
    <row r="2174" spans="1:5">
      <c r="A2174" s="103" t="s">
        <v>2870</v>
      </c>
      <c r="B2174" s="51" t="str">
        <f t="shared" si="54"/>
        <v>16</v>
      </c>
      <c r="C2174" s="104">
        <v>18.967</v>
      </c>
      <c r="D2174" s="105">
        <v>15.5</v>
      </c>
      <c r="E2174" s="105">
        <v>6.7</v>
      </c>
    </row>
    <row r="2175" spans="1:5">
      <c r="A2175" s="103" t="s">
        <v>2871</v>
      </c>
      <c r="B2175" s="51" t="str">
        <f t="shared" si="54"/>
        <v>16</v>
      </c>
      <c r="C2175" s="104">
        <v>18.967</v>
      </c>
      <c r="D2175" s="105">
        <v>14.1</v>
      </c>
      <c r="E2175" s="105">
        <v>6.5</v>
      </c>
    </row>
    <row r="2176" spans="1:5">
      <c r="A2176" s="103" t="s">
        <v>2872</v>
      </c>
      <c r="B2176" s="51" t="str">
        <f t="shared" si="54"/>
        <v>16</v>
      </c>
      <c r="C2176" s="104">
        <v>18.967</v>
      </c>
      <c r="D2176" s="105">
        <v>14.1</v>
      </c>
      <c r="E2176" s="105">
        <v>6.5</v>
      </c>
    </row>
    <row r="2177" spans="1:5">
      <c r="A2177" s="103" t="s">
        <v>2873</v>
      </c>
      <c r="B2177" s="51" t="str">
        <f t="shared" si="54"/>
        <v>17</v>
      </c>
      <c r="C2177" s="104">
        <v>19.5</v>
      </c>
      <c r="D2177" s="105">
        <v>13.65</v>
      </c>
      <c r="E2177" s="105">
        <v>7.8</v>
      </c>
    </row>
    <row r="2178" spans="1:5">
      <c r="A2178" s="103" t="s">
        <v>2874</v>
      </c>
      <c r="B2178" s="51" t="str">
        <f t="shared" si="54"/>
        <v>17</v>
      </c>
      <c r="C2178" s="104">
        <v>19.5</v>
      </c>
      <c r="D2178" s="105">
        <v>13.65</v>
      </c>
      <c r="E2178" s="105">
        <v>7.8</v>
      </c>
    </row>
    <row r="2179" spans="1:5">
      <c r="A2179" s="103" t="s">
        <v>2875</v>
      </c>
      <c r="B2179" s="51" t="str">
        <f t="shared" si="54"/>
        <v>16</v>
      </c>
      <c r="C2179" s="104">
        <v>16.25</v>
      </c>
      <c r="D2179" s="105">
        <v>11.375</v>
      </c>
      <c r="E2179" s="105">
        <v>6.5</v>
      </c>
    </row>
    <row r="2180" spans="1:5">
      <c r="A2180" s="103" t="s">
        <v>2876</v>
      </c>
      <c r="B2180" s="51" t="str">
        <f t="shared" si="54"/>
        <v>15</v>
      </c>
      <c r="C2180" s="104">
        <v>16.25</v>
      </c>
      <c r="D2180" s="105">
        <v>11.375</v>
      </c>
      <c r="E2180" s="105">
        <v>6.67</v>
      </c>
    </row>
    <row r="2181" spans="1:5">
      <c r="A2181" s="103" t="s">
        <v>2877</v>
      </c>
      <c r="B2181" s="51" t="str">
        <f t="shared" si="54"/>
        <v>16</v>
      </c>
      <c r="C2181" s="104">
        <v>18.25</v>
      </c>
      <c r="D2181" s="105">
        <v>12.775</v>
      </c>
      <c r="E2181" s="105">
        <v>7.3</v>
      </c>
    </row>
    <row r="2182" spans="1:5">
      <c r="A2182" s="103" t="s">
        <v>2878</v>
      </c>
      <c r="B2182" s="51" t="str">
        <f t="shared" si="54"/>
        <v>17</v>
      </c>
      <c r="C2182" s="104">
        <v>22</v>
      </c>
      <c r="D2182" s="105">
        <v>15.4</v>
      </c>
      <c r="E2182" s="105">
        <v>9</v>
      </c>
    </row>
    <row r="2183" spans="1:5">
      <c r="A2183" s="103" t="s">
        <v>2879</v>
      </c>
      <c r="B2183" s="51" t="str">
        <f t="shared" si="54"/>
        <v>15</v>
      </c>
      <c r="C2183" s="104">
        <v>16.353</v>
      </c>
      <c r="D2183" s="105">
        <v>10.913</v>
      </c>
      <c r="E2183" s="105">
        <v>6.5</v>
      </c>
    </row>
    <row r="2184" spans="1:5">
      <c r="A2184" s="103" t="s">
        <v>2880</v>
      </c>
      <c r="B2184" s="51" t="str">
        <f t="shared" si="54"/>
        <v>17</v>
      </c>
      <c r="C2184" s="104">
        <v>20.75</v>
      </c>
      <c r="D2184" s="105">
        <v>14.525</v>
      </c>
      <c r="E2184" s="105">
        <v>8.2</v>
      </c>
    </row>
    <row r="2185" spans="1:5">
      <c r="A2185" s="103" t="s">
        <v>2881</v>
      </c>
      <c r="B2185" s="51" t="str">
        <f t="shared" si="54"/>
        <v>16</v>
      </c>
      <c r="C2185" s="104">
        <v>20.875</v>
      </c>
      <c r="D2185" s="105">
        <v>14.25</v>
      </c>
      <c r="E2185" s="105">
        <v>6.9</v>
      </c>
    </row>
    <row r="2186" spans="1:5">
      <c r="A2186" s="103" t="s">
        <v>2882</v>
      </c>
      <c r="B2186" s="51" t="str">
        <f t="shared" si="54"/>
        <v>16</v>
      </c>
      <c r="C2186" s="104">
        <v>20.875</v>
      </c>
      <c r="D2186" s="105">
        <v>14.25</v>
      </c>
      <c r="E2186" s="105">
        <v>6.9</v>
      </c>
    </row>
    <row r="2187" spans="1:5">
      <c r="A2187" s="103" t="s">
        <v>2883</v>
      </c>
      <c r="B2187" s="51" t="str">
        <f t="shared" si="54"/>
        <v>16</v>
      </c>
      <c r="C2187" s="104">
        <v>20.875</v>
      </c>
      <c r="D2187" s="105">
        <v>14.25</v>
      </c>
      <c r="E2187" s="105">
        <v>6.9</v>
      </c>
    </row>
    <row r="2188" spans="1:5">
      <c r="A2188" s="103" t="s">
        <v>1692</v>
      </c>
      <c r="B2188" s="51" t="str">
        <f t="shared" si="54"/>
        <v>D17</v>
      </c>
      <c r="C2188" s="104">
        <v>15.9</v>
      </c>
      <c r="D2188" s="105">
        <v>15.636</v>
      </c>
      <c r="E2188" s="105">
        <v>8.4</v>
      </c>
    </row>
    <row r="2189" spans="1:5">
      <c r="A2189" s="103" t="s">
        <v>2884</v>
      </c>
      <c r="B2189" s="51" t="str">
        <f t="shared" si="54"/>
        <v>D17</v>
      </c>
      <c r="C2189" s="104">
        <v>15.9</v>
      </c>
      <c r="D2189" s="105">
        <v>15.636</v>
      </c>
      <c r="E2189" s="105">
        <v>8.4</v>
      </c>
    </row>
    <row r="2190" spans="1:5">
      <c r="A2190" s="103" t="s">
        <v>1693</v>
      </c>
      <c r="B2190" s="51" t="str">
        <f t="shared" si="54"/>
        <v>D17</v>
      </c>
      <c r="C2190" s="104">
        <v>15.9</v>
      </c>
      <c r="D2190" s="105">
        <v>15.636</v>
      </c>
      <c r="E2190" s="105">
        <v>8.4</v>
      </c>
    </row>
    <row r="2191" spans="1:5">
      <c r="A2191" s="103" t="s">
        <v>2885</v>
      </c>
      <c r="B2191" s="51" t="str">
        <f t="shared" si="54"/>
        <v>16</v>
      </c>
      <c r="C2191" s="104">
        <v>16.431</v>
      </c>
      <c r="D2191" s="105">
        <v>11.521</v>
      </c>
      <c r="E2191" s="105">
        <v>7.1</v>
      </c>
    </row>
    <row r="2192" spans="1:5">
      <c r="A2192" s="103" t="s">
        <v>2886</v>
      </c>
      <c r="B2192" s="51" t="str">
        <f t="shared" si="54"/>
        <v>16</v>
      </c>
      <c r="C2192" s="104">
        <v>16.431</v>
      </c>
      <c r="D2192" s="105">
        <v>11.521</v>
      </c>
      <c r="E2192" s="105">
        <v>7.1</v>
      </c>
    </row>
    <row r="2193" spans="1:5">
      <c r="A2193" s="103" t="s">
        <v>2887</v>
      </c>
      <c r="B2193" s="51" t="str">
        <f t="shared" si="54"/>
        <v>17</v>
      </c>
      <c r="C2193" s="104">
        <v>19.843</v>
      </c>
      <c r="D2193" s="105">
        <v>15.063</v>
      </c>
      <c r="E2193" s="105">
        <v>8</v>
      </c>
    </row>
    <row r="2194" spans="1:5">
      <c r="A2194" s="103" t="s">
        <v>2888</v>
      </c>
      <c r="B2194" s="51" t="str">
        <f t="shared" si="54"/>
        <v>17</v>
      </c>
      <c r="C2194" s="104">
        <v>19.843</v>
      </c>
      <c r="D2194" s="105">
        <v>15.063</v>
      </c>
      <c r="E2194" s="105">
        <v>8</v>
      </c>
    </row>
    <row r="2195" spans="1:5">
      <c r="A2195" s="103" t="s">
        <v>2889</v>
      </c>
      <c r="B2195" s="51" t="str">
        <f t="shared" si="54"/>
        <v>17</v>
      </c>
      <c r="C2195" s="104">
        <v>19.843</v>
      </c>
      <c r="D2195" s="105">
        <v>15.063</v>
      </c>
      <c r="E2195" s="105">
        <v>8</v>
      </c>
    </row>
    <row r="2196" spans="1:5">
      <c r="A2196" s="103" t="s">
        <v>2890</v>
      </c>
      <c r="B2196" s="51" t="str">
        <f t="shared" si="54"/>
        <v>18</v>
      </c>
      <c r="C2196" s="104">
        <v>24.204</v>
      </c>
      <c r="D2196" s="105">
        <v>18.26</v>
      </c>
      <c r="E2196" s="105">
        <v>9.7</v>
      </c>
    </row>
    <row r="2197" spans="1:5">
      <c r="A2197" s="103" t="s">
        <v>2891</v>
      </c>
      <c r="B2197" s="51" t="str">
        <f t="shared" si="54"/>
        <v>18</v>
      </c>
      <c r="C2197" s="104">
        <v>24.204</v>
      </c>
      <c r="D2197" s="105">
        <v>18.26</v>
      </c>
      <c r="E2197" s="105">
        <v>9.7</v>
      </c>
    </row>
    <row r="2198" spans="1:5">
      <c r="A2198" s="97" t="s">
        <v>2892</v>
      </c>
      <c r="B2198" s="51" t="str">
        <f t="shared" si="54"/>
        <v>16</v>
      </c>
      <c r="C2198" s="104">
        <v>21.55</v>
      </c>
      <c r="D2198" s="105">
        <v>15.085</v>
      </c>
      <c r="E2198" s="105">
        <v>7</v>
      </c>
    </row>
    <row r="2199" spans="1:5">
      <c r="A2199" s="97" t="s">
        <v>2893</v>
      </c>
      <c r="B2199" s="51" t="str">
        <f t="shared" si="54"/>
        <v>15</v>
      </c>
      <c r="C2199" s="104">
        <v>16.62</v>
      </c>
      <c r="D2199" s="105">
        <v>12.813</v>
      </c>
      <c r="E2199" s="105">
        <v>5.8</v>
      </c>
    </row>
    <row r="2200" spans="1:5">
      <c r="A2200" s="97" t="s">
        <v>2894</v>
      </c>
      <c r="B2200" s="51" t="str">
        <f t="shared" si="54"/>
        <v>15</v>
      </c>
      <c r="C2200" s="104">
        <v>16.623</v>
      </c>
      <c r="D2200" s="105">
        <v>10.11</v>
      </c>
      <c r="E2200" s="105">
        <v>5.5</v>
      </c>
    </row>
    <row r="2201" spans="1:5">
      <c r="A2201" s="97" t="s">
        <v>2895</v>
      </c>
      <c r="B2201" s="51" t="str">
        <f t="shared" si="54"/>
        <v>16</v>
      </c>
      <c r="C2201" s="104">
        <v>16</v>
      </c>
      <c r="D2201" s="105">
        <v>11.2</v>
      </c>
      <c r="E2201" s="105">
        <v>6.4</v>
      </c>
    </row>
    <row r="2202" spans="1:5">
      <c r="A2202" s="97" t="s">
        <v>2896</v>
      </c>
      <c r="B2202" s="51" t="str">
        <f t="shared" si="54"/>
        <v>17</v>
      </c>
      <c r="C2202" s="104">
        <v>19.5</v>
      </c>
      <c r="D2202" s="105">
        <v>13.65</v>
      </c>
      <c r="E2202" s="105">
        <v>7.6</v>
      </c>
    </row>
    <row r="2203" spans="1:5">
      <c r="A2203" s="97" t="s">
        <v>2897</v>
      </c>
      <c r="B2203" s="51" t="str">
        <f t="shared" si="54"/>
        <v>15</v>
      </c>
      <c r="C2203" s="104">
        <v>19.275</v>
      </c>
      <c r="D2203" s="105">
        <v>12.5</v>
      </c>
      <c r="E2203" s="105">
        <v>5.9</v>
      </c>
    </row>
    <row r="2204" spans="1:5">
      <c r="A2204" s="97" t="s">
        <v>2898</v>
      </c>
      <c r="B2204" s="51" t="str">
        <f t="shared" si="54"/>
        <v>15</v>
      </c>
      <c r="C2204" s="104">
        <v>19.275</v>
      </c>
      <c r="D2204" s="105">
        <v>12.5</v>
      </c>
      <c r="E2204" s="105">
        <v>5.9</v>
      </c>
    </row>
    <row r="2205" spans="1:5">
      <c r="A2205" s="97" t="s">
        <v>2899</v>
      </c>
      <c r="B2205" s="51" t="str">
        <f t="shared" si="54"/>
        <v>D15</v>
      </c>
      <c r="C2205" s="104">
        <v>9.75</v>
      </c>
      <c r="D2205" s="105">
        <v>9.625</v>
      </c>
      <c r="E2205" s="105">
        <v>5.5</v>
      </c>
    </row>
    <row r="2206" spans="1:5">
      <c r="A2206" s="97" t="s">
        <v>2900</v>
      </c>
      <c r="B2206" s="51" t="str">
        <f t="shared" si="54"/>
        <v>15</v>
      </c>
      <c r="C2206" s="104">
        <v>16.353</v>
      </c>
      <c r="D2206" s="105">
        <v>10.913</v>
      </c>
      <c r="E2206" s="105">
        <v>6.2</v>
      </c>
    </row>
    <row r="2207" spans="1:5">
      <c r="A2207" s="97" t="s">
        <v>2901</v>
      </c>
      <c r="B2207" s="51" t="str">
        <f t="shared" si="54"/>
        <v>15</v>
      </c>
      <c r="C2207" s="104">
        <v>15.391</v>
      </c>
      <c r="D2207" s="105">
        <v>10.584</v>
      </c>
      <c r="E2207" s="105">
        <v>5.9</v>
      </c>
    </row>
    <row r="2208" spans="1:5">
      <c r="A2208" s="97" t="s">
        <v>2902</v>
      </c>
      <c r="B2208" s="51" t="str">
        <f t="shared" si="54"/>
        <v>15</v>
      </c>
      <c r="C2208" s="104">
        <v>15.391</v>
      </c>
      <c r="D2208" s="105">
        <v>10.584</v>
      </c>
      <c r="E2208" s="105">
        <v>5.9</v>
      </c>
    </row>
    <row r="2209" spans="1:5">
      <c r="A2209" s="97" t="s">
        <v>2903</v>
      </c>
      <c r="B2209" s="51" t="str">
        <f t="shared" si="54"/>
        <v>15</v>
      </c>
      <c r="C2209" s="104">
        <v>15.391</v>
      </c>
      <c r="D2209" s="105">
        <v>10.584</v>
      </c>
      <c r="E2209" s="105">
        <v>5.9</v>
      </c>
    </row>
    <row r="2210" spans="1:5">
      <c r="A2210" s="97" t="s">
        <v>2904</v>
      </c>
      <c r="B2210" s="51" t="str">
        <f t="shared" si="54"/>
        <v>16</v>
      </c>
      <c r="C2210" s="104">
        <v>20.067</v>
      </c>
      <c r="D2210" s="105">
        <v>11.521</v>
      </c>
      <c r="E2210" s="105">
        <v>7</v>
      </c>
    </row>
    <row r="2211" spans="1:5">
      <c r="A2211" s="97" t="s">
        <v>2905</v>
      </c>
      <c r="B2211" s="51" t="str">
        <f t="shared" si="54"/>
        <v>16</v>
      </c>
      <c r="C2211" s="104">
        <v>20.55</v>
      </c>
      <c r="D2211" s="105">
        <v>12.25</v>
      </c>
      <c r="E2211" s="105">
        <v>7</v>
      </c>
    </row>
    <row r="2212" spans="1:5">
      <c r="A2212" s="64" t="s">
        <v>2906</v>
      </c>
      <c r="B2212" s="51" t="str">
        <f t="shared" si="54"/>
        <v>D15</v>
      </c>
      <c r="C2212" s="89">
        <v>9.75</v>
      </c>
      <c r="D2212" s="89">
        <v>9.625</v>
      </c>
      <c r="E2212" s="89">
        <v>5.5</v>
      </c>
    </row>
    <row r="2213" spans="1:5">
      <c r="A2213" s="103" t="s">
        <v>2907</v>
      </c>
      <c r="B2213" s="51" t="str">
        <f t="shared" si="54"/>
        <v>15</v>
      </c>
      <c r="C2213" s="104">
        <v>18.94</v>
      </c>
      <c r="D2213" s="105">
        <v>12.694</v>
      </c>
      <c r="E2213" s="105">
        <v>6.4</v>
      </c>
    </row>
    <row r="2214" spans="1:5">
      <c r="A2214" s="103" t="s">
        <v>2908</v>
      </c>
      <c r="B2214" s="51" t="str">
        <f t="shared" si="54"/>
        <v>16</v>
      </c>
      <c r="C2214" s="104">
        <v>19.28</v>
      </c>
      <c r="D2214" s="105">
        <v>14.59</v>
      </c>
      <c r="E2214" s="105">
        <v>7.2</v>
      </c>
    </row>
    <row r="2215" spans="1:5">
      <c r="A2215" s="103" t="s">
        <v>2909</v>
      </c>
      <c r="B2215" s="51" t="str">
        <f t="shared" si="54"/>
        <v>15</v>
      </c>
      <c r="C2215" s="104">
        <v>16.623</v>
      </c>
      <c r="D2215" s="105">
        <v>10.11</v>
      </c>
      <c r="E2215" s="105">
        <v>5.5</v>
      </c>
    </row>
    <row r="2216" spans="1:5">
      <c r="A2216" s="103" t="s">
        <v>2910</v>
      </c>
      <c r="B2216" s="51" t="str">
        <f t="shared" si="54"/>
        <v>15</v>
      </c>
      <c r="C2216" s="104">
        <v>14</v>
      </c>
      <c r="D2216" s="105">
        <v>9.8</v>
      </c>
      <c r="E2216" s="105">
        <v>5.6</v>
      </c>
    </row>
    <row r="2217" spans="1:5">
      <c r="A2217" s="103" t="s">
        <v>2911</v>
      </c>
      <c r="B2217" s="51" t="str">
        <f t="shared" si="54"/>
        <v>15</v>
      </c>
      <c r="C2217" s="104">
        <v>19.275</v>
      </c>
      <c r="D2217" s="105">
        <v>12.5</v>
      </c>
      <c r="E2217" s="105">
        <v>5.9</v>
      </c>
    </row>
    <row r="2218" spans="1:5">
      <c r="A2218" s="103" t="s">
        <v>2912</v>
      </c>
      <c r="B2218" s="51" t="str">
        <f t="shared" si="54"/>
        <v>15</v>
      </c>
      <c r="C2218" s="104">
        <v>15.391</v>
      </c>
      <c r="D2218" s="105">
        <v>10.584</v>
      </c>
      <c r="E2218" s="105">
        <v>5.9</v>
      </c>
    </row>
    <row r="2219" spans="1:5">
      <c r="A2219" s="103" t="s">
        <v>2913</v>
      </c>
      <c r="B2219" s="51" t="str">
        <f t="shared" si="54"/>
        <v>16</v>
      </c>
      <c r="C2219" s="104">
        <v>20.067</v>
      </c>
      <c r="D2219" s="105">
        <v>11.521</v>
      </c>
      <c r="E2219" s="105">
        <v>7</v>
      </c>
    </row>
    <row r="2220" spans="1:5">
      <c r="A2220" s="103" t="s">
        <v>2914</v>
      </c>
      <c r="B2220" s="51" t="str">
        <f t="shared" si="54"/>
        <v>16</v>
      </c>
      <c r="C2220" s="104">
        <v>20.067</v>
      </c>
      <c r="D2220" s="105">
        <v>11.521</v>
      </c>
      <c r="E2220" s="105">
        <v>7</v>
      </c>
    </row>
    <row r="2221" spans="1:5">
      <c r="A2221" s="103" t="s">
        <v>2915</v>
      </c>
      <c r="B2221" s="51" t="str">
        <f t="shared" si="54"/>
        <v>16</v>
      </c>
      <c r="C2221" s="104">
        <v>20.55</v>
      </c>
      <c r="D2221" s="105">
        <v>12.25</v>
      </c>
      <c r="E2221" s="105">
        <v>7</v>
      </c>
    </row>
    <row r="2222" spans="1:5">
      <c r="A2222" s="111" t="s">
        <v>2916</v>
      </c>
      <c r="B2222" s="51" t="str">
        <f t="shared" si="54"/>
        <v>15</v>
      </c>
      <c r="C2222" s="104">
        <v>18.1</v>
      </c>
      <c r="D2222" s="105">
        <v>13.2</v>
      </c>
      <c r="E2222" s="105">
        <v>7</v>
      </c>
    </row>
    <row r="2223" spans="1:5">
      <c r="A2223" s="111" t="s">
        <v>2917</v>
      </c>
      <c r="B2223" s="51" t="str">
        <f t="shared" ref="B2223:B2286" si="55">IF(LEN(A2223)=12,"D"&amp;MID(A2223,6,2),MID(A2223,5,2))</f>
        <v>14</v>
      </c>
      <c r="C2223" s="104">
        <v>17.734</v>
      </c>
      <c r="D2223" s="105">
        <v>11.5</v>
      </c>
      <c r="E2223" s="105">
        <v>6.25</v>
      </c>
    </row>
    <row r="2224" spans="1:5">
      <c r="A2224" s="111" t="s">
        <v>2918</v>
      </c>
      <c r="B2224" s="51" t="str">
        <f t="shared" si="55"/>
        <v>16</v>
      </c>
      <c r="C2224" s="104">
        <v>16</v>
      </c>
      <c r="D2224" s="105">
        <v>11.2</v>
      </c>
      <c r="E2224" s="105">
        <v>6.4</v>
      </c>
    </row>
    <row r="2225" spans="1:5">
      <c r="A2225" s="111" t="s">
        <v>2919</v>
      </c>
      <c r="B2225" s="51" t="str">
        <f t="shared" si="55"/>
        <v>16</v>
      </c>
      <c r="C2225" s="104">
        <v>16</v>
      </c>
      <c r="D2225" s="105">
        <v>11.2</v>
      </c>
      <c r="E2225" s="105">
        <v>6.4</v>
      </c>
    </row>
    <row r="2226" spans="1:5">
      <c r="A2226" s="111" t="s">
        <v>2920</v>
      </c>
      <c r="B2226" s="51" t="str">
        <f t="shared" si="55"/>
        <v>15</v>
      </c>
      <c r="C2226" s="104">
        <v>20.1</v>
      </c>
      <c r="D2226" s="105">
        <v>14.583</v>
      </c>
      <c r="E2226" s="105">
        <v>6.5</v>
      </c>
    </row>
    <row r="2227" spans="1:5">
      <c r="A2227" s="111" t="s">
        <v>2921</v>
      </c>
      <c r="B2227" s="51" t="str">
        <f t="shared" si="55"/>
        <v>D14</v>
      </c>
      <c r="C2227" s="104">
        <v>10.9</v>
      </c>
      <c r="D2227" s="105">
        <v>10.663</v>
      </c>
      <c r="E2227" s="105">
        <v>5.3</v>
      </c>
    </row>
    <row r="2228" spans="1:5">
      <c r="A2228" s="111" t="s">
        <v>2922</v>
      </c>
      <c r="B2228" s="51" t="str">
        <f t="shared" si="55"/>
        <v>D16</v>
      </c>
      <c r="C2228" s="104">
        <v>11.7</v>
      </c>
      <c r="D2228" s="105">
        <v>11.46</v>
      </c>
      <c r="E2228" s="105">
        <v>6.8</v>
      </c>
    </row>
    <row r="2229" spans="1:5">
      <c r="A2229" s="111" t="s">
        <v>2923</v>
      </c>
      <c r="B2229" s="51" t="str">
        <f t="shared" si="55"/>
        <v>15</v>
      </c>
      <c r="C2229" s="104">
        <v>16.353</v>
      </c>
      <c r="D2229" s="105">
        <v>10.913</v>
      </c>
      <c r="E2229" s="105">
        <v>6.2</v>
      </c>
    </row>
    <row r="2230" spans="1:5">
      <c r="A2230" s="111" t="s">
        <v>2924</v>
      </c>
      <c r="B2230" s="51" t="str">
        <f t="shared" si="55"/>
        <v>14</v>
      </c>
      <c r="C2230" s="104">
        <v>15.5</v>
      </c>
      <c r="D2230" s="105">
        <v>10.85</v>
      </c>
      <c r="E2230" s="105">
        <v>6.2</v>
      </c>
    </row>
    <row r="2231" spans="1:5">
      <c r="A2231" s="111" t="s">
        <v>2925</v>
      </c>
      <c r="B2231" s="51" t="str">
        <f t="shared" si="55"/>
        <v>15</v>
      </c>
      <c r="C2231" s="104">
        <v>17.123</v>
      </c>
      <c r="D2231" s="105">
        <v>12.5</v>
      </c>
      <c r="E2231" s="105">
        <v>6.9</v>
      </c>
    </row>
    <row r="2232" spans="1:5">
      <c r="A2232" s="111" t="s">
        <v>2926</v>
      </c>
      <c r="B2232" s="51" t="str">
        <f t="shared" si="55"/>
        <v>14</v>
      </c>
      <c r="C2232" s="104">
        <v>14.864</v>
      </c>
      <c r="D2232" s="105">
        <v>10.663</v>
      </c>
      <c r="E2232" s="105">
        <v>5.1</v>
      </c>
    </row>
    <row r="2233" spans="1:5">
      <c r="A2233" s="111" t="s">
        <v>2927</v>
      </c>
      <c r="B2233" s="51" t="str">
        <f t="shared" si="55"/>
        <v>14</v>
      </c>
      <c r="C2233" s="104">
        <v>14.864</v>
      </c>
      <c r="D2233" s="105">
        <v>10.663</v>
      </c>
      <c r="E2233" s="105">
        <v>5.1</v>
      </c>
    </row>
    <row r="2234" spans="1:5">
      <c r="A2234" s="111" t="s">
        <v>2928</v>
      </c>
      <c r="B2234" s="51" t="str">
        <f t="shared" si="55"/>
        <v>14</v>
      </c>
      <c r="C2234" s="104">
        <v>15.614</v>
      </c>
      <c r="D2234" s="105">
        <v>11.117</v>
      </c>
      <c r="E2234" s="105">
        <v>5.25</v>
      </c>
    </row>
    <row r="2235" spans="1:5">
      <c r="A2235" s="111" t="s">
        <v>2929</v>
      </c>
      <c r="B2235" s="51" t="str">
        <f t="shared" si="55"/>
        <v>14</v>
      </c>
      <c r="C2235" s="104">
        <v>15.614</v>
      </c>
      <c r="D2235" s="105">
        <v>11.117</v>
      </c>
      <c r="E2235" s="105">
        <v>5.25</v>
      </c>
    </row>
    <row r="2236" spans="1:5">
      <c r="A2236" s="111" t="s">
        <v>2930</v>
      </c>
      <c r="B2236" s="51" t="str">
        <f t="shared" si="55"/>
        <v>15</v>
      </c>
      <c r="C2236" s="104">
        <v>16.62</v>
      </c>
      <c r="D2236" s="105">
        <v>12.813</v>
      </c>
      <c r="E2236" s="105">
        <v>5.8</v>
      </c>
    </row>
    <row r="2237" spans="1:5">
      <c r="A2237" s="111" t="s">
        <v>2931</v>
      </c>
      <c r="B2237" s="51" t="str">
        <f t="shared" si="55"/>
        <v>15</v>
      </c>
      <c r="C2237" s="104">
        <v>16.62</v>
      </c>
      <c r="D2237" s="105">
        <v>12.813</v>
      </c>
      <c r="E2237" s="105">
        <v>5.8</v>
      </c>
    </row>
    <row r="2238" spans="1:5">
      <c r="A2238" s="111" t="s">
        <v>2932</v>
      </c>
      <c r="B2238" s="51" t="str">
        <f t="shared" si="55"/>
        <v>16</v>
      </c>
      <c r="C2238" s="104">
        <v>21.15</v>
      </c>
      <c r="D2238" s="105">
        <v>15.086</v>
      </c>
      <c r="E2238" s="105">
        <v>7.8</v>
      </c>
    </row>
    <row r="2239" spans="1:5">
      <c r="A2239" s="111" t="s">
        <v>2933</v>
      </c>
      <c r="B2239" s="51" t="str">
        <f t="shared" si="55"/>
        <v>16</v>
      </c>
      <c r="C2239" s="104">
        <v>21.15</v>
      </c>
      <c r="D2239" s="105">
        <v>15.086</v>
      </c>
      <c r="E2239" s="105">
        <v>7.8</v>
      </c>
    </row>
    <row r="2240" spans="1:5">
      <c r="A2240" s="111" t="s">
        <v>2934</v>
      </c>
      <c r="B2240" s="51" t="str">
        <f t="shared" si="55"/>
        <v>16</v>
      </c>
      <c r="C2240" s="104">
        <v>21.15</v>
      </c>
      <c r="D2240" s="105">
        <v>15.086</v>
      </c>
      <c r="E2240" s="105">
        <v>7.8</v>
      </c>
    </row>
    <row r="2241" spans="1:5">
      <c r="A2241" s="111" t="s">
        <v>2935</v>
      </c>
      <c r="B2241" s="51" t="str">
        <f t="shared" si="55"/>
        <v>17</v>
      </c>
      <c r="C2241" s="104">
        <v>21.92</v>
      </c>
      <c r="D2241" s="105">
        <v>17.022</v>
      </c>
      <c r="E2241" s="105">
        <v>8.9</v>
      </c>
    </row>
    <row r="2242" spans="1:5">
      <c r="A2242" s="111" t="s">
        <v>2936</v>
      </c>
      <c r="B2242" s="51" t="str">
        <f t="shared" si="55"/>
        <v>17</v>
      </c>
      <c r="C2242" s="104">
        <v>21.92</v>
      </c>
      <c r="D2242" s="105">
        <v>17.022</v>
      </c>
      <c r="E2242" s="105">
        <v>8.9</v>
      </c>
    </row>
    <row r="2243" spans="1:5">
      <c r="A2243" s="111" t="s">
        <v>2937</v>
      </c>
      <c r="B2243" s="51" t="str">
        <f t="shared" si="55"/>
        <v>17</v>
      </c>
      <c r="C2243" s="104">
        <v>21.92</v>
      </c>
      <c r="D2243" s="105">
        <v>17.022</v>
      </c>
      <c r="E2243" s="105">
        <v>8.9</v>
      </c>
    </row>
    <row r="2244" spans="1:5">
      <c r="A2244" s="111" t="s">
        <v>2938</v>
      </c>
      <c r="B2244" s="51" t="str">
        <f t="shared" si="55"/>
        <v>13</v>
      </c>
      <c r="C2244" s="104">
        <v>12.465</v>
      </c>
      <c r="D2244" s="105">
        <v>7.967</v>
      </c>
      <c r="E2244" s="105">
        <v>4.8</v>
      </c>
    </row>
    <row r="2245" spans="1:5">
      <c r="A2245" s="111" t="s">
        <v>2939</v>
      </c>
      <c r="B2245" s="51" t="str">
        <f t="shared" si="55"/>
        <v>13</v>
      </c>
      <c r="C2245" s="104">
        <v>12.465</v>
      </c>
      <c r="D2245" s="105">
        <v>7.967</v>
      </c>
      <c r="E2245" s="105">
        <v>4.8</v>
      </c>
    </row>
    <row r="2246" spans="1:5">
      <c r="A2246" s="111" t="s">
        <v>2940</v>
      </c>
      <c r="B2246" s="51" t="str">
        <f t="shared" si="55"/>
        <v>16</v>
      </c>
      <c r="C2246" s="104">
        <v>16.431</v>
      </c>
      <c r="D2246" s="105">
        <v>11.521</v>
      </c>
      <c r="E2246" s="105">
        <v>7.1</v>
      </c>
    </row>
    <row r="2247" spans="1:5">
      <c r="A2247" s="111" t="s">
        <v>2941</v>
      </c>
      <c r="B2247" s="51" t="str">
        <f t="shared" si="55"/>
        <v>16</v>
      </c>
      <c r="C2247" s="104">
        <v>16.431</v>
      </c>
      <c r="D2247" s="105">
        <v>11.521</v>
      </c>
      <c r="E2247" s="105">
        <v>7.1</v>
      </c>
    </row>
    <row r="2248" spans="1:5">
      <c r="A2248" s="111" t="s">
        <v>2942</v>
      </c>
      <c r="B2248" s="51" t="str">
        <f t="shared" si="55"/>
        <v>17</v>
      </c>
      <c r="C2248" s="104">
        <v>19.843</v>
      </c>
      <c r="D2248" s="105">
        <v>15.063</v>
      </c>
      <c r="E2248" s="105">
        <v>8</v>
      </c>
    </row>
    <row r="2249" spans="1:5">
      <c r="A2249" s="111" t="s">
        <v>2943</v>
      </c>
      <c r="B2249" s="51" t="str">
        <f t="shared" si="55"/>
        <v>17</v>
      </c>
      <c r="C2249" s="104">
        <v>19.843</v>
      </c>
      <c r="D2249" s="105">
        <v>15.063</v>
      </c>
      <c r="E2249" s="105">
        <v>8</v>
      </c>
    </row>
    <row r="2250" spans="1:5">
      <c r="A2250" s="111" t="s">
        <v>2944</v>
      </c>
      <c r="B2250" s="51" t="str">
        <f t="shared" si="55"/>
        <v>17</v>
      </c>
      <c r="C2250" s="104">
        <v>19.843</v>
      </c>
      <c r="D2250" s="105">
        <v>15.063</v>
      </c>
      <c r="E2250" s="105">
        <v>8</v>
      </c>
    </row>
    <row r="2251" spans="1:5">
      <c r="A2251" s="111" t="s">
        <v>2945</v>
      </c>
      <c r="B2251" s="51" t="str">
        <f t="shared" si="55"/>
        <v>18</v>
      </c>
      <c r="C2251" s="104">
        <v>27.104</v>
      </c>
      <c r="D2251" s="105">
        <v>19.426</v>
      </c>
      <c r="E2251" s="105">
        <v>12</v>
      </c>
    </row>
    <row r="2252" spans="1:5">
      <c r="A2252" s="111" t="s">
        <v>2946</v>
      </c>
      <c r="B2252" s="51" t="str">
        <f t="shared" si="55"/>
        <v>17</v>
      </c>
      <c r="C2252" s="104">
        <v>21.92</v>
      </c>
      <c r="D2252" s="105">
        <v>17.022</v>
      </c>
      <c r="E2252" s="105">
        <v>9</v>
      </c>
    </row>
    <row r="2253" spans="1:5">
      <c r="A2253" s="111" t="s">
        <v>2947</v>
      </c>
      <c r="B2253" s="51" t="str">
        <f t="shared" si="55"/>
        <v>14</v>
      </c>
      <c r="C2253" s="104">
        <v>15.512</v>
      </c>
      <c r="D2253" s="105">
        <v>11.466</v>
      </c>
      <c r="E2253" s="105">
        <v>5.2</v>
      </c>
    </row>
    <row r="2254" spans="1:5">
      <c r="A2254" s="111" t="s">
        <v>2948</v>
      </c>
      <c r="B2254" s="51" t="str">
        <f t="shared" si="55"/>
        <v>14</v>
      </c>
      <c r="C2254" s="104">
        <v>15.18</v>
      </c>
      <c r="D2254" s="105">
        <v>11.2</v>
      </c>
      <c r="E2254" s="105">
        <v>5.2</v>
      </c>
    </row>
    <row r="2255" spans="1:5">
      <c r="A2255" s="111" t="s">
        <v>2949</v>
      </c>
      <c r="B2255" s="51" t="str">
        <f t="shared" si="55"/>
        <v>13</v>
      </c>
      <c r="C2255" s="104">
        <v>12.465</v>
      </c>
      <c r="D2255" s="105">
        <v>7.967</v>
      </c>
      <c r="E2255" s="105">
        <v>4.6</v>
      </c>
    </row>
    <row r="2256" spans="1:5">
      <c r="A2256" s="111" t="s">
        <v>2950</v>
      </c>
      <c r="B2256" s="51" t="str">
        <f t="shared" si="55"/>
        <v>13</v>
      </c>
      <c r="C2256" s="104">
        <v>12.465</v>
      </c>
      <c r="D2256" s="105">
        <v>7.967</v>
      </c>
      <c r="E2256" s="105">
        <v>4.7</v>
      </c>
    </row>
    <row r="2257" spans="1:5">
      <c r="A2257" s="111" t="s">
        <v>2951</v>
      </c>
      <c r="B2257" s="51" t="str">
        <f t="shared" si="55"/>
        <v>13</v>
      </c>
      <c r="C2257" s="104">
        <v>12.465</v>
      </c>
      <c r="D2257" s="105">
        <v>7.967</v>
      </c>
      <c r="E2257" s="105">
        <v>4.6</v>
      </c>
    </row>
    <row r="2258" spans="1:5">
      <c r="A2258" s="111" t="s">
        <v>2952</v>
      </c>
      <c r="B2258" s="51" t="str">
        <f t="shared" si="55"/>
        <v>15</v>
      </c>
      <c r="C2258" s="104">
        <v>15.752</v>
      </c>
      <c r="D2258" s="105">
        <v>12.481</v>
      </c>
      <c r="E2258" s="105">
        <v>6</v>
      </c>
    </row>
    <row r="2259" spans="1:5">
      <c r="A2259" s="111" t="s">
        <v>2953</v>
      </c>
      <c r="B2259" s="51" t="str">
        <f t="shared" si="55"/>
        <v>15</v>
      </c>
      <c r="C2259" s="104">
        <v>15.752</v>
      </c>
      <c r="D2259" s="105">
        <v>12.481</v>
      </c>
      <c r="E2259" s="105">
        <v>6</v>
      </c>
    </row>
    <row r="2260" spans="1:5">
      <c r="A2260" s="111" t="s">
        <v>2954</v>
      </c>
      <c r="B2260" s="51" t="str">
        <f t="shared" si="55"/>
        <v>18</v>
      </c>
      <c r="C2260" s="104">
        <v>25.02</v>
      </c>
      <c r="D2260" s="105">
        <v>18.65</v>
      </c>
      <c r="E2260" s="105">
        <v>10.2</v>
      </c>
    </row>
    <row r="2261" spans="1:5">
      <c r="A2261" s="111" t="s">
        <v>2955</v>
      </c>
      <c r="B2261" s="51" t="str">
        <f t="shared" si="55"/>
        <v>15</v>
      </c>
      <c r="C2261" s="104">
        <v>18.78</v>
      </c>
      <c r="D2261" s="105">
        <v>13.234</v>
      </c>
      <c r="E2261" s="105">
        <v>6.1</v>
      </c>
    </row>
    <row r="2262" spans="1:5">
      <c r="A2262" s="111" t="s">
        <v>2956</v>
      </c>
      <c r="B2262" s="51" t="str">
        <f t="shared" si="55"/>
        <v>15</v>
      </c>
      <c r="C2262" s="104">
        <v>18.78</v>
      </c>
      <c r="D2262" s="105">
        <v>13.234</v>
      </c>
      <c r="E2262" s="105">
        <v>6.1</v>
      </c>
    </row>
    <row r="2263" spans="1:5">
      <c r="A2263" s="111" t="s">
        <v>2957</v>
      </c>
      <c r="B2263" s="51" t="str">
        <f t="shared" si="55"/>
        <v>15</v>
      </c>
      <c r="C2263" s="104">
        <v>19.1</v>
      </c>
      <c r="D2263" s="105">
        <v>12.688</v>
      </c>
      <c r="E2263" s="105">
        <v>6.4</v>
      </c>
    </row>
    <row r="2264" spans="1:5">
      <c r="A2264" s="111" t="s">
        <v>2958</v>
      </c>
      <c r="B2264" s="113" t="str">
        <f t="shared" si="55"/>
        <v>15</v>
      </c>
      <c r="C2264" s="104">
        <v>19.1</v>
      </c>
      <c r="D2264" s="105">
        <v>12.688</v>
      </c>
      <c r="E2264" s="105">
        <v>6.4</v>
      </c>
    </row>
    <row r="2265" spans="1:5">
      <c r="A2265" s="111" t="s">
        <v>2959</v>
      </c>
      <c r="B2265" s="51" t="str">
        <f t="shared" si="55"/>
        <v>16</v>
      </c>
      <c r="C2265" s="104">
        <v>21.15</v>
      </c>
      <c r="D2265" s="105">
        <v>15.086</v>
      </c>
      <c r="E2265" s="105">
        <v>7.8</v>
      </c>
    </row>
    <row r="2266" spans="1:5">
      <c r="A2266" s="111" t="s">
        <v>2960</v>
      </c>
      <c r="B2266" s="51" t="str">
        <f t="shared" si="55"/>
        <v>18</v>
      </c>
      <c r="C2266" s="104">
        <v>27.104</v>
      </c>
      <c r="D2266" s="105">
        <v>19.426</v>
      </c>
      <c r="E2266" s="105">
        <v>12</v>
      </c>
    </row>
    <row r="2267" spans="1:5">
      <c r="A2267" s="111" t="s">
        <v>2961</v>
      </c>
      <c r="B2267" s="51" t="str">
        <f t="shared" si="55"/>
        <v>15</v>
      </c>
      <c r="C2267" s="104">
        <v>16</v>
      </c>
      <c r="D2267" s="105">
        <v>12</v>
      </c>
      <c r="E2267" s="105">
        <v>6.4</v>
      </c>
    </row>
    <row r="2268" spans="1:5">
      <c r="A2268" s="111" t="s">
        <v>2962</v>
      </c>
      <c r="B2268" s="51" t="str">
        <f t="shared" si="55"/>
        <v>15</v>
      </c>
      <c r="C2268" s="104">
        <v>15.391</v>
      </c>
      <c r="D2268" s="105">
        <v>10.584</v>
      </c>
      <c r="E2268" s="105">
        <v>5.9</v>
      </c>
    </row>
    <row r="2269" spans="1:5">
      <c r="A2269" s="111" t="s">
        <v>2963</v>
      </c>
      <c r="B2269" s="51" t="str">
        <f t="shared" si="55"/>
        <v>15</v>
      </c>
      <c r="C2269" s="104">
        <v>15.391</v>
      </c>
      <c r="D2269" s="105">
        <v>10.584</v>
      </c>
      <c r="E2269" s="105">
        <v>5.8</v>
      </c>
    </row>
    <row r="2270" spans="1:5">
      <c r="A2270" s="111" t="s">
        <v>2964</v>
      </c>
      <c r="B2270" s="51" t="str">
        <f t="shared" si="55"/>
        <v>17</v>
      </c>
      <c r="C2270" s="104">
        <v>19.843</v>
      </c>
      <c r="D2270" s="105">
        <v>15.063</v>
      </c>
      <c r="E2270" s="105">
        <v>8</v>
      </c>
    </row>
    <row r="2271" spans="1:5">
      <c r="A2271" s="111" t="s">
        <v>2965</v>
      </c>
      <c r="B2271" s="51" t="str">
        <f t="shared" si="55"/>
        <v>18</v>
      </c>
      <c r="C2271" s="104">
        <v>24.204</v>
      </c>
      <c r="D2271" s="105">
        <v>18.26</v>
      </c>
      <c r="E2271" s="105">
        <v>9.7</v>
      </c>
    </row>
    <row r="2272" spans="1:5">
      <c r="A2272" s="111" t="s">
        <v>2966</v>
      </c>
      <c r="B2272" s="51" t="str">
        <f t="shared" si="55"/>
        <v>18</v>
      </c>
      <c r="C2272" s="104">
        <v>24.204</v>
      </c>
      <c r="D2272" s="105">
        <v>18.26</v>
      </c>
      <c r="E2272" s="105">
        <v>9.7</v>
      </c>
    </row>
    <row r="2273" spans="1:5">
      <c r="A2273" s="111" t="s">
        <v>2967</v>
      </c>
      <c r="B2273" s="51" t="str">
        <f t="shared" si="55"/>
        <v>13</v>
      </c>
      <c r="C2273" s="104">
        <v>13.683</v>
      </c>
      <c r="D2273" s="105">
        <v>8.908</v>
      </c>
      <c r="E2273" s="105">
        <v>4.3</v>
      </c>
    </row>
    <row r="2274" spans="1:5">
      <c r="A2274" s="111" t="s">
        <v>2968</v>
      </c>
      <c r="B2274" s="51" t="str">
        <f t="shared" si="55"/>
        <v>13</v>
      </c>
      <c r="C2274" s="104">
        <v>13.683</v>
      </c>
      <c r="D2274" s="105">
        <v>8.908</v>
      </c>
      <c r="E2274" s="105">
        <v>4.3</v>
      </c>
    </row>
    <row r="2275" spans="1:5">
      <c r="A2275" s="111" t="s">
        <v>2969</v>
      </c>
      <c r="B2275" s="51" t="str">
        <f t="shared" si="55"/>
        <v>13</v>
      </c>
      <c r="C2275" s="104">
        <v>13.683</v>
      </c>
      <c r="D2275" s="105">
        <v>8.908</v>
      </c>
      <c r="E2275" s="105">
        <v>4.3</v>
      </c>
    </row>
    <row r="2276" spans="1:5">
      <c r="A2276" s="111" t="s">
        <v>2970</v>
      </c>
      <c r="B2276" s="51" t="str">
        <f t="shared" si="55"/>
        <v>15</v>
      </c>
      <c r="C2276" s="104">
        <v>15.391</v>
      </c>
      <c r="D2276" s="105">
        <v>10.584</v>
      </c>
      <c r="E2276" s="105">
        <v>5.9</v>
      </c>
    </row>
    <row r="2277" spans="1:5">
      <c r="A2277" s="111" t="s">
        <v>2884</v>
      </c>
      <c r="B2277" s="51" t="str">
        <f t="shared" si="55"/>
        <v>D17</v>
      </c>
      <c r="C2277" s="104">
        <v>15.9</v>
      </c>
      <c r="D2277" s="105">
        <v>15.636</v>
      </c>
      <c r="E2277" s="105">
        <v>8.4</v>
      </c>
    </row>
    <row r="2278" spans="1:5">
      <c r="A2278" s="111" t="s">
        <v>2971</v>
      </c>
      <c r="B2278" s="51" t="str">
        <f t="shared" si="55"/>
        <v>16</v>
      </c>
      <c r="C2278" s="104">
        <v>18.9</v>
      </c>
      <c r="D2278" s="105">
        <v>14.64</v>
      </c>
      <c r="E2278" s="105">
        <v>8.1</v>
      </c>
    </row>
    <row r="2279" spans="1:5">
      <c r="A2279" s="111" t="s">
        <v>2972</v>
      </c>
      <c r="B2279" s="51" t="str">
        <f t="shared" si="55"/>
        <v>14</v>
      </c>
      <c r="C2279" s="104">
        <v>15.614</v>
      </c>
      <c r="D2279" s="105">
        <v>11.117</v>
      </c>
      <c r="E2279" s="105">
        <v>5.25</v>
      </c>
    </row>
    <row r="2280" spans="1:5">
      <c r="A2280" s="111" t="s">
        <v>2973</v>
      </c>
      <c r="B2280" s="51" t="str">
        <f t="shared" si="55"/>
        <v>D15</v>
      </c>
      <c r="C2280" s="104">
        <v>11.58</v>
      </c>
      <c r="D2280" s="105">
        <v>11.447</v>
      </c>
      <c r="E2280" s="105">
        <v>6.7</v>
      </c>
    </row>
    <row r="2281" spans="1:5">
      <c r="A2281" s="111" t="s">
        <v>2974</v>
      </c>
      <c r="B2281" s="51" t="str">
        <f t="shared" si="55"/>
        <v>D15</v>
      </c>
      <c r="C2281" s="104">
        <v>11.956</v>
      </c>
      <c r="D2281" s="105">
        <v>11.78</v>
      </c>
      <c r="E2281" s="105">
        <v>7</v>
      </c>
    </row>
    <row r="2282" spans="1:5">
      <c r="A2282" s="111" t="s">
        <v>2975</v>
      </c>
      <c r="B2282" s="51" t="str">
        <f t="shared" si="55"/>
        <v>16</v>
      </c>
      <c r="C2282" s="104">
        <v>18.571</v>
      </c>
      <c r="D2282" s="105">
        <v>13</v>
      </c>
      <c r="E2282" s="105">
        <v>6.5</v>
      </c>
    </row>
    <row r="2283" spans="1:5">
      <c r="A2283" s="111" t="s">
        <v>2976</v>
      </c>
      <c r="B2283" s="51" t="str">
        <f t="shared" si="55"/>
        <v>16</v>
      </c>
      <c r="C2283" s="104">
        <v>18.571</v>
      </c>
      <c r="D2283" s="105">
        <v>13</v>
      </c>
      <c r="E2283" s="105">
        <v>6.5</v>
      </c>
    </row>
    <row r="2284" spans="1:5">
      <c r="A2284" s="111" t="s">
        <v>2977</v>
      </c>
      <c r="B2284" s="51" t="str">
        <f t="shared" si="55"/>
        <v>20</v>
      </c>
      <c r="C2284" s="104">
        <v>37.353</v>
      </c>
      <c r="D2284" s="105">
        <v>28.793</v>
      </c>
      <c r="E2284" s="105">
        <v>17.6</v>
      </c>
    </row>
    <row r="2285" spans="1:5">
      <c r="A2285" s="111" t="s">
        <v>2978</v>
      </c>
      <c r="B2285" s="51" t="str">
        <f t="shared" si="55"/>
        <v>20</v>
      </c>
      <c r="C2285" s="104">
        <v>37.353</v>
      </c>
      <c r="D2285" s="105">
        <v>28.793</v>
      </c>
      <c r="E2285" s="105">
        <v>17.6</v>
      </c>
    </row>
    <row r="2286" spans="1:5">
      <c r="A2286" s="111" t="s">
        <v>2979</v>
      </c>
      <c r="B2286" s="51" t="str">
        <f t="shared" si="55"/>
        <v>16</v>
      </c>
      <c r="C2286" s="104">
        <v>19.28</v>
      </c>
      <c r="D2286" s="105">
        <v>14.59</v>
      </c>
      <c r="E2286" s="105">
        <v>7.3</v>
      </c>
    </row>
    <row r="2287" spans="1:5">
      <c r="A2287" s="111" t="s">
        <v>2980</v>
      </c>
      <c r="B2287" s="51" t="str">
        <f t="shared" ref="B2287:B2350" si="56">IF(LEN(A2287)=12,"D"&amp;MID(A2287,6,2),MID(A2287,5,2))</f>
        <v>14</v>
      </c>
      <c r="C2287" s="104">
        <v>15.512</v>
      </c>
      <c r="D2287" s="105">
        <v>11.466</v>
      </c>
      <c r="E2287" s="105">
        <v>5.2</v>
      </c>
    </row>
    <row r="2288" spans="1:5">
      <c r="A2288" s="111" t="s">
        <v>2981</v>
      </c>
      <c r="B2288" s="51" t="str">
        <f t="shared" si="56"/>
        <v>14</v>
      </c>
      <c r="C2288" s="104">
        <v>15.512</v>
      </c>
      <c r="D2288" s="105">
        <v>11.466</v>
      </c>
      <c r="E2288" s="105">
        <v>5.2</v>
      </c>
    </row>
    <row r="2289" spans="1:5">
      <c r="A2289" s="111" t="s">
        <v>2982</v>
      </c>
      <c r="B2289" s="51" t="str">
        <f t="shared" si="56"/>
        <v>15</v>
      </c>
      <c r="C2289" s="104">
        <v>17.02</v>
      </c>
      <c r="D2289" s="105">
        <v>13.087</v>
      </c>
      <c r="E2289" s="105">
        <v>6.1</v>
      </c>
    </row>
    <row r="2290" spans="1:5">
      <c r="A2290" s="111" t="s">
        <v>2983</v>
      </c>
      <c r="B2290" s="51" t="str">
        <f t="shared" si="56"/>
        <v>15</v>
      </c>
      <c r="C2290" s="104">
        <v>17.02</v>
      </c>
      <c r="D2290" s="105">
        <v>13.087</v>
      </c>
      <c r="E2290" s="105">
        <v>6.1</v>
      </c>
    </row>
    <row r="2291" spans="1:5">
      <c r="A2291" s="111" t="s">
        <v>2984</v>
      </c>
      <c r="B2291" s="51" t="str">
        <f t="shared" si="56"/>
        <v>15</v>
      </c>
      <c r="C2291" s="104">
        <v>18.78</v>
      </c>
      <c r="D2291" s="105">
        <v>13.234</v>
      </c>
      <c r="E2291" s="105">
        <v>6.1</v>
      </c>
    </row>
    <row r="2292" spans="1:5">
      <c r="A2292" s="111" t="s">
        <v>2985</v>
      </c>
      <c r="B2292" s="51" t="str">
        <f t="shared" si="56"/>
        <v>15</v>
      </c>
      <c r="C2292" s="104">
        <v>18.78</v>
      </c>
      <c r="D2292" s="105">
        <v>13.234</v>
      </c>
      <c r="E2292" s="105">
        <v>6.1</v>
      </c>
    </row>
    <row r="2293" spans="1:5">
      <c r="A2293" s="111" t="s">
        <v>2986</v>
      </c>
      <c r="B2293" s="51" t="str">
        <f t="shared" si="56"/>
        <v>D16</v>
      </c>
      <c r="C2293" s="104">
        <v>12.85</v>
      </c>
      <c r="D2293" s="105">
        <v>12.425</v>
      </c>
      <c r="E2293" s="105">
        <v>7.1</v>
      </c>
    </row>
    <row r="2294" spans="1:5">
      <c r="A2294" s="111" t="s">
        <v>2987</v>
      </c>
      <c r="B2294" s="51" t="str">
        <f t="shared" si="56"/>
        <v>18</v>
      </c>
      <c r="C2294" s="104">
        <v>25.5</v>
      </c>
      <c r="D2294" s="105">
        <v>17.85</v>
      </c>
      <c r="E2294" s="105">
        <v>10.2</v>
      </c>
    </row>
    <row r="2295" spans="1:5">
      <c r="A2295" s="111" t="s">
        <v>2988</v>
      </c>
      <c r="B2295" s="51" t="str">
        <f t="shared" si="56"/>
        <v>13</v>
      </c>
      <c r="C2295" s="104">
        <v>13.683</v>
      </c>
      <c r="D2295" s="105">
        <v>8.908</v>
      </c>
      <c r="E2295" s="105">
        <v>4.4</v>
      </c>
    </row>
    <row r="2296" spans="1:5">
      <c r="A2296" s="111" t="s">
        <v>2989</v>
      </c>
      <c r="B2296" s="51" t="str">
        <f t="shared" si="56"/>
        <v>13</v>
      </c>
      <c r="C2296" s="104">
        <v>13.683</v>
      </c>
      <c r="D2296" s="105">
        <v>8.908</v>
      </c>
      <c r="E2296" s="105">
        <v>4.4</v>
      </c>
    </row>
    <row r="2297" spans="1:5">
      <c r="A2297" s="111" t="s">
        <v>2990</v>
      </c>
      <c r="B2297" s="51" t="str">
        <f t="shared" si="56"/>
        <v>18</v>
      </c>
      <c r="C2297" s="104">
        <v>25.1</v>
      </c>
      <c r="D2297" s="105">
        <v>18.405</v>
      </c>
      <c r="E2297" s="105">
        <v>9.6</v>
      </c>
    </row>
    <row r="2298" spans="1:5">
      <c r="A2298" s="111" t="s">
        <v>2991</v>
      </c>
      <c r="B2298" s="51" t="str">
        <f t="shared" si="56"/>
        <v>13</v>
      </c>
      <c r="C2298" s="104">
        <v>13.683</v>
      </c>
      <c r="D2298" s="105">
        <v>8.908</v>
      </c>
      <c r="E2298" s="105">
        <v>4.4</v>
      </c>
    </row>
    <row r="2299" spans="1:5">
      <c r="A2299" s="111" t="s">
        <v>2992</v>
      </c>
      <c r="B2299" s="51" t="str">
        <f t="shared" si="56"/>
        <v>18</v>
      </c>
      <c r="C2299" s="104">
        <v>25.1</v>
      </c>
      <c r="D2299" s="105">
        <v>18.405</v>
      </c>
      <c r="E2299" s="105">
        <v>9.6</v>
      </c>
    </row>
    <row r="2300" spans="1:5">
      <c r="A2300" s="111" t="s">
        <v>2993</v>
      </c>
      <c r="B2300" s="51" t="str">
        <f t="shared" si="56"/>
        <v>17</v>
      </c>
      <c r="C2300" s="104">
        <v>25.429</v>
      </c>
      <c r="D2300" s="105">
        <v>17.8</v>
      </c>
      <c r="E2300" s="105">
        <v>8.9</v>
      </c>
    </row>
    <row r="2301" spans="1:5">
      <c r="A2301" s="111" t="s">
        <v>2994</v>
      </c>
      <c r="B2301" s="51" t="str">
        <f t="shared" si="56"/>
        <v>17</v>
      </c>
      <c r="C2301" s="104">
        <v>25.429</v>
      </c>
      <c r="D2301" s="105">
        <v>17.8</v>
      </c>
      <c r="E2301" s="105">
        <v>8.9</v>
      </c>
    </row>
    <row r="2302" spans="1:5">
      <c r="A2302" s="111" t="s">
        <v>2995</v>
      </c>
      <c r="B2302" s="51" t="str">
        <f t="shared" si="56"/>
        <v>17</v>
      </c>
      <c r="C2302" s="104">
        <v>26.286</v>
      </c>
      <c r="D2302" s="105">
        <v>18.4</v>
      </c>
      <c r="E2302" s="105">
        <v>9.2</v>
      </c>
    </row>
    <row r="2303" spans="1:5">
      <c r="A2303" s="111" t="s">
        <v>2996</v>
      </c>
      <c r="B2303" s="51" t="str">
        <f t="shared" si="56"/>
        <v>17</v>
      </c>
      <c r="C2303" s="104">
        <v>26.286</v>
      </c>
      <c r="D2303" s="105">
        <v>18.4</v>
      </c>
      <c r="E2303" s="105">
        <v>9.2</v>
      </c>
    </row>
    <row r="2304" spans="1:5">
      <c r="A2304" s="111" t="s">
        <v>2997</v>
      </c>
      <c r="B2304" s="51" t="str">
        <f t="shared" si="56"/>
        <v>20</v>
      </c>
      <c r="C2304" s="63">
        <v>35.03</v>
      </c>
      <c r="D2304" s="56">
        <v>26.347</v>
      </c>
      <c r="E2304" s="105">
        <v>14.6</v>
      </c>
    </row>
    <row r="2305" spans="1:5">
      <c r="A2305" s="111" t="s">
        <v>2998</v>
      </c>
      <c r="B2305" s="51" t="str">
        <f t="shared" si="56"/>
        <v>20</v>
      </c>
      <c r="C2305" s="63">
        <v>35.03</v>
      </c>
      <c r="D2305" s="56">
        <v>26.347</v>
      </c>
      <c r="E2305" s="105">
        <v>14.9</v>
      </c>
    </row>
    <row r="2306" spans="1:5">
      <c r="A2306" s="111" t="s">
        <v>2999</v>
      </c>
      <c r="B2306" s="51" t="str">
        <f t="shared" si="56"/>
        <v>20</v>
      </c>
      <c r="C2306" s="63">
        <v>35.03</v>
      </c>
      <c r="D2306" s="56">
        <v>26.347</v>
      </c>
      <c r="E2306" s="105">
        <v>14.8</v>
      </c>
    </row>
    <row r="2307" spans="1:5">
      <c r="A2307" s="111" t="s">
        <v>3000</v>
      </c>
      <c r="B2307" s="51" t="str">
        <f t="shared" si="56"/>
        <v>20</v>
      </c>
      <c r="C2307" s="63">
        <v>35.03</v>
      </c>
      <c r="D2307" s="56">
        <v>26.347</v>
      </c>
      <c r="E2307" s="105">
        <v>15.1</v>
      </c>
    </row>
    <row r="2308" spans="1:5">
      <c r="A2308" s="111" t="s">
        <v>3001</v>
      </c>
      <c r="B2308" s="51" t="str">
        <f t="shared" si="56"/>
        <v>13</v>
      </c>
      <c r="C2308" s="104">
        <v>13.683</v>
      </c>
      <c r="D2308" s="105">
        <v>8.908</v>
      </c>
      <c r="E2308" s="105">
        <v>4.6</v>
      </c>
    </row>
    <row r="2309" spans="1:5">
      <c r="A2309" s="111" t="s">
        <v>3002</v>
      </c>
      <c r="B2309" s="51" t="str">
        <f t="shared" si="56"/>
        <v>13</v>
      </c>
      <c r="C2309" s="104">
        <v>13.683</v>
      </c>
      <c r="D2309" s="105">
        <v>8.908</v>
      </c>
      <c r="E2309" s="105">
        <v>4.6</v>
      </c>
    </row>
    <row r="2310" spans="1:5">
      <c r="A2310" s="111" t="s">
        <v>3003</v>
      </c>
      <c r="B2310" s="51" t="str">
        <f t="shared" si="56"/>
        <v>16</v>
      </c>
      <c r="C2310" s="104">
        <v>19.28</v>
      </c>
      <c r="D2310" s="105">
        <v>14.59</v>
      </c>
      <c r="E2310" s="105">
        <v>7.2</v>
      </c>
    </row>
    <row r="2311" spans="1:5">
      <c r="A2311" s="111" t="s">
        <v>3004</v>
      </c>
      <c r="B2311" s="51" t="str">
        <f t="shared" si="56"/>
        <v>16</v>
      </c>
      <c r="C2311" s="104">
        <v>19.28</v>
      </c>
      <c r="D2311" s="105">
        <v>14.59</v>
      </c>
      <c r="E2311" s="105">
        <v>7.2</v>
      </c>
    </row>
    <row r="2312" spans="1:5">
      <c r="A2312" s="111" t="s">
        <v>3005</v>
      </c>
      <c r="B2312" s="51" t="str">
        <f t="shared" si="56"/>
        <v>18</v>
      </c>
      <c r="C2312" s="104">
        <v>27.104</v>
      </c>
      <c r="D2312" s="105">
        <v>19.426</v>
      </c>
      <c r="E2312" s="105">
        <v>12.8</v>
      </c>
    </row>
    <row r="2313" spans="1:5">
      <c r="A2313" s="111" t="s">
        <v>3006</v>
      </c>
      <c r="B2313" s="51" t="str">
        <f t="shared" si="56"/>
        <v>18</v>
      </c>
      <c r="C2313" s="104">
        <v>23.715</v>
      </c>
      <c r="D2313" s="105">
        <v>18.462</v>
      </c>
      <c r="E2313" s="105">
        <v>9.859</v>
      </c>
    </row>
    <row r="2314" spans="1:5">
      <c r="A2314" s="111" t="s">
        <v>3007</v>
      </c>
      <c r="B2314" s="51" t="str">
        <f t="shared" si="56"/>
        <v>15</v>
      </c>
      <c r="C2314" s="104">
        <v>18.78</v>
      </c>
      <c r="D2314" s="105">
        <v>13.234</v>
      </c>
      <c r="E2314" s="105">
        <v>6.1</v>
      </c>
    </row>
    <row r="2315" spans="1:5">
      <c r="A2315" s="111" t="s">
        <v>3008</v>
      </c>
      <c r="B2315" s="51" t="str">
        <f t="shared" si="56"/>
        <v>15</v>
      </c>
      <c r="C2315" s="104">
        <v>18.572</v>
      </c>
      <c r="D2315" s="105">
        <v>13.102</v>
      </c>
      <c r="E2315" s="105">
        <v>6</v>
      </c>
    </row>
    <row r="2316" spans="1:5">
      <c r="A2316" s="111" t="s">
        <v>3009</v>
      </c>
      <c r="B2316" s="51" t="str">
        <f t="shared" si="56"/>
        <v>15</v>
      </c>
      <c r="C2316" s="104">
        <v>18.572</v>
      </c>
      <c r="D2316" s="105">
        <v>13.102</v>
      </c>
      <c r="E2316" s="105">
        <v>6</v>
      </c>
    </row>
    <row r="2317" spans="1:5">
      <c r="A2317" s="111" t="s">
        <v>3010</v>
      </c>
      <c r="B2317" s="51" t="str">
        <f t="shared" si="56"/>
        <v>18</v>
      </c>
      <c r="C2317" s="104">
        <v>27.104</v>
      </c>
      <c r="D2317" s="105">
        <v>19.426</v>
      </c>
      <c r="E2317" s="105">
        <v>12</v>
      </c>
    </row>
    <row r="2318" spans="1:5">
      <c r="A2318" s="111" t="s">
        <v>3011</v>
      </c>
      <c r="B2318" s="51" t="str">
        <f t="shared" si="56"/>
        <v>15</v>
      </c>
      <c r="C2318" s="104">
        <v>19.432</v>
      </c>
      <c r="D2318" s="105">
        <v>13.675</v>
      </c>
      <c r="E2318" s="105">
        <v>8.5</v>
      </c>
    </row>
    <row r="2319" spans="1:5">
      <c r="A2319" s="111" t="s">
        <v>3012</v>
      </c>
      <c r="B2319" s="51" t="str">
        <f t="shared" si="56"/>
        <v>15</v>
      </c>
      <c r="C2319" s="104">
        <v>13.5</v>
      </c>
      <c r="D2319" s="105">
        <v>9.45</v>
      </c>
      <c r="E2319" s="105">
        <v>5.6</v>
      </c>
    </row>
    <row r="2320" spans="1:5">
      <c r="A2320" s="111" t="s">
        <v>3013</v>
      </c>
      <c r="B2320" s="51" t="str">
        <f t="shared" si="56"/>
        <v>13</v>
      </c>
      <c r="C2320" s="104">
        <v>13.683</v>
      </c>
      <c r="D2320" s="105">
        <v>8.908</v>
      </c>
      <c r="E2320" s="105">
        <v>4.4</v>
      </c>
    </row>
    <row r="2321" spans="1:5">
      <c r="A2321" s="111" t="s">
        <v>3014</v>
      </c>
      <c r="B2321" s="51" t="str">
        <f t="shared" si="56"/>
        <v>15</v>
      </c>
      <c r="C2321" s="104">
        <v>14.25</v>
      </c>
      <c r="D2321" s="105">
        <v>9.975</v>
      </c>
      <c r="E2321" s="105">
        <v>5.75</v>
      </c>
    </row>
    <row r="2322" spans="1:5">
      <c r="A2322" s="111" t="s">
        <v>3015</v>
      </c>
      <c r="B2322" s="51" t="str">
        <f t="shared" si="56"/>
        <v>14</v>
      </c>
      <c r="C2322" s="104">
        <v>14.485</v>
      </c>
      <c r="D2322" s="105">
        <v>10.352</v>
      </c>
      <c r="E2322" s="105">
        <v>4.8</v>
      </c>
    </row>
    <row r="2323" spans="1:5">
      <c r="A2323" s="111" t="s">
        <v>3016</v>
      </c>
      <c r="B2323" s="51" t="str">
        <f t="shared" si="56"/>
        <v>17</v>
      </c>
      <c r="C2323" s="104">
        <v>26.408</v>
      </c>
      <c r="D2323" s="105">
        <v>20.1</v>
      </c>
      <c r="E2323" s="105">
        <v>10.6</v>
      </c>
    </row>
    <row r="2324" spans="1:5">
      <c r="A2324" s="111" t="s">
        <v>3017</v>
      </c>
      <c r="B2324" s="51" t="str">
        <f t="shared" si="56"/>
        <v>17</v>
      </c>
      <c r="C2324" s="104">
        <v>20.25</v>
      </c>
      <c r="D2324" s="105">
        <v>14.783</v>
      </c>
      <c r="E2324" s="105">
        <v>8.1</v>
      </c>
    </row>
    <row r="2325" spans="1:5">
      <c r="A2325" s="111" t="s">
        <v>3018</v>
      </c>
      <c r="B2325" s="51" t="str">
        <f t="shared" si="56"/>
        <v>17</v>
      </c>
      <c r="C2325" s="104">
        <v>20.25</v>
      </c>
      <c r="D2325" s="105">
        <v>14.783</v>
      </c>
      <c r="E2325" s="105">
        <v>8.1</v>
      </c>
    </row>
    <row r="2326" spans="1:5">
      <c r="A2326" s="64" t="s">
        <v>3019</v>
      </c>
      <c r="B2326" s="51" t="str">
        <f t="shared" si="56"/>
        <v>17</v>
      </c>
      <c r="C2326" s="104">
        <v>20.25</v>
      </c>
      <c r="D2326" s="105">
        <v>14.783</v>
      </c>
      <c r="E2326" s="105">
        <v>8.1</v>
      </c>
    </row>
    <row r="2327" spans="1:5">
      <c r="A2327" s="64" t="s">
        <v>3020</v>
      </c>
      <c r="B2327" s="51" t="str">
        <f t="shared" si="56"/>
        <v>13</v>
      </c>
      <c r="C2327" s="104">
        <v>12.465</v>
      </c>
      <c r="D2327" s="105">
        <v>7.967</v>
      </c>
      <c r="E2327" s="105">
        <v>4.8</v>
      </c>
    </row>
    <row r="2328" spans="1:5">
      <c r="A2328" s="64" t="s">
        <v>3021</v>
      </c>
      <c r="B2328" s="51" t="str">
        <f t="shared" si="56"/>
        <v>13</v>
      </c>
      <c r="C2328" s="104">
        <v>12.465</v>
      </c>
      <c r="D2328" s="105">
        <v>7.967</v>
      </c>
      <c r="E2328" s="105">
        <v>4.8</v>
      </c>
    </row>
    <row r="2329" spans="1:5">
      <c r="A2329" s="64" t="s">
        <v>3022</v>
      </c>
      <c r="B2329" s="51" t="str">
        <f t="shared" si="56"/>
        <v>13</v>
      </c>
      <c r="C2329" s="104">
        <v>12.465</v>
      </c>
      <c r="D2329" s="105">
        <v>7.967</v>
      </c>
      <c r="E2329" s="105">
        <v>4.8</v>
      </c>
    </row>
    <row r="2330" spans="1:5">
      <c r="A2330" s="64" t="s">
        <v>3023</v>
      </c>
      <c r="B2330" s="51" t="str">
        <f t="shared" si="56"/>
        <v>13</v>
      </c>
      <c r="C2330" s="104">
        <v>12.465</v>
      </c>
      <c r="D2330" s="105">
        <v>7.967</v>
      </c>
      <c r="E2330" s="105">
        <v>4.8</v>
      </c>
    </row>
    <row r="2331" spans="1:5">
      <c r="A2331" s="64" t="s">
        <v>3024</v>
      </c>
      <c r="B2331" s="51" t="str">
        <f t="shared" si="56"/>
        <v>13</v>
      </c>
      <c r="C2331" s="104">
        <v>12.465</v>
      </c>
      <c r="D2331" s="105">
        <v>7.967</v>
      </c>
      <c r="E2331" s="105">
        <v>4.8</v>
      </c>
    </row>
    <row r="2332" spans="1:5">
      <c r="A2332" s="64" t="s">
        <v>3025</v>
      </c>
      <c r="B2332" s="51" t="str">
        <f t="shared" si="56"/>
        <v>13</v>
      </c>
      <c r="C2332" s="104">
        <v>11.5</v>
      </c>
      <c r="D2332" s="105">
        <v>8.395</v>
      </c>
      <c r="E2332" s="105">
        <v>4.6</v>
      </c>
    </row>
    <row r="2333" spans="1:5">
      <c r="A2333" s="64" t="s">
        <v>3026</v>
      </c>
      <c r="B2333" s="51" t="str">
        <f t="shared" si="56"/>
        <v>13</v>
      </c>
      <c r="C2333" s="104">
        <v>11.5</v>
      </c>
      <c r="D2333" s="105">
        <v>8.395</v>
      </c>
      <c r="E2333" s="105">
        <v>4.6</v>
      </c>
    </row>
    <row r="2334" spans="1:5">
      <c r="A2334" s="64" t="s">
        <v>3027</v>
      </c>
      <c r="B2334" s="51" t="str">
        <f t="shared" si="56"/>
        <v>13</v>
      </c>
      <c r="C2334" s="104">
        <v>12.465</v>
      </c>
      <c r="D2334" s="105">
        <v>7.967</v>
      </c>
      <c r="E2334" s="105">
        <v>4.7</v>
      </c>
    </row>
    <row r="2335" spans="1:5">
      <c r="A2335" s="64" t="s">
        <v>3028</v>
      </c>
      <c r="B2335" s="51" t="str">
        <f t="shared" si="56"/>
        <v>13</v>
      </c>
      <c r="C2335" s="104">
        <v>12.465</v>
      </c>
      <c r="D2335" s="105">
        <v>7.967</v>
      </c>
      <c r="E2335" s="105">
        <v>4.7</v>
      </c>
    </row>
    <row r="2336" spans="1:5">
      <c r="A2336" s="64" t="s">
        <v>3029</v>
      </c>
      <c r="B2336" s="51" t="str">
        <f t="shared" si="56"/>
        <v>D15</v>
      </c>
      <c r="C2336" s="104">
        <v>9.75</v>
      </c>
      <c r="D2336" s="105">
        <v>9.625</v>
      </c>
      <c r="E2336" s="105">
        <v>5.5</v>
      </c>
    </row>
    <row r="2337" spans="1:5">
      <c r="A2337" s="64" t="s">
        <v>3030</v>
      </c>
      <c r="B2337" s="51" t="str">
        <f t="shared" si="56"/>
        <v>13</v>
      </c>
      <c r="C2337" s="104">
        <v>12.465</v>
      </c>
      <c r="D2337" s="105">
        <v>7.967</v>
      </c>
      <c r="E2337" s="105">
        <v>4.8</v>
      </c>
    </row>
    <row r="2338" spans="1:5">
      <c r="A2338" s="64" t="s">
        <v>3031</v>
      </c>
      <c r="B2338" s="51" t="str">
        <f t="shared" si="56"/>
        <v>15</v>
      </c>
      <c r="C2338" s="104">
        <v>15.641</v>
      </c>
      <c r="D2338" s="105">
        <v>10.536</v>
      </c>
      <c r="E2338" s="105">
        <v>5.7</v>
      </c>
    </row>
    <row r="2339" spans="1:5">
      <c r="A2339" s="64" t="s">
        <v>3032</v>
      </c>
      <c r="B2339" s="51" t="str">
        <f t="shared" si="56"/>
        <v>15</v>
      </c>
      <c r="C2339" s="104">
        <v>13.5</v>
      </c>
      <c r="D2339" s="105">
        <v>9.45</v>
      </c>
      <c r="E2339" s="105">
        <v>5.6</v>
      </c>
    </row>
    <row r="2340" spans="1:5">
      <c r="A2340" s="64" t="s">
        <v>3033</v>
      </c>
      <c r="B2340" s="51" t="str">
        <f t="shared" si="56"/>
        <v>D15</v>
      </c>
      <c r="C2340" s="104">
        <v>10.47</v>
      </c>
      <c r="D2340" s="105">
        <v>10.22</v>
      </c>
      <c r="E2340" s="105">
        <v>5.6</v>
      </c>
    </row>
    <row r="2341" spans="1:5">
      <c r="A2341" s="64" t="s">
        <v>3034</v>
      </c>
      <c r="B2341" s="51" t="str">
        <f t="shared" si="56"/>
        <v>D15</v>
      </c>
      <c r="C2341" s="104">
        <v>10.47</v>
      </c>
      <c r="D2341" s="105">
        <v>10.22</v>
      </c>
      <c r="E2341" s="105">
        <v>5.6</v>
      </c>
    </row>
    <row r="2342" spans="1:5">
      <c r="A2342" s="64" t="s">
        <v>3035</v>
      </c>
      <c r="B2342" s="51" t="str">
        <f t="shared" si="56"/>
        <v>D15</v>
      </c>
      <c r="C2342" s="104">
        <v>10.47</v>
      </c>
      <c r="D2342" s="105">
        <v>10.22</v>
      </c>
      <c r="E2342" s="105">
        <v>5.6</v>
      </c>
    </row>
    <row r="2343" spans="1:5">
      <c r="A2343" s="64" t="s">
        <v>3036</v>
      </c>
      <c r="B2343" s="51" t="str">
        <f t="shared" si="56"/>
        <v>17</v>
      </c>
      <c r="C2343" s="104">
        <v>19.75</v>
      </c>
      <c r="D2343" s="105">
        <v>14.417</v>
      </c>
      <c r="E2343" s="105">
        <v>7.9</v>
      </c>
    </row>
    <row r="2344" spans="1:5">
      <c r="A2344" s="64" t="s">
        <v>3037</v>
      </c>
      <c r="B2344" s="51" t="str">
        <f t="shared" si="56"/>
        <v>17</v>
      </c>
      <c r="C2344" s="104">
        <v>19.75</v>
      </c>
      <c r="D2344" s="105">
        <v>14.417</v>
      </c>
      <c r="E2344" s="105">
        <v>7.9</v>
      </c>
    </row>
    <row r="2345" spans="1:5">
      <c r="A2345" s="64" t="s">
        <v>3038</v>
      </c>
      <c r="B2345" s="51" t="str">
        <f t="shared" si="56"/>
        <v>17</v>
      </c>
      <c r="C2345" s="104">
        <v>19.75</v>
      </c>
      <c r="D2345" s="105">
        <v>14.417</v>
      </c>
      <c r="E2345" s="105">
        <v>7.9</v>
      </c>
    </row>
    <row r="2346" spans="1:5">
      <c r="A2346" s="64" t="s">
        <v>3039</v>
      </c>
      <c r="B2346" s="51" t="str">
        <f t="shared" si="56"/>
        <v>13</v>
      </c>
      <c r="C2346" s="104">
        <v>18</v>
      </c>
      <c r="D2346" s="105">
        <v>13.14</v>
      </c>
      <c r="E2346" s="105">
        <v>7.2</v>
      </c>
    </row>
    <row r="2347" spans="1:5">
      <c r="A2347" s="64" t="s">
        <v>3040</v>
      </c>
      <c r="B2347" s="51" t="str">
        <f t="shared" si="56"/>
        <v>14</v>
      </c>
      <c r="C2347" s="104">
        <v>12.25</v>
      </c>
      <c r="D2347" s="105">
        <v>8.942</v>
      </c>
      <c r="E2347" s="105">
        <v>4.9</v>
      </c>
    </row>
    <row r="2348" spans="1:5">
      <c r="A2348" s="64" t="s">
        <v>3041</v>
      </c>
      <c r="B2348" s="51" t="str">
        <f t="shared" si="56"/>
        <v>14</v>
      </c>
      <c r="C2348" s="104">
        <v>12.25</v>
      </c>
      <c r="D2348" s="105">
        <v>8.942</v>
      </c>
      <c r="E2348" s="105">
        <v>4.9</v>
      </c>
    </row>
    <row r="2349" spans="1:5">
      <c r="A2349" s="64" t="s">
        <v>3042</v>
      </c>
      <c r="B2349" s="51" t="str">
        <f t="shared" si="56"/>
        <v>15</v>
      </c>
      <c r="C2349" s="104">
        <v>14.25</v>
      </c>
      <c r="D2349" s="105">
        <v>10.403</v>
      </c>
      <c r="E2349" s="105">
        <v>5.7</v>
      </c>
    </row>
    <row r="2350" spans="1:5">
      <c r="A2350" s="64" t="s">
        <v>3043</v>
      </c>
      <c r="B2350" s="51" t="str">
        <f t="shared" si="56"/>
        <v>15</v>
      </c>
      <c r="C2350" s="104">
        <v>14.25</v>
      </c>
      <c r="D2350" s="105">
        <v>10.403</v>
      </c>
      <c r="E2350" s="105">
        <v>5.7</v>
      </c>
    </row>
    <row r="2351" spans="1:5">
      <c r="A2351" s="64" t="s">
        <v>3044</v>
      </c>
      <c r="B2351" s="51" t="str">
        <f t="shared" ref="B2351:B2402" si="57">IF(LEN(A2351)=12,"D"&amp;MID(A2351,6,2),MID(A2351,5,2))</f>
        <v>17</v>
      </c>
      <c r="C2351" s="104">
        <v>30.5</v>
      </c>
      <c r="D2351" s="105">
        <v>21</v>
      </c>
      <c r="E2351" s="105">
        <v>12.2</v>
      </c>
    </row>
    <row r="2352" spans="1:5">
      <c r="A2352" s="64" t="s">
        <v>3045</v>
      </c>
      <c r="B2352" s="51" t="str">
        <f t="shared" si="57"/>
        <v>17</v>
      </c>
      <c r="C2352" s="104">
        <v>21.94</v>
      </c>
      <c r="D2352" s="105">
        <v>16.238</v>
      </c>
      <c r="E2352" s="105">
        <v>8.45</v>
      </c>
    </row>
    <row r="2353" spans="1:5">
      <c r="A2353" s="64" t="s">
        <v>3046</v>
      </c>
      <c r="B2353" s="51" t="str">
        <f t="shared" si="57"/>
        <v>18</v>
      </c>
      <c r="C2353" s="104">
        <v>26.528</v>
      </c>
      <c r="D2353" s="105">
        <v>20.692</v>
      </c>
      <c r="E2353" s="105">
        <v>10.8</v>
      </c>
    </row>
    <row r="2354" spans="1:5">
      <c r="A2354" s="64" t="s">
        <v>3047</v>
      </c>
      <c r="B2354" s="51" t="str">
        <f t="shared" si="57"/>
        <v>D13</v>
      </c>
      <c r="C2354" s="104">
        <v>7.312</v>
      </c>
      <c r="D2354" s="105">
        <v>7.11</v>
      </c>
      <c r="E2354" s="105">
        <v>4.5</v>
      </c>
    </row>
    <row r="2355" spans="1:5">
      <c r="A2355" s="64" t="s">
        <v>3048</v>
      </c>
      <c r="B2355" s="51" t="str">
        <f t="shared" si="57"/>
        <v>D13</v>
      </c>
      <c r="C2355" s="104">
        <v>7.312</v>
      </c>
      <c r="D2355" s="105">
        <v>7.11</v>
      </c>
      <c r="E2355" s="105">
        <v>4.5</v>
      </c>
    </row>
    <row r="2356" spans="1:5">
      <c r="A2356" s="64" t="s">
        <v>3049</v>
      </c>
      <c r="B2356" s="51" t="str">
        <f t="shared" si="57"/>
        <v>13</v>
      </c>
      <c r="C2356" s="104">
        <v>11.5</v>
      </c>
      <c r="D2356" s="105">
        <v>8.395</v>
      </c>
      <c r="E2356" s="105">
        <v>4.6</v>
      </c>
    </row>
    <row r="2357" spans="1:5">
      <c r="A2357" s="64" t="s">
        <v>3050</v>
      </c>
      <c r="B2357" s="51" t="str">
        <f t="shared" si="57"/>
        <v>13</v>
      </c>
      <c r="C2357" s="104">
        <v>11.5</v>
      </c>
      <c r="D2357" s="105">
        <v>8.395</v>
      </c>
      <c r="E2357" s="105">
        <v>4.6</v>
      </c>
    </row>
    <row r="2358" spans="1:5">
      <c r="A2358" s="64" t="s">
        <v>3051</v>
      </c>
      <c r="B2358" s="51" t="str">
        <f t="shared" si="57"/>
        <v>13</v>
      </c>
      <c r="C2358" s="104">
        <v>11.5</v>
      </c>
      <c r="D2358" s="105">
        <v>8.395</v>
      </c>
      <c r="E2358" s="105">
        <v>4.6</v>
      </c>
    </row>
    <row r="2359" spans="1:5">
      <c r="A2359" s="64" t="s">
        <v>3052</v>
      </c>
      <c r="B2359" s="51" t="str">
        <f t="shared" si="57"/>
        <v>15</v>
      </c>
      <c r="C2359" s="104">
        <v>19.383</v>
      </c>
      <c r="D2359" s="105">
        <v>14.78</v>
      </c>
      <c r="E2359" s="105">
        <v>7.9</v>
      </c>
    </row>
    <row r="2360" spans="1:5">
      <c r="A2360" s="64" t="s">
        <v>3053</v>
      </c>
      <c r="B2360" s="51" t="str">
        <f t="shared" si="57"/>
        <v>17</v>
      </c>
      <c r="C2360" s="104">
        <v>20.75</v>
      </c>
      <c r="D2360" s="105">
        <v>15.148</v>
      </c>
      <c r="E2360" s="105">
        <v>8.3</v>
      </c>
    </row>
    <row r="2361" spans="1:5">
      <c r="A2361" s="64" t="s">
        <v>3054</v>
      </c>
      <c r="B2361" s="51" t="str">
        <f t="shared" si="57"/>
        <v>17</v>
      </c>
      <c r="C2361" s="104">
        <v>20.75</v>
      </c>
      <c r="D2361" s="105">
        <v>15.148</v>
      </c>
      <c r="E2361" s="105">
        <v>8.3</v>
      </c>
    </row>
    <row r="2362" spans="1:5">
      <c r="A2362" s="64" t="s">
        <v>3055</v>
      </c>
      <c r="B2362" s="51" t="str">
        <f t="shared" si="57"/>
        <v>17</v>
      </c>
      <c r="C2362" s="104">
        <v>20.75</v>
      </c>
      <c r="D2362" s="105">
        <v>15.148</v>
      </c>
      <c r="E2362" s="105">
        <v>8.3</v>
      </c>
    </row>
    <row r="2363" spans="1:5">
      <c r="A2363" s="64" t="s">
        <v>3056</v>
      </c>
      <c r="B2363" s="51" t="str">
        <f t="shared" si="57"/>
        <v>17</v>
      </c>
      <c r="C2363" s="104">
        <v>20.75</v>
      </c>
      <c r="D2363" s="105">
        <v>15.148</v>
      </c>
      <c r="E2363" s="105">
        <v>8.3</v>
      </c>
    </row>
    <row r="2364" spans="1:5">
      <c r="A2364" s="64" t="s">
        <v>3057</v>
      </c>
      <c r="B2364" s="51" t="str">
        <f t="shared" si="57"/>
        <v>17</v>
      </c>
      <c r="C2364" s="104">
        <v>20.75</v>
      </c>
      <c r="D2364" s="105">
        <v>15.148</v>
      </c>
      <c r="E2364" s="105">
        <v>8.3</v>
      </c>
    </row>
    <row r="2365" spans="1:5">
      <c r="A2365" s="64" t="s">
        <v>3058</v>
      </c>
      <c r="B2365" s="51" t="str">
        <f t="shared" si="57"/>
        <v>17</v>
      </c>
      <c r="C2365" s="104">
        <v>20.75</v>
      </c>
      <c r="D2365" s="105">
        <v>15.148</v>
      </c>
      <c r="E2365" s="105">
        <v>8.3</v>
      </c>
    </row>
    <row r="2366" spans="1:5">
      <c r="A2366" s="64" t="s">
        <v>3059</v>
      </c>
      <c r="B2366" s="51" t="str">
        <f t="shared" si="57"/>
        <v>13</v>
      </c>
      <c r="C2366" s="104">
        <v>14.25</v>
      </c>
      <c r="D2366" s="105">
        <v>10.403</v>
      </c>
      <c r="E2366" s="105">
        <v>5.7</v>
      </c>
    </row>
    <row r="2367" spans="1:5">
      <c r="A2367" s="64" t="s">
        <v>3060</v>
      </c>
      <c r="B2367" s="51" t="str">
        <f t="shared" si="57"/>
        <v>14</v>
      </c>
      <c r="C2367" s="104">
        <v>14.25</v>
      </c>
      <c r="D2367" s="105">
        <v>10.403</v>
      </c>
      <c r="E2367" s="105">
        <v>5.7</v>
      </c>
    </row>
    <row r="2368" spans="1:5">
      <c r="A2368" s="64" t="s">
        <v>3061</v>
      </c>
      <c r="B2368" s="51" t="str">
        <f t="shared" si="57"/>
        <v>12</v>
      </c>
      <c r="C2368" s="104">
        <v>10</v>
      </c>
      <c r="D2368" s="105">
        <v>7.3</v>
      </c>
      <c r="E2368" s="105">
        <v>4</v>
      </c>
    </row>
    <row r="2369" spans="1:5">
      <c r="A2369" s="64" t="s">
        <v>3062</v>
      </c>
      <c r="B2369" s="51" t="str">
        <f t="shared" si="57"/>
        <v>17</v>
      </c>
      <c r="C2369" s="104">
        <v>20.5</v>
      </c>
      <c r="D2369" s="105">
        <v>14.965</v>
      </c>
      <c r="E2369" s="105">
        <v>8.2</v>
      </c>
    </row>
    <row r="2370" spans="1:5">
      <c r="A2370" s="64" t="s">
        <v>3063</v>
      </c>
      <c r="B2370" s="51" t="str">
        <f t="shared" si="57"/>
        <v>18</v>
      </c>
      <c r="C2370" s="104">
        <v>24</v>
      </c>
      <c r="D2370" s="105">
        <v>17.52</v>
      </c>
      <c r="E2370" s="105">
        <v>9.6</v>
      </c>
    </row>
    <row r="2371" spans="1:5">
      <c r="A2371" s="64" t="s">
        <v>3064</v>
      </c>
      <c r="B2371" s="51" t="str">
        <f t="shared" si="57"/>
        <v>16</v>
      </c>
      <c r="C2371" s="104">
        <v>16.25</v>
      </c>
      <c r="D2371" s="105">
        <v>11.863</v>
      </c>
      <c r="E2371" s="105">
        <v>6.5</v>
      </c>
    </row>
    <row r="2372" spans="1:5">
      <c r="A2372" s="64" t="s">
        <v>3065</v>
      </c>
      <c r="B2372" s="51" t="str">
        <f t="shared" si="57"/>
        <v>18</v>
      </c>
      <c r="C2372" s="104">
        <v>25.207</v>
      </c>
      <c r="D2372" s="105">
        <v>18.578</v>
      </c>
      <c r="E2372" s="105">
        <v>11.6</v>
      </c>
    </row>
    <row r="2373" spans="1:5">
      <c r="A2373" s="64" t="s">
        <v>3066</v>
      </c>
      <c r="B2373" s="51" t="str">
        <f t="shared" si="57"/>
        <v>18</v>
      </c>
      <c r="C2373" s="104">
        <v>25.207</v>
      </c>
      <c r="D2373" s="105">
        <v>18.578</v>
      </c>
      <c r="E2373" s="105">
        <v>11.6</v>
      </c>
    </row>
    <row r="2374" spans="1:5">
      <c r="A2374" s="64" t="s">
        <v>3067</v>
      </c>
      <c r="B2374" s="51" t="str">
        <f t="shared" si="57"/>
        <v>15</v>
      </c>
      <c r="C2374" s="104">
        <v>20.25</v>
      </c>
      <c r="D2374" s="105">
        <v>15.5</v>
      </c>
      <c r="E2374" s="105">
        <v>6.9</v>
      </c>
    </row>
    <row r="2375" spans="1:5">
      <c r="A2375" s="64" t="s">
        <v>3068</v>
      </c>
      <c r="B2375" s="51" t="str">
        <f t="shared" si="57"/>
        <v>13</v>
      </c>
      <c r="C2375" s="104">
        <v>11.25</v>
      </c>
      <c r="D2375" s="105">
        <v>8.212</v>
      </c>
      <c r="E2375" s="105">
        <v>4.5</v>
      </c>
    </row>
    <row r="2376" spans="1:5">
      <c r="A2376" s="64" t="s">
        <v>3069</v>
      </c>
      <c r="B2376" s="51" t="str">
        <f t="shared" si="57"/>
        <v>13</v>
      </c>
      <c r="C2376" s="104">
        <v>11.25</v>
      </c>
      <c r="D2376" s="105">
        <v>8.212</v>
      </c>
      <c r="E2376" s="105">
        <v>4.5</v>
      </c>
    </row>
    <row r="2377" spans="1:5">
      <c r="A2377" s="64" t="s">
        <v>3070</v>
      </c>
      <c r="B2377" s="51" t="str">
        <f t="shared" si="57"/>
        <v>17</v>
      </c>
      <c r="C2377" s="104">
        <v>19.5</v>
      </c>
      <c r="D2377" s="105">
        <v>14.235</v>
      </c>
      <c r="E2377" s="105">
        <v>7.8</v>
      </c>
    </row>
    <row r="2378" spans="1:5">
      <c r="A2378" s="64" t="s">
        <v>3071</v>
      </c>
      <c r="B2378" s="51" t="str">
        <f t="shared" si="57"/>
        <v>17</v>
      </c>
      <c r="C2378" s="104">
        <v>19.5</v>
      </c>
      <c r="D2378" s="105">
        <v>14.235</v>
      </c>
      <c r="E2378" s="105">
        <v>7.8</v>
      </c>
    </row>
    <row r="2379" spans="1:5">
      <c r="A2379" s="64" t="s">
        <v>3072</v>
      </c>
      <c r="B2379" s="51" t="str">
        <f t="shared" si="57"/>
        <v>14</v>
      </c>
      <c r="C2379" s="104">
        <v>16.75</v>
      </c>
      <c r="D2379" s="105">
        <v>12.228</v>
      </c>
      <c r="E2379" s="105">
        <v>6.7</v>
      </c>
    </row>
    <row r="2380" spans="1:5">
      <c r="A2380" s="64" t="s">
        <v>3073</v>
      </c>
      <c r="B2380" s="51" t="str">
        <f t="shared" si="57"/>
        <v>13</v>
      </c>
      <c r="C2380" s="104">
        <v>14.75</v>
      </c>
      <c r="D2380" s="105">
        <v>10.7675</v>
      </c>
      <c r="E2380" s="105">
        <v>5.9</v>
      </c>
    </row>
    <row r="2381" spans="1:5">
      <c r="A2381" s="64" t="s">
        <v>3074</v>
      </c>
      <c r="B2381" s="51" t="str">
        <f t="shared" si="57"/>
        <v>14</v>
      </c>
      <c r="C2381" s="104">
        <v>19.75</v>
      </c>
      <c r="D2381" s="105">
        <v>14.4175</v>
      </c>
      <c r="E2381" s="105">
        <v>7.9</v>
      </c>
    </row>
    <row r="2382" spans="1:5">
      <c r="A2382" s="64" t="s">
        <v>3075</v>
      </c>
      <c r="B2382" s="51" t="str">
        <f t="shared" si="57"/>
        <v>15</v>
      </c>
      <c r="C2382" s="104">
        <v>21.25</v>
      </c>
      <c r="D2382" s="105">
        <v>15.5125</v>
      </c>
      <c r="E2382" s="105">
        <v>8.5</v>
      </c>
    </row>
    <row r="2383" spans="1:5">
      <c r="A2383" s="64" t="s">
        <v>3076</v>
      </c>
      <c r="B2383" s="51" t="str">
        <f t="shared" si="57"/>
        <v>14</v>
      </c>
      <c r="C2383" s="104">
        <v>16.75</v>
      </c>
      <c r="D2383" s="105">
        <v>12.2275</v>
      </c>
      <c r="E2383" s="105">
        <v>6.7</v>
      </c>
    </row>
    <row r="2384" spans="1:5">
      <c r="A2384" s="64" t="s">
        <v>3077</v>
      </c>
      <c r="B2384" s="51" t="str">
        <f t="shared" si="57"/>
        <v>14</v>
      </c>
      <c r="C2384" s="104">
        <v>16.75</v>
      </c>
      <c r="D2384" s="105">
        <v>12.2275</v>
      </c>
      <c r="E2384" s="105">
        <v>6.8</v>
      </c>
    </row>
    <row r="2385" spans="1:5">
      <c r="A2385" s="64" t="s">
        <v>3078</v>
      </c>
      <c r="B2385" s="51" t="str">
        <f t="shared" si="57"/>
        <v>15</v>
      </c>
      <c r="C2385" s="104">
        <v>20</v>
      </c>
      <c r="D2385" s="105">
        <v>14.6</v>
      </c>
      <c r="E2385" s="105">
        <v>8</v>
      </c>
    </row>
    <row r="2386" spans="1:5">
      <c r="A2386" s="64" t="s">
        <v>3079</v>
      </c>
      <c r="B2386" s="51" t="str">
        <f t="shared" si="57"/>
        <v>14</v>
      </c>
      <c r="C2386" s="104">
        <v>13</v>
      </c>
      <c r="D2386" s="105">
        <v>9.49</v>
      </c>
      <c r="E2386" s="105">
        <v>5.2</v>
      </c>
    </row>
    <row r="2387" spans="1:5">
      <c r="A2387" s="64" t="s">
        <v>3080</v>
      </c>
      <c r="B2387" s="51" t="str">
        <f t="shared" si="57"/>
        <v>15</v>
      </c>
      <c r="C2387" s="104">
        <v>14</v>
      </c>
      <c r="D2387" s="105">
        <v>10.22</v>
      </c>
      <c r="E2387" s="105">
        <v>5.6</v>
      </c>
    </row>
    <row r="2388" spans="1:5">
      <c r="A2388" s="64" t="s">
        <v>3081</v>
      </c>
      <c r="B2388" s="51" t="str">
        <f t="shared" si="57"/>
        <v>D15</v>
      </c>
      <c r="C2388" s="104">
        <v>10.36</v>
      </c>
      <c r="D2388" s="105">
        <v>10.04</v>
      </c>
      <c r="E2388" s="105">
        <v>5.5</v>
      </c>
    </row>
    <row r="2389" spans="1:5">
      <c r="A2389" s="64" t="s">
        <v>3082</v>
      </c>
      <c r="B2389" s="51" t="str">
        <f t="shared" si="57"/>
        <v>13</v>
      </c>
      <c r="C2389" s="104">
        <v>14.25</v>
      </c>
      <c r="D2389" s="105">
        <v>10.403</v>
      </c>
      <c r="E2389" s="105">
        <v>5.7</v>
      </c>
    </row>
    <row r="2390" spans="1:5">
      <c r="A2390" s="64" t="s">
        <v>3083</v>
      </c>
      <c r="B2390" s="51" t="str">
        <f t="shared" si="57"/>
        <v>13</v>
      </c>
      <c r="C2390" s="104">
        <v>18</v>
      </c>
      <c r="D2390" s="105">
        <v>13.14</v>
      </c>
      <c r="E2390" s="105">
        <v>7.2</v>
      </c>
    </row>
    <row r="2391" spans="1:5">
      <c r="A2391" s="64" t="s">
        <v>3084</v>
      </c>
      <c r="B2391" s="51" t="str">
        <f t="shared" si="57"/>
        <v>13</v>
      </c>
      <c r="C2391" s="104">
        <v>15.65</v>
      </c>
      <c r="D2391" s="105">
        <v>11.55</v>
      </c>
      <c r="E2391" s="105">
        <v>6.2</v>
      </c>
    </row>
    <row r="2392" spans="1:5">
      <c r="A2392" s="64"/>
      <c r="B2392" s="51" t="str">
        <f t="shared" si="57"/>
        <v/>
      </c>
      <c r="C2392" s="104"/>
      <c r="D2392" s="105"/>
      <c r="E2392" s="105"/>
    </row>
    <row r="2393" spans="1:5">
      <c r="A2393" s="64"/>
      <c r="B2393" s="51" t="str">
        <f t="shared" si="57"/>
        <v/>
      </c>
      <c r="C2393" s="104"/>
      <c r="D2393" s="105"/>
      <c r="E2393" s="105"/>
    </row>
    <row r="2394" spans="1:5">
      <c r="A2394" s="64"/>
      <c r="B2394" s="51" t="str">
        <f t="shared" si="57"/>
        <v/>
      </c>
      <c r="C2394" s="104"/>
      <c r="D2394" s="105"/>
      <c r="E2394" s="105"/>
    </row>
    <row r="2395" spans="1:5">
      <c r="A2395" s="64"/>
      <c r="B2395" s="51" t="str">
        <f t="shared" si="57"/>
        <v/>
      </c>
      <c r="C2395" s="104"/>
      <c r="D2395" s="105"/>
      <c r="E2395" s="105"/>
    </row>
    <row r="2396" spans="1:5">
      <c r="A2396" s="64"/>
      <c r="B2396" s="51" t="str">
        <f t="shared" si="57"/>
        <v/>
      </c>
      <c r="C2396" s="104"/>
      <c r="D2396" s="105"/>
      <c r="E2396" s="105"/>
    </row>
    <row r="2397" spans="1:5">
      <c r="A2397" s="64"/>
      <c r="B2397" s="51" t="str">
        <f t="shared" si="57"/>
        <v/>
      </c>
      <c r="C2397" s="104"/>
      <c r="D2397" s="105"/>
      <c r="E2397" s="105"/>
    </row>
    <row r="2398" spans="1:5">
      <c r="A2398" s="64" t="s">
        <v>3085</v>
      </c>
      <c r="B2398" s="51" t="str">
        <f t="shared" si="57"/>
        <v>16</v>
      </c>
      <c r="C2398" s="104"/>
      <c r="D2398" s="105"/>
      <c r="E2398" s="105">
        <v>14.56</v>
      </c>
    </row>
    <row r="2399" spans="1:5">
      <c r="A2399" s="64" t="s">
        <v>3086</v>
      </c>
      <c r="B2399" s="51" t="str">
        <f t="shared" si="57"/>
        <v>16</v>
      </c>
      <c r="C2399" s="104"/>
      <c r="D2399" s="105"/>
      <c r="E2399" s="105">
        <v>14.77</v>
      </c>
    </row>
    <row r="2400" spans="1:5">
      <c r="A2400" s="64" t="s">
        <v>3087</v>
      </c>
      <c r="B2400" s="51" t="str">
        <f t="shared" si="57"/>
        <v>21</v>
      </c>
      <c r="C2400" s="88">
        <v>44.3</v>
      </c>
      <c r="D2400" s="89"/>
      <c r="E2400" s="89">
        <v>15.98</v>
      </c>
    </row>
    <row r="2401" spans="1:5">
      <c r="A2401" s="64" t="s">
        <v>3088</v>
      </c>
      <c r="B2401" s="51" t="str">
        <f t="shared" si="57"/>
        <v>19</v>
      </c>
      <c r="C2401" s="88">
        <v>35.3</v>
      </c>
      <c r="D2401" s="89"/>
      <c r="E2401" s="89">
        <v>9.8</v>
      </c>
    </row>
    <row r="2402" spans="1:5">
      <c r="A2402" s="64" t="s">
        <v>3089</v>
      </c>
      <c r="B2402" s="51" t="str">
        <f t="shared" si="57"/>
        <v>19</v>
      </c>
      <c r="C2402" s="88">
        <v>36.5</v>
      </c>
      <c r="D2402" s="89"/>
      <c r="E2402" s="89">
        <v>10.3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B66" sqref="B66"/>
    </sheetView>
  </sheetViews>
  <sheetFormatPr defaultColWidth="9" defaultRowHeight="13.5"/>
  <cols>
    <col min="1" max="1" width="10.5" customWidth="1"/>
    <col min="2" max="2" width="10.3833333333333" customWidth="1"/>
    <col min="4" max="4" width="7.63333333333333" customWidth="1"/>
    <col min="5" max="5" width="6" customWidth="1"/>
    <col min="6" max="6" width="7" customWidth="1"/>
    <col min="7" max="7" width="13.75" customWidth="1"/>
    <col min="9" max="9" width="47" customWidth="1"/>
  </cols>
  <sheetData>
    <row r="1" spans="1:7">
      <c r="A1" s="40" t="s">
        <v>3090</v>
      </c>
      <c r="B1" s="41"/>
      <c r="D1" s="1" t="s">
        <v>546</v>
      </c>
      <c r="E1" s="1"/>
      <c r="G1" t="s">
        <v>3091</v>
      </c>
    </row>
    <row r="2" ht="16" customHeight="1" spans="1:5">
      <c r="A2" s="2" t="s">
        <v>3092</v>
      </c>
      <c r="B2" s="2" t="s">
        <v>3093</v>
      </c>
      <c r="D2" s="2"/>
      <c r="E2" s="2" t="s">
        <v>540</v>
      </c>
    </row>
    <row r="3" ht="16" customHeight="1" spans="1:9">
      <c r="A3" s="2" t="s">
        <v>3094</v>
      </c>
      <c r="B3" s="2">
        <v>1.2</v>
      </c>
      <c r="D3" s="2" t="s">
        <v>3095</v>
      </c>
      <c r="E3" s="2">
        <v>15</v>
      </c>
      <c r="G3" s="2" t="s">
        <v>3096</v>
      </c>
      <c r="H3" s="2">
        <v>5</v>
      </c>
      <c r="I3" s="2" t="s">
        <v>3097</v>
      </c>
    </row>
    <row r="4" ht="16" customHeight="1" spans="1:9">
      <c r="A4" s="2" t="s">
        <v>3098</v>
      </c>
      <c r="B4" s="2">
        <v>1.5</v>
      </c>
      <c r="D4" s="2" t="s">
        <v>3099</v>
      </c>
      <c r="E4" s="2">
        <v>15</v>
      </c>
      <c r="G4" s="2" t="s">
        <v>3100</v>
      </c>
      <c r="H4" s="2">
        <v>20</v>
      </c>
      <c r="I4" s="2" t="s">
        <v>3101</v>
      </c>
    </row>
    <row r="5" ht="16" customHeight="1" spans="1:9">
      <c r="A5" s="2" t="s">
        <v>3102</v>
      </c>
      <c r="B5" s="2">
        <v>0.8</v>
      </c>
      <c r="D5" s="2" t="s">
        <v>3103</v>
      </c>
      <c r="E5" s="2">
        <v>20</v>
      </c>
      <c r="G5" s="2" t="s">
        <v>3104</v>
      </c>
      <c r="H5" s="2">
        <v>35</v>
      </c>
      <c r="I5" s="2" t="s">
        <v>3105</v>
      </c>
    </row>
    <row r="6" ht="16" customHeight="1" spans="1:9">
      <c r="A6" s="2" t="s">
        <v>3100</v>
      </c>
      <c r="B6" s="2">
        <v>1</v>
      </c>
      <c r="D6" s="2" t="s">
        <v>3106</v>
      </c>
      <c r="E6" s="2">
        <v>150</v>
      </c>
      <c r="F6" t="s">
        <v>3107</v>
      </c>
      <c r="G6" s="2" t="s">
        <v>3108</v>
      </c>
      <c r="H6" s="2">
        <v>15</v>
      </c>
      <c r="I6" s="2" t="s">
        <v>3109</v>
      </c>
    </row>
    <row r="7" ht="16" customHeight="1" spans="1:9">
      <c r="A7" s="2" t="s">
        <v>3110</v>
      </c>
      <c r="B7" s="2">
        <v>1</v>
      </c>
      <c r="D7" s="2" t="s">
        <v>3111</v>
      </c>
      <c r="E7" s="2">
        <v>200</v>
      </c>
      <c r="F7" t="s">
        <v>3107</v>
      </c>
      <c r="G7" s="42" t="s">
        <v>542</v>
      </c>
      <c r="H7" s="42">
        <v>5</v>
      </c>
      <c r="I7" s="2" t="s">
        <v>3112</v>
      </c>
    </row>
    <row r="8" ht="16" customHeight="1" spans="1:9">
      <c r="A8" s="2" t="s">
        <v>3113</v>
      </c>
      <c r="B8" s="2">
        <v>0.5</v>
      </c>
      <c r="D8" s="2" t="s">
        <v>3114</v>
      </c>
      <c r="E8" s="2">
        <v>120</v>
      </c>
      <c r="F8" t="s">
        <v>3107</v>
      </c>
      <c r="G8" s="2" t="s">
        <v>23</v>
      </c>
      <c r="H8" s="2">
        <f>(H3+H4)*H7+H5+H6</f>
        <v>175</v>
      </c>
      <c r="I8" s="2"/>
    </row>
    <row r="9" ht="16" customHeight="1" spans="1:6">
      <c r="A9" s="2" t="s">
        <v>23</v>
      </c>
      <c r="B9" s="2">
        <f>SUM(B3:B8)</f>
        <v>6</v>
      </c>
      <c r="D9" s="2" t="s">
        <v>3115</v>
      </c>
      <c r="E9" s="2">
        <v>200</v>
      </c>
      <c r="F9" t="s">
        <v>3107</v>
      </c>
    </row>
    <row r="10" ht="16" customHeight="1"/>
  </sheetData>
  <mergeCells count="2">
    <mergeCell ref="A1:B1"/>
    <mergeCell ref="D1:E1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66" sqref="B66"/>
    </sheetView>
  </sheetViews>
  <sheetFormatPr defaultColWidth="9" defaultRowHeight="13.5" outlineLevelCol="4"/>
  <cols>
    <col min="2" max="2" width="29.75" customWidth="1"/>
    <col min="3" max="3" width="7.38333333333333" customWidth="1"/>
  </cols>
  <sheetData>
    <row r="1" ht="19" customHeight="1" spans="1:2">
      <c r="A1" t="s">
        <v>3116</v>
      </c>
      <c r="B1" t="s">
        <v>3117</v>
      </c>
    </row>
    <row r="2" ht="20" customHeight="1" spans="1:5">
      <c r="A2" s="4"/>
      <c r="B2" s="2"/>
      <c r="C2" s="2"/>
      <c r="E2" t="s">
        <v>3118</v>
      </c>
    </row>
    <row r="3" ht="20" customHeight="1" spans="1:3">
      <c r="A3" s="4"/>
      <c r="B3" s="2"/>
      <c r="C3" s="2"/>
    </row>
    <row r="4" ht="20" customHeight="1" spans="1:3">
      <c r="A4" s="4"/>
      <c r="B4" s="2"/>
      <c r="C4" s="2"/>
    </row>
    <row r="5" ht="20" customHeight="1" spans="1:3">
      <c r="A5" s="4"/>
      <c r="B5" s="2"/>
      <c r="C5" s="2"/>
    </row>
    <row r="6" ht="20" customHeight="1" spans="1:3">
      <c r="A6" s="4"/>
      <c r="B6" s="2"/>
      <c r="C6" s="2"/>
    </row>
    <row r="7" ht="20" customHeight="1" spans="1:3">
      <c r="A7" s="4"/>
      <c r="B7" s="2"/>
      <c r="C7" s="2"/>
    </row>
    <row r="8" ht="20" customHeight="1" spans="1:3">
      <c r="A8" s="4"/>
      <c r="B8" s="2"/>
      <c r="C8" s="2"/>
    </row>
    <row r="9" spans="1:3">
      <c r="A9" s="4"/>
      <c r="B9" s="2"/>
      <c r="C9" s="2"/>
    </row>
    <row r="10" spans="1:3">
      <c r="A10" s="4"/>
      <c r="B10" s="2"/>
      <c r="C10" s="2"/>
    </row>
    <row r="11" spans="1:3">
      <c r="A11" s="4"/>
      <c r="B11" s="2"/>
      <c r="C11" s="2"/>
    </row>
    <row r="12" spans="1:3">
      <c r="A12" s="4"/>
      <c r="B12" s="2"/>
      <c r="C12" s="2"/>
    </row>
    <row r="13" spans="1:3">
      <c r="A13" s="4"/>
      <c r="B13" s="2"/>
      <c r="C13" s="2"/>
    </row>
    <row r="14" spans="1:3">
      <c r="A14" s="4"/>
      <c r="B14" s="2"/>
      <c r="C14" s="2"/>
    </row>
    <row r="15" spans="1:3">
      <c r="A15" s="4"/>
      <c r="B15" s="2"/>
      <c r="C15" s="2"/>
    </row>
    <row r="16" spans="1:3">
      <c r="A16" s="4"/>
      <c r="B16" s="2"/>
      <c r="C16" s="2"/>
    </row>
    <row r="17" spans="1:3">
      <c r="A17" s="4"/>
      <c r="B17" s="2"/>
      <c r="C17" s="2"/>
    </row>
    <row r="18" spans="1:3">
      <c r="A18" s="4"/>
      <c r="B18" s="2"/>
      <c r="C18" s="2"/>
    </row>
    <row r="19" spans="1:3">
      <c r="A19" s="4"/>
      <c r="B19" s="2"/>
      <c r="C19" s="2"/>
    </row>
    <row r="20" spans="1:3">
      <c r="A20" s="4"/>
      <c r="B20" s="2"/>
      <c r="C20" s="2"/>
    </row>
    <row r="21" spans="1:3">
      <c r="A21" s="4"/>
      <c r="B21" s="2"/>
      <c r="C21" s="2"/>
    </row>
    <row r="22" spans="1:3">
      <c r="A22" s="4"/>
      <c r="B22" s="2"/>
      <c r="C22" s="2"/>
    </row>
    <row r="23" spans="1:3">
      <c r="A23" s="4"/>
      <c r="B23" s="2"/>
      <c r="C23" s="2"/>
    </row>
    <row r="24" spans="1:3">
      <c r="A24" s="2" t="s">
        <v>547</v>
      </c>
      <c r="B24" s="2"/>
      <c r="C24" s="2">
        <f>SUM(C2:C23)</f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阿里美金销售</vt:lpstr>
      <vt:lpstr>人民币客户销售</vt:lpstr>
      <vt:lpstr>展会&amp;地推</vt:lpstr>
      <vt:lpstr>锻造轮成本</vt:lpstr>
      <vt:lpstr>结汇明细+人民币收款</vt:lpstr>
      <vt:lpstr>采购记录</vt:lpstr>
      <vt:lpstr>重量</vt:lpstr>
      <vt:lpstr>锻造轮成本跟进</vt:lpstr>
      <vt:lpstr>店辅费用</vt:lpstr>
      <vt:lpstr>铣时间</vt:lpstr>
      <vt:lpstr>箱规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XuLi</cp:lastModifiedBy>
  <dcterms:created xsi:type="dcterms:W3CDTF">2023-02-15T00:44:00Z</dcterms:created>
  <dcterms:modified xsi:type="dcterms:W3CDTF">2025-03-07T08:18:50Z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57A9E369243F4AC6BB34148A7EAC5DC9_13</vt:lpwstr>
  </property>
  <property fmtid="{D5CDD505-2E9C-101B-9397-08002B2CF9AE}" pid="3" name="KSOProductBuildVer">
    <vt:lpwstr>2052-12.1.0.20305</vt:lpwstr>
  </property>
</Properties>
</file>