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BZ\Desktop\大物实验\磁滞回线\"/>
    </mc:Choice>
  </mc:AlternateContent>
  <xr:revisionPtr revIDLastSave="0" documentId="13_ncr:1_{B66B33CA-B2F1-4F41-A002-C2C4A6A00FEC}" xr6:coauthVersionLast="36" xr6:coauthVersionMax="36" xr10:uidLastSave="{00000000-0000-0000-0000-000000000000}"/>
  <bookViews>
    <workbookView xWindow="0" yWindow="0" windowWidth="21570" windowHeight="7890" xr2:uid="{C7FD487F-0684-470C-BF51-3796B40E13E3}"/>
  </bookViews>
  <sheets>
    <sheet name="Sheet1" sheetId="1" r:id="rId1"/>
    <sheet name="Sheet2" sheetId="2" r:id="rId2"/>
    <sheet name="Sheet3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4" l="1"/>
  <c r="D5" i="4"/>
  <c r="D6" i="4"/>
  <c r="D7" i="4"/>
  <c r="D8" i="4"/>
  <c r="F8" i="4" s="1"/>
  <c r="D9" i="4"/>
  <c r="D10" i="4"/>
  <c r="D11" i="4"/>
  <c r="D12" i="4"/>
  <c r="D3" i="4"/>
  <c r="E12" i="4"/>
  <c r="F12" i="4"/>
  <c r="E11" i="4"/>
  <c r="E10" i="4"/>
  <c r="E9" i="4"/>
  <c r="E8" i="4"/>
  <c r="E7" i="4"/>
  <c r="E6" i="4"/>
  <c r="E5" i="4"/>
  <c r="F5" i="4" s="1"/>
  <c r="E4" i="4"/>
  <c r="E3" i="4"/>
  <c r="F4" i="3"/>
  <c r="F5" i="3"/>
  <c r="F6" i="3"/>
  <c r="F7" i="3"/>
  <c r="F8" i="3"/>
  <c r="F9" i="3"/>
  <c r="F10" i="3"/>
  <c r="F11" i="3"/>
  <c r="F12" i="3"/>
  <c r="F3" i="3"/>
  <c r="E4" i="3"/>
  <c r="E5" i="3"/>
  <c r="E6" i="3"/>
  <c r="E7" i="3"/>
  <c r="E8" i="3"/>
  <c r="E9" i="3"/>
  <c r="E10" i="3"/>
  <c r="E11" i="3"/>
  <c r="E12" i="3"/>
  <c r="E3" i="3"/>
  <c r="D4" i="3"/>
  <c r="D5" i="3"/>
  <c r="D6" i="3"/>
  <c r="D7" i="3"/>
  <c r="D8" i="3"/>
  <c r="D9" i="3"/>
  <c r="D10" i="3"/>
  <c r="D11" i="3"/>
  <c r="D12" i="3"/>
  <c r="D3" i="3"/>
  <c r="D14" i="2"/>
  <c r="C14" i="2"/>
  <c r="D13" i="2"/>
  <c r="C13" i="2"/>
  <c r="D12" i="2"/>
  <c r="C12" i="2"/>
  <c r="D11" i="2"/>
  <c r="C11" i="2"/>
  <c r="D10" i="2"/>
  <c r="C10" i="2"/>
  <c r="D9" i="2"/>
  <c r="C9" i="2"/>
  <c r="D8" i="2"/>
  <c r="C8" i="2"/>
  <c r="D7" i="2"/>
  <c r="C7" i="2"/>
  <c r="D6" i="2"/>
  <c r="C6" i="2"/>
  <c r="D5" i="2"/>
  <c r="C5" i="2"/>
  <c r="D4" i="2"/>
  <c r="C4" i="2"/>
  <c r="D3" i="2"/>
  <c r="C3" i="2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3" i="1"/>
  <c r="F7" i="4" l="1"/>
  <c r="F10" i="4"/>
  <c r="F11" i="4"/>
  <c r="F9" i="4"/>
  <c r="F6" i="4"/>
  <c r="F4" i="4"/>
  <c r="F3" i="4"/>
</calcChain>
</file>

<file path=xl/sharedStrings.xml><?xml version="1.0" encoding="utf-8"?>
<sst xmlns="http://schemas.openxmlformats.org/spreadsheetml/2006/main" count="24" uniqueCount="9">
  <si>
    <t>Uh</t>
    <phoneticPr fontId="1" type="noConversion"/>
  </si>
  <si>
    <t>Ub</t>
    <phoneticPr fontId="1" type="noConversion"/>
  </si>
  <si>
    <t>H</t>
    <phoneticPr fontId="1" type="noConversion"/>
  </si>
  <si>
    <t>B</t>
    <phoneticPr fontId="1" type="noConversion"/>
  </si>
  <si>
    <t>样品一</t>
    <phoneticPr fontId="1" type="noConversion"/>
  </si>
  <si>
    <t>样品二</t>
    <phoneticPr fontId="1" type="noConversion"/>
  </si>
  <si>
    <t>U</t>
    <phoneticPr fontId="1" type="noConversion"/>
  </si>
  <si>
    <t>UB</t>
    <phoneticPr fontId="1" type="noConversion"/>
  </si>
  <si>
    <t>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</si>
</sst>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_ "/>
    <numFmt numFmtId="177" formatCode="0.000_ "/>
    <numFmt numFmtId="178" formatCode="0.00000_);[Red]\(0.00000\)"/>
    <numFmt numFmtId="179" formatCode="0.00_);[Red]\(0.00\)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77" fontId="0" fillId="0" borderId="0" xfId="0" applyNumberFormat="1">
      <alignment vertical="center"/>
    </xf>
    <xf numFmtId="176" fontId="0" fillId="0" borderId="1" xfId="0" applyNumberFormat="1" applyBorder="1">
      <alignment vertical="center"/>
    </xf>
    <xf numFmtId="0" fontId="0" fillId="0" borderId="1" xfId="0" applyBorder="1">
      <alignment vertical="center"/>
    </xf>
    <xf numFmtId="177" fontId="0" fillId="0" borderId="1" xfId="0" applyNumberForma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177" fontId="0" fillId="0" borderId="1" xfId="0" applyNumberFormat="1" applyBorder="1" applyAlignment="1">
      <alignment horizontal="right" vertical="center"/>
    </xf>
    <xf numFmtId="176" fontId="0" fillId="0" borderId="0" xfId="0" applyNumberForma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177" fontId="0" fillId="0" borderId="0" xfId="0" applyNumberFormat="1" applyBorder="1" applyAlignment="1">
      <alignment horizontal="right" vertical="center"/>
    </xf>
    <xf numFmtId="176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7" fontId="0" fillId="0" borderId="0" xfId="0" applyNumberFormat="1" applyBorder="1" applyAlignment="1">
      <alignment horizontal="center" vertical="center"/>
    </xf>
    <xf numFmtId="176" fontId="0" fillId="0" borderId="0" xfId="0" applyNumberFormat="1" applyBorder="1" applyAlignment="1">
      <alignment vertical="center"/>
    </xf>
    <xf numFmtId="178" fontId="0" fillId="0" borderId="0" xfId="0" applyNumberFormat="1">
      <alignment vertical="center"/>
    </xf>
    <xf numFmtId="178" fontId="0" fillId="0" borderId="1" xfId="0" applyNumberFormat="1" applyBorder="1" applyAlignment="1">
      <alignment horizontal="center" vertical="center"/>
    </xf>
    <xf numFmtId="178" fontId="0" fillId="0" borderId="1" xfId="0" applyNumberFormat="1" applyBorder="1">
      <alignment vertical="center"/>
    </xf>
    <xf numFmtId="179" fontId="0" fillId="0" borderId="1" xfId="0" applyNumberFormat="1" applyBorder="1" applyAlignment="1">
      <alignment horizontal="center" vertical="center"/>
    </xf>
    <xf numFmtId="179" fontId="0" fillId="0" borderId="1" xfId="0" applyNumberFormat="1" applyBorder="1">
      <alignment vertical="center"/>
    </xf>
    <xf numFmtId="179" fontId="0" fillId="0" borderId="0" xfId="0" applyNumberFormat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707801472"/>
        <c:axId val="707803768"/>
      </c:scatterChart>
      <c:valAx>
        <c:axId val="707801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7803768"/>
        <c:crosses val="autoZero"/>
        <c:crossBetween val="midCat"/>
      </c:valAx>
      <c:valAx>
        <c:axId val="707803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7801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B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Sheet1!$C$3:$C$18</c:f>
              <c:numCache>
                <c:formatCode>General</c:formatCode>
                <c:ptCount val="14"/>
                <c:pt idx="0">
                  <c:v>624</c:v>
                </c:pt>
                <c:pt idx="1">
                  <c:v>0</c:v>
                </c:pt>
                <c:pt idx="2">
                  <c:v>-192</c:v>
                </c:pt>
                <c:pt idx="3">
                  <c:v>-608</c:v>
                </c:pt>
                <c:pt idx="4">
                  <c:v>0</c:v>
                </c:pt>
                <c:pt idx="5">
                  <c:v>192</c:v>
                </c:pt>
                <c:pt idx="6">
                  <c:v>320</c:v>
                </c:pt>
                <c:pt idx="7">
                  <c:v>160</c:v>
                </c:pt>
                <c:pt idx="8">
                  <c:v>-320</c:v>
                </c:pt>
                <c:pt idx="9">
                  <c:v>-320</c:v>
                </c:pt>
                <c:pt idx="10">
                  <c:v>-160</c:v>
                </c:pt>
                <c:pt idx="11">
                  <c:v>160</c:v>
                </c:pt>
                <c:pt idx="12">
                  <c:v>256</c:v>
                </c:pt>
                <c:pt idx="13">
                  <c:v>320</c:v>
                </c:pt>
              </c:numCache>
            </c:numRef>
          </c:xVal>
          <c:yVal>
            <c:numRef>
              <c:f>Sheet1!$D$3:$D$18</c:f>
              <c:numCache>
                <c:formatCode>0.000_ </c:formatCode>
                <c:ptCount val="14"/>
                <c:pt idx="0">
                  <c:v>1</c:v>
                </c:pt>
                <c:pt idx="1">
                  <c:v>0.66666666666666663</c:v>
                </c:pt>
                <c:pt idx="2">
                  <c:v>0</c:v>
                </c:pt>
                <c:pt idx="3">
                  <c:v>-0.95833333333333337</c:v>
                </c:pt>
                <c:pt idx="4">
                  <c:v>-0.66666666666666663</c:v>
                </c:pt>
                <c:pt idx="5">
                  <c:v>0</c:v>
                </c:pt>
                <c:pt idx="6">
                  <c:v>0.875</c:v>
                </c:pt>
                <c:pt idx="7">
                  <c:v>0.79166666666666663</c:v>
                </c:pt>
                <c:pt idx="8">
                  <c:v>-0.41666666666666669</c:v>
                </c:pt>
                <c:pt idx="9">
                  <c:v>-0.70833333333333337</c:v>
                </c:pt>
                <c:pt idx="10">
                  <c:v>-0.875</c:v>
                </c:pt>
                <c:pt idx="11">
                  <c:v>-0.25</c:v>
                </c:pt>
                <c:pt idx="12">
                  <c:v>0.41666666666666669</c:v>
                </c:pt>
                <c:pt idx="13">
                  <c:v>0.66666666666666663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77-457D-B074-8227A36784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4026552"/>
        <c:axId val="684025568"/>
      </c:scatterChart>
      <c:valAx>
        <c:axId val="684026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4025568"/>
        <c:crosses val="autoZero"/>
        <c:crossBetween val="midCat"/>
      </c:valAx>
      <c:valAx>
        <c:axId val="68402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4026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Sheet2!$D$2</c:f>
              <c:strCache>
                <c:ptCount val="1"/>
                <c:pt idx="0">
                  <c:v>B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Sheet2!$C$3:$C$14</c:f>
              <c:numCache>
                <c:formatCode>General</c:formatCode>
                <c:ptCount val="12"/>
                <c:pt idx="0">
                  <c:v>648.00000000000011</c:v>
                </c:pt>
                <c:pt idx="1">
                  <c:v>0</c:v>
                </c:pt>
                <c:pt idx="2">
                  <c:v>-72</c:v>
                </c:pt>
                <c:pt idx="3">
                  <c:v>-624</c:v>
                </c:pt>
                <c:pt idx="4">
                  <c:v>0</c:v>
                </c:pt>
                <c:pt idx="5">
                  <c:v>96</c:v>
                </c:pt>
                <c:pt idx="6">
                  <c:v>240</c:v>
                </c:pt>
                <c:pt idx="7">
                  <c:v>-48</c:v>
                </c:pt>
                <c:pt idx="8">
                  <c:v>-96</c:v>
                </c:pt>
                <c:pt idx="9">
                  <c:v>-240</c:v>
                </c:pt>
                <c:pt idx="10">
                  <c:v>48</c:v>
                </c:pt>
                <c:pt idx="11">
                  <c:v>72</c:v>
                </c:pt>
              </c:numCache>
            </c:numRef>
          </c:xVal>
          <c:yVal>
            <c:numRef>
              <c:f>Sheet2!$D$3:$D$14</c:f>
              <c:numCache>
                <c:formatCode>0.000_ </c:formatCode>
                <c:ptCount val="12"/>
                <c:pt idx="0">
                  <c:v>1.125</c:v>
                </c:pt>
                <c:pt idx="1">
                  <c:v>0.70833333333333337</c:v>
                </c:pt>
                <c:pt idx="2">
                  <c:v>0</c:v>
                </c:pt>
                <c:pt idx="3">
                  <c:v>-1.1666666666666667</c:v>
                </c:pt>
                <c:pt idx="4">
                  <c:v>-0.75</c:v>
                </c:pt>
                <c:pt idx="5">
                  <c:v>0</c:v>
                </c:pt>
                <c:pt idx="6">
                  <c:v>0.95833333333333337</c:v>
                </c:pt>
                <c:pt idx="7">
                  <c:v>0.41666666666666669</c:v>
                </c:pt>
                <c:pt idx="8">
                  <c:v>-0.41666666666666669</c:v>
                </c:pt>
                <c:pt idx="9">
                  <c:v>-1</c:v>
                </c:pt>
                <c:pt idx="10">
                  <c:v>-0.41666666666666669</c:v>
                </c:pt>
                <c:pt idx="11">
                  <c:v>0.41666666666666669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1B-454E-BAEC-C3547BEBCC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314536"/>
        <c:axId val="513313880"/>
      </c:scatterChart>
      <c:valAx>
        <c:axId val="513314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3313880"/>
        <c:crosses val="autoZero"/>
        <c:crossBetween val="midCat"/>
      </c:valAx>
      <c:valAx>
        <c:axId val="513313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3314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样品一基本磁化曲线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Sheet3!$E$2</c:f>
              <c:strCache>
                <c:ptCount val="1"/>
                <c:pt idx="0">
                  <c:v>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Sheet3!$D$3:$D$12</c:f>
              <c:numCache>
                <c:formatCode>General</c:formatCode>
                <c:ptCount val="10"/>
                <c:pt idx="0">
                  <c:v>80</c:v>
                </c:pt>
                <c:pt idx="1">
                  <c:v>112</c:v>
                </c:pt>
                <c:pt idx="2">
                  <c:v>128</c:v>
                </c:pt>
                <c:pt idx="3">
                  <c:v>160</c:v>
                </c:pt>
                <c:pt idx="4">
                  <c:v>208</c:v>
                </c:pt>
                <c:pt idx="5">
                  <c:v>256</c:v>
                </c:pt>
                <c:pt idx="6">
                  <c:v>320</c:v>
                </c:pt>
                <c:pt idx="7">
                  <c:v>400</c:v>
                </c:pt>
                <c:pt idx="8">
                  <c:v>480</c:v>
                </c:pt>
                <c:pt idx="9">
                  <c:v>608</c:v>
                </c:pt>
              </c:numCache>
            </c:numRef>
          </c:xVal>
          <c:yVal>
            <c:numRef>
              <c:f>Sheet3!$E$3:$E$12</c:f>
              <c:numCache>
                <c:formatCode>0.000_ </c:formatCode>
                <c:ptCount val="10"/>
                <c:pt idx="0">
                  <c:v>0.16666666666666666</c:v>
                </c:pt>
                <c:pt idx="1">
                  <c:v>0.29166666666666669</c:v>
                </c:pt>
                <c:pt idx="2">
                  <c:v>0.41666666666666669</c:v>
                </c:pt>
                <c:pt idx="3">
                  <c:v>0.5</c:v>
                </c:pt>
                <c:pt idx="4">
                  <c:v>0.625</c:v>
                </c:pt>
                <c:pt idx="5">
                  <c:v>0.66666666666666663</c:v>
                </c:pt>
                <c:pt idx="6">
                  <c:v>0.83333333333333337</c:v>
                </c:pt>
                <c:pt idx="7">
                  <c:v>0.875</c:v>
                </c:pt>
                <c:pt idx="8">
                  <c:v>0.91666666666666663</c:v>
                </c:pt>
                <c:pt idx="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8B6-4857-BC5E-E61557A4F4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5732216"/>
        <c:axId val="115229544"/>
      </c:scatterChart>
      <c:valAx>
        <c:axId val="695732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H</a:t>
                </a:r>
                <a:r>
                  <a:rPr lang="en-US" altLang="zh-CN" baseline="0"/>
                  <a:t> (A/m)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5229544"/>
        <c:crosses val="autoZero"/>
        <c:crossBetween val="midCat"/>
      </c:valAx>
      <c:valAx>
        <c:axId val="115229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B (T)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5732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样品一 </a:t>
            </a:r>
            <a:r>
              <a:rPr lang="en-US" altLang="zh-CN"/>
              <a:t>μ—H</a:t>
            </a:r>
            <a:r>
              <a:rPr lang="zh-CN" altLang="en-US"/>
              <a:t>关系图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Sheet3!$D$2</c:f>
              <c:strCache>
                <c:ptCount val="1"/>
                <c:pt idx="0">
                  <c:v>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Sheet3!$D$3:$D$12</c:f>
              <c:numCache>
                <c:formatCode>General</c:formatCode>
                <c:ptCount val="10"/>
                <c:pt idx="0">
                  <c:v>80</c:v>
                </c:pt>
                <c:pt idx="1">
                  <c:v>112</c:v>
                </c:pt>
                <c:pt idx="2">
                  <c:v>128</c:v>
                </c:pt>
                <c:pt idx="3">
                  <c:v>160</c:v>
                </c:pt>
                <c:pt idx="4">
                  <c:v>208</c:v>
                </c:pt>
                <c:pt idx="5">
                  <c:v>256</c:v>
                </c:pt>
                <c:pt idx="6">
                  <c:v>320</c:v>
                </c:pt>
                <c:pt idx="7">
                  <c:v>400</c:v>
                </c:pt>
                <c:pt idx="8">
                  <c:v>480</c:v>
                </c:pt>
                <c:pt idx="9">
                  <c:v>608</c:v>
                </c:pt>
              </c:numCache>
            </c:numRef>
          </c:xVal>
          <c:yVal>
            <c:numRef>
              <c:f>Sheet3!$F$3:$F$12</c:f>
              <c:numCache>
                <c:formatCode>0.00000_);[Red]\(0.00000\)</c:formatCode>
                <c:ptCount val="10"/>
                <c:pt idx="0">
                  <c:v>2.0833333333333333E-3</c:v>
                </c:pt>
                <c:pt idx="1">
                  <c:v>2.604166666666667E-3</c:v>
                </c:pt>
                <c:pt idx="2">
                  <c:v>3.2552083333333335E-3</c:v>
                </c:pt>
                <c:pt idx="3">
                  <c:v>3.1250000000000002E-3</c:v>
                </c:pt>
                <c:pt idx="4">
                  <c:v>3.0048076923076925E-3</c:v>
                </c:pt>
                <c:pt idx="5">
                  <c:v>2.6041666666666665E-3</c:v>
                </c:pt>
                <c:pt idx="6">
                  <c:v>2.604166666666667E-3</c:v>
                </c:pt>
                <c:pt idx="7">
                  <c:v>2.1875000000000002E-3</c:v>
                </c:pt>
                <c:pt idx="8">
                  <c:v>1.9097222222222222E-3</c:v>
                </c:pt>
                <c:pt idx="9">
                  <c:v>1.6447368421052631E-3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61A-4FC3-B1AA-6A26D909C8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0441624"/>
        <c:axId val="260439000"/>
      </c:scatterChart>
      <c:valAx>
        <c:axId val="260441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H (A/m)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0439000"/>
        <c:crosses val="autoZero"/>
        <c:crossBetween val="midCat"/>
      </c:valAx>
      <c:valAx>
        <c:axId val="260439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μ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000_);[Red]\(0.000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0441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样品二基本磁化曲线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Sheet4!$E$2</c:f>
              <c:strCache>
                <c:ptCount val="1"/>
                <c:pt idx="0">
                  <c:v>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Sheet4!$D$3:$D$12</c:f>
              <c:numCache>
                <c:formatCode>General</c:formatCode>
                <c:ptCount val="10"/>
                <c:pt idx="0">
                  <c:v>21.6</c:v>
                </c:pt>
                <c:pt idx="1">
                  <c:v>33.6</c:v>
                </c:pt>
                <c:pt idx="2">
                  <c:v>43.2</c:v>
                </c:pt>
                <c:pt idx="3">
                  <c:v>57.6</c:v>
                </c:pt>
                <c:pt idx="4">
                  <c:v>72</c:v>
                </c:pt>
                <c:pt idx="5">
                  <c:v>100.8</c:v>
                </c:pt>
                <c:pt idx="6">
                  <c:v>163.20000000000002</c:v>
                </c:pt>
                <c:pt idx="7">
                  <c:v>288</c:v>
                </c:pt>
                <c:pt idx="8">
                  <c:v>432</c:v>
                </c:pt>
                <c:pt idx="9">
                  <c:v>648.00000000000011</c:v>
                </c:pt>
              </c:numCache>
            </c:numRef>
          </c:xVal>
          <c:yVal>
            <c:numRef>
              <c:f>Sheet4!$E$3:$E$12</c:f>
              <c:numCache>
                <c:formatCode>0.000_ </c:formatCode>
                <c:ptCount val="10"/>
                <c:pt idx="0">
                  <c:v>0.16666666666666666</c:v>
                </c:pt>
                <c:pt idx="1">
                  <c:v>0.375</c:v>
                </c:pt>
                <c:pt idx="2">
                  <c:v>0.45833333333333331</c:v>
                </c:pt>
                <c:pt idx="3">
                  <c:v>0.58333333333333337</c:v>
                </c:pt>
                <c:pt idx="4">
                  <c:v>0.66666666666666663</c:v>
                </c:pt>
                <c:pt idx="5">
                  <c:v>0.79166666666666663</c:v>
                </c:pt>
                <c:pt idx="6">
                  <c:v>0.875</c:v>
                </c:pt>
                <c:pt idx="7">
                  <c:v>0.95833333333333337</c:v>
                </c:pt>
                <c:pt idx="8">
                  <c:v>1</c:v>
                </c:pt>
                <c:pt idx="9">
                  <c:v>1.125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0DF-4666-87FB-D2355CC0DD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232720"/>
        <c:axId val="707572312"/>
      </c:scatterChart>
      <c:valAx>
        <c:axId val="511232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H</a:t>
                </a:r>
                <a:r>
                  <a:rPr lang="en-US" altLang="zh-CN" baseline="0"/>
                  <a:t> (A/m)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7572312"/>
        <c:crosses val="autoZero"/>
        <c:crossBetween val="midCat"/>
      </c:valAx>
      <c:valAx>
        <c:axId val="707572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B (T)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1232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样品二</a:t>
            </a:r>
            <a:r>
              <a:rPr lang="en-US" altLang="zh-CN"/>
              <a:t>μ—H</a:t>
            </a:r>
            <a:r>
              <a:rPr lang="zh-CN" altLang="en-US"/>
              <a:t>关系图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Sheet4!$A$1</c:f>
              <c:strCache>
                <c:ptCount val="1"/>
                <c:pt idx="0">
                  <c:v>样品二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Sheet4!$D$3:$D$12</c:f>
              <c:numCache>
                <c:formatCode>General</c:formatCode>
                <c:ptCount val="10"/>
                <c:pt idx="0">
                  <c:v>21.6</c:v>
                </c:pt>
                <c:pt idx="1">
                  <c:v>33.6</c:v>
                </c:pt>
                <c:pt idx="2">
                  <c:v>43.2</c:v>
                </c:pt>
                <c:pt idx="3">
                  <c:v>57.6</c:v>
                </c:pt>
                <c:pt idx="4">
                  <c:v>72</c:v>
                </c:pt>
                <c:pt idx="5">
                  <c:v>100.8</c:v>
                </c:pt>
                <c:pt idx="6">
                  <c:v>163.20000000000002</c:v>
                </c:pt>
                <c:pt idx="7">
                  <c:v>288</c:v>
                </c:pt>
                <c:pt idx="8">
                  <c:v>432</c:v>
                </c:pt>
                <c:pt idx="9">
                  <c:v>648.00000000000011</c:v>
                </c:pt>
              </c:numCache>
            </c:numRef>
          </c:xVal>
          <c:yVal>
            <c:numRef>
              <c:f>Sheet4!$F$3:$F$12</c:f>
              <c:numCache>
                <c:formatCode>0.00000_);[Red]\(0.00000\)</c:formatCode>
                <c:ptCount val="10"/>
                <c:pt idx="0">
                  <c:v>7.7160493827160481E-3</c:v>
                </c:pt>
                <c:pt idx="1">
                  <c:v>1.1160714285714286E-2</c:v>
                </c:pt>
                <c:pt idx="2">
                  <c:v>1.0609567901234566E-2</c:v>
                </c:pt>
                <c:pt idx="3">
                  <c:v>1.0127314814814815E-2</c:v>
                </c:pt>
                <c:pt idx="4">
                  <c:v>9.2592592592592587E-3</c:v>
                </c:pt>
                <c:pt idx="5">
                  <c:v>7.8538359788359793E-3</c:v>
                </c:pt>
                <c:pt idx="6">
                  <c:v>5.3615196078431364E-3</c:v>
                </c:pt>
                <c:pt idx="7">
                  <c:v>3.3275462962962963E-3</c:v>
                </c:pt>
                <c:pt idx="8">
                  <c:v>2.3148148148148147E-3</c:v>
                </c:pt>
                <c:pt idx="9">
                  <c:v>1.7361111111111108E-3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757-4D7F-B237-B1C00F902E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0538576"/>
        <c:axId val="260539888"/>
      </c:scatterChart>
      <c:valAx>
        <c:axId val="260538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H (A/m)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0539888"/>
        <c:crosses val="autoZero"/>
        <c:crossBetween val="midCat"/>
      </c:valAx>
      <c:valAx>
        <c:axId val="26053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μ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000_);[Red]\(0.000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0538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385761</xdr:colOff>
      <xdr:row>12</xdr:row>
      <xdr:rowOff>85724</xdr:rowOff>
    </xdr:from>
    <xdr:to>
      <xdr:col>20</xdr:col>
      <xdr:colOff>180974</xdr:colOff>
      <xdr:row>36</xdr:row>
      <xdr:rowOff>133349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48591F1A-011D-483C-A71D-6035B6EB01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566736</xdr:colOff>
      <xdr:row>0</xdr:row>
      <xdr:rowOff>76200</xdr:rowOff>
    </xdr:from>
    <xdr:to>
      <xdr:col>17</xdr:col>
      <xdr:colOff>514349</xdr:colOff>
      <xdr:row>27</xdr:row>
      <xdr:rowOff>95250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F8CA0534-F978-4ED6-B4F4-098DC12126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476249</xdr:colOff>
      <xdr:row>1</xdr:row>
      <xdr:rowOff>76200</xdr:rowOff>
    </xdr:from>
    <xdr:to>
      <xdr:col>17</xdr:col>
      <xdr:colOff>466724</xdr:colOff>
      <xdr:row>25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4C81C44-9EF0-4225-A334-AB9A41C2EA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0</xdr:row>
      <xdr:rowOff>133350</xdr:rowOff>
    </xdr:from>
    <xdr:to>
      <xdr:col>13</xdr:col>
      <xdr:colOff>228600</xdr:colOff>
      <xdr:row>15</xdr:row>
      <xdr:rowOff>161925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EFA57A8-FBAB-485E-8DE8-59E3451468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28575</xdr:colOff>
      <xdr:row>0</xdr:row>
      <xdr:rowOff>114300</xdr:rowOff>
    </xdr:from>
    <xdr:to>
      <xdr:col>20</xdr:col>
      <xdr:colOff>485775</xdr:colOff>
      <xdr:row>15</xdr:row>
      <xdr:rowOff>142875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BBCB03CF-377F-44A2-9315-30C1BE97F4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647700</xdr:colOff>
      <xdr:row>0</xdr:row>
      <xdr:rowOff>66675</xdr:rowOff>
    </xdr:from>
    <xdr:to>
      <xdr:col>13</xdr:col>
      <xdr:colOff>419100</xdr:colOff>
      <xdr:row>15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46923D0-148F-478A-9C95-E275B5D206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485775</xdr:colOff>
      <xdr:row>1</xdr:row>
      <xdr:rowOff>9525</xdr:rowOff>
    </xdr:from>
    <xdr:to>
      <xdr:col>21</xdr:col>
      <xdr:colOff>257175</xdr:colOff>
      <xdr:row>16</xdr:row>
      <xdr:rowOff>38100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8006852A-011C-49EC-8FBF-87E5AAFACB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4FC4A-BF5F-43A4-AB9D-54FAC408809A}">
  <dimension ref="A1:I18"/>
  <sheetViews>
    <sheetView tabSelected="1" workbookViewId="0">
      <selection activeCell="C3" sqref="C3"/>
    </sheetView>
  </sheetViews>
  <sheetFormatPr defaultRowHeight="14.25" x14ac:dyDescent="0.2"/>
  <cols>
    <col min="1" max="1" width="9" style="1"/>
    <col min="3" max="3" width="9.75" bestFit="1" customWidth="1"/>
    <col min="4" max="4" width="9" style="3"/>
  </cols>
  <sheetData>
    <row r="1" spans="1:9" x14ac:dyDescent="0.2">
      <c r="A1" s="26" t="s">
        <v>4</v>
      </c>
      <c r="B1" s="26"/>
      <c r="C1" s="26"/>
      <c r="D1" s="26"/>
      <c r="F1" s="19"/>
      <c r="G1" s="19"/>
      <c r="H1" s="19"/>
      <c r="I1" s="19"/>
    </row>
    <row r="2" spans="1:9" x14ac:dyDescent="0.2">
      <c r="A2" s="7" t="s">
        <v>0</v>
      </c>
      <c r="B2" s="8" t="s">
        <v>1</v>
      </c>
      <c r="C2" s="8" t="s">
        <v>2</v>
      </c>
      <c r="D2" s="9" t="s">
        <v>3</v>
      </c>
      <c r="F2" s="16"/>
      <c r="G2" s="17"/>
      <c r="H2" s="17"/>
      <c r="I2" s="18"/>
    </row>
    <row r="3" spans="1:9" x14ac:dyDescent="0.2">
      <c r="A3" s="10">
        <v>3.9</v>
      </c>
      <c r="B3" s="11">
        <v>120</v>
      </c>
      <c r="C3" s="11">
        <f>(60*A3*10^3)/(75*5)</f>
        <v>624</v>
      </c>
      <c r="D3" s="12">
        <f>(100*B3*10^-3)/12</f>
        <v>1</v>
      </c>
      <c r="F3" s="13"/>
      <c r="G3" s="14"/>
      <c r="H3" s="14"/>
      <c r="I3" s="15"/>
    </row>
    <row r="4" spans="1:9" x14ac:dyDescent="0.2">
      <c r="A4" s="10">
        <v>0</v>
      </c>
      <c r="B4" s="11">
        <v>80</v>
      </c>
      <c r="C4" s="11">
        <f t="shared" ref="C4:C18" si="0">(60*A4*10^3)/(75*5)</f>
        <v>0</v>
      </c>
      <c r="D4" s="12">
        <f t="shared" ref="D4:D18" si="1">(100*B4*10^-3)/12</f>
        <v>0.66666666666666663</v>
      </c>
      <c r="F4" s="13"/>
      <c r="G4" s="14"/>
      <c r="H4" s="14"/>
      <c r="I4" s="15"/>
    </row>
    <row r="5" spans="1:9" x14ac:dyDescent="0.2">
      <c r="A5" s="10">
        <v>-1.2</v>
      </c>
      <c r="B5" s="11">
        <v>0</v>
      </c>
      <c r="C5" s="11">
        <f t="shared" si="0"/>
        <v>-192</v>
      </c>
      <c r="D5" s="12">
        <f t="shared" si="1"/>
        <v>0</v>
      </c>
      <c r="F5" s="13"/>
      <c r="G5" s="14"/>
      <c r="H5" s="14"/>
      <c r="I5" s="15"/>
    </row>
    <row r="6" spans="1:9" x14ac:dyDescent="0.2">
      <c r="A6" s="10">
        <v>-3.8</v>
      </c>
      <c r="B6" s="11">
        <v>-115</v>
      </c>
      <c r="C6" s="11">
        <f t="shared" si="0"/>
        <v>-608</v>
      </c>
      <c r="D6" s="12">
        <f t="shared" si="1"/>
        <v>-0.95833333333333337</v>
      </c>
      <c r="F6" s="13"/>
      <c r="G6" s="14"/>
      <c r="H6" s="14"/>
      <c r="I6" s="15"/>
    </row>
    <row r="7" spans="1:9" x14ac:dyDescent="0.2">
      <c r="A7" s="10">
        <v>0</v>
      </c>
      <c r="B7" s="11">
        <v>-80</v>
      </c>
      <c r="C7" s="11">
        <f t="shared" si="0"/>
        <v>0</v>
      </c>
      <c r="D7" s="12">
        <f t="shared" si="1"/>
        <v>-0.66666666666666663</v>
      </c>
      <c r="F7" s="13"/>
      <c r="G7" s="14"/>
      <c r="H7" s="14"/>
      <c r="I7" s="15"/>
    </row>
    <row r="8" spans="1:9" x14ac:dyDescent="0.2">
      <c r="A8" s="10">
        <v>1.2</v>
      </c>
      <c r="B8" s="11">
        <v>0</v>
      </c>
      <c r="C8" s="11">
        <f t="shared" si="0"/>
        <v>192</v>
      </c>
      <c r="D8" s="12">
        <f t="shared" si="1"/>
        <v>0</v>
      </c>
      <c r="F8" s="13"/>
      <c r="G8" s="14"/>
      <c r="H8" s="14"/>
      <c r="I8" s="15"/>
    </row>
    <row r="9" spans="1:9" x14ac:dyDescent="0.2">
      <c r="A9" s="10">
        <v>2</v>
      </c>
      <c r="B9" s="11">
        <v>105</v>
      </c>
      <c r="C9" s="11">
        <f t="shared" si="0"/>
        <v>320</v>
      </c>
      <c r="D9" s="12">
        <f t="shared" si="1"/>
        <v>0.875</v>
      </c>
      <c r="F9" s="13"/>
      <c r="G9" s="14"/>
      <c r="H9" s="14"/>
      <c r="I9" s="15"/>
    </row>
    <row r="10" spans="1:9" x14ac:dyDescent="0.2">
      <c r="A10" s="10">
        <v>1</v>
      </c>
      <c r="B10" s="11">
        <v>95</v>
      </c>
      <c r="C10" s="11">
        <f t="shared" si="0"/>
        <v>160</v>
      </c>
      <c r="D10" s="12">
        <f t="shared" si="1"/>
        <v>0.79166666666666663</v>
      </c>
      <c r="F10" s="13"/>
      <c r="G10" s="14"/>
      <c r="H10" s="14"/>
      <c r="I10" s="15"/>
    </row>
    <row r="11" spans="1:9" hidden="1" x14ac:dyDescent="0.2">
      <c r="A11" s="10">
        <v>-1.6</v>
      </c>
      <c r="B11" s="11">
        <v>25</v>
      </c>
      <c r="C11" s="11">
        <f t="shared" si="0"/>
        <v>-256</v>
      </c>
      <c r="D11" s="12">
        <f t="shared" si="1"/>
        <v>0.20833333333333334</v>
      </c>
      <c r="F11" s="13"/>
      <c r="G11" s="14"/>
      <c r="H11" s="14"/>
      <c r="I11" s="15"/>
    </row>
    <row r="12" spans="1:9" x14ac:dyDescent="0.2">
      <c r="A12" s="10">
        <v>-2</v>
      </c>
      <c r="B12" s="11">
        <v>-50</v>
      </c>
      <c r="C12" s="11">
        <f t="shared" si="0"/>
        <v>-320</v>
      </c>
      <c r="D12" s="12">
        <f t="shared" si="1"/>
        <v>-0.41666666666666669</v>
      </c>
      <c r="F12" s="13"/>
      <c r="G12" s="14"/>
      <c r="H12" s="14"/>
      <c r="I12" s="15"/>
    </row>
    <row r="13" spans="1:9" x14ac:dyDescent="0.2">
      <c r="A13" s="10">
        <v>-2</v>
      </c>
      <c r="B13" s="11">
        <v>-85</v>
      </c>
      <c r="C13" s="11">
        <f t="shared" si="0"/>
        <v>-320</v>
      </c>
      <c r="D13" s="12">
        <f t="shared" si="1"/>
        <v>-0.70833333333333337</v>
      </c>
      <c r="F13" s="13"/>
      <c r="G13" s="14"/>
      <c r="H13" s="14"/>
      <c r="I13" s="15"/>
    </row>
    <row r="14" spans="1:9" x14ac:dyDescent="0.2">
      <c r="A14" s="10">
        <v>-1</v>
      </c>
      <c r="B14" s="11">
        <v>-105</v>
      </c>
      <c r="C14" s="11">
        <f t="shared" si="0"/>
        <v>-160</v>
      </c>
      <c r="D14" s="12">
        <f t="shared" si="1"/>
        <v>-0.875</v>
      </c>
      <c r="F14" s="13"/>
      <c r="G14" s="14"/>
      <c r="H14" s="14"/>
      <c r="I14" s="15"/>
    </row>
    <row r="15" spans="1:9" hidden="1" x14ac:dyDescent="0.2">
      <c r="A15" s="10">
        <v>1</v>
      </c>
      <c r="B15" s="11">
        <v>-95</v>
      </c>
      <c r="C15" s="11">
        <f t="shared" si="0"/>
        <v>160</v>
      </c>
      <c r="D15" s="12">
        <f t="shared" si="1"/>
        <v>-0.79166666666666663</v>
      </c>
      <c r="F15" s="13"/>
      <c r="G15" s="14"/>
      <c r="H15" s="14"/>
      <c r="I15" s="15"/>
    </row>
    <row r="16" spans="1:9" x14ac:dyDescent="0.2">
      <c r="A16" s="10">
        <v>1</v>
      </c>
      <c r="B16" s="11">
        <v>-30</v>
      </c>
      <c r="C16" s="11">
        <f t="shared" si="0"/>
        <v>160</v>
      </c>
      <c r="D16" s="12">
        <f t="shared" si="1"/>
        <v>-0.25</v>
      </c>
      <c r="F16" s="13"/>
      <c r="G16" s="14"/>
      <c r="H16" s="14"/>
      <c r="I16" s="15"/>
    </row>
    <row r="17" spans="1:9" x14ac:dyDescent="0.2">
      <c r="A17" s="10">
        <v>1.6</v>
      </c>
      <c r="B17" s="11">
        <v>50</v>
      </c>
      <c r="C17" s="11">
        <f t="shared" si="0"/>
        <v>256</v>
      </c>
      <c r="D17" s="12">
        <f t="shared" si="1"/>
        <v>0.41666666666666669</v>
      </c>
      <c r="F17" s="13"/>
      <c r="G17" s="14"/>
      <c r="H17" s="14"/>
      <c r="I17" s="15"/>
    </row>
    <row r="18" spans="1:9" x14ac:dyDescent="0.2">
      <c r="A18" s="10">
        <v>2</v>
      </c>
      <c r="B18" s="11">
        <v>80</v>
      </c>
      <c r="C18" s="11">
        <f t="shared" si="0"/>
        <v>320</v>
      </c>
      <c r="D18" s="12">
        <f t="shared" si="1"/>
        <v>0.66666666666666663</v>
      </c>
      <c r="F18" s="13"/>
      <c r="G18" s="14"/>
      <c r="H18" s="14"/>
      <c r="I18" s="15"/>
    </row>
  </sheetData>
  <mergeCells count="1">
    <mergeCell ref="A1:D1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A2B88-7CF2-45CA-9700-94CFD5541BAE}">
  <dimension ref="A1:D14"/>
  <sheetViews>
    <sheetView workbookViewId="0">
      <selection activeCell="D4" sqref="D4"/>
    </sheetView>
  </sheetViews>
  <sheetFormatPr defaultRowHeight="14.25" x14ac:dyDescent="0.2"/>
  <sheetData>
    <row r="1" spans="1:4" x14ac:dyDescent="0.2">
      <c r="A1" s="26" t="s">
        <v>5</v>
      </c>
      <c r="B1" s="26"/>
      <c r="C1" s="26"/>
      <c r="D1" s="26"/>
    </row>
    <row r="2" spans="1:4" x14ac:dyDescent="0.2">
      <c r="A2" s="7" t="s">
        <v>0</v>
      </c>
      <c r="B2" s="8" t="s">
        <v>1</v>
      </c>
      <c r="C2" s="8" t="s">
        <v>2</v>
      </c>
      <c r="D2" s="9" t="s">
        <v>3</v>
      </c>
    </row>
    <row r="3" spans="1:4" x14ac:dyDescent="0.2">
      <c r="A3" s="10">
        <v>2.7</v>
      </c>
      <c r="B3" s="11">
        <v>135</v>
      </c>
      <c r="C3" s="11">
        <f>(90*A3*10^3)/(75*5)</f>
        <v>648.00000000000011</v>
      </c>
      <c r="D3" s="12">
        <f>(100*B3*10^-3)/12</f>
        <v>1.125</v>
      </c>
    </row>
    <row r="4" spans="1:4" x14ac:dyDescent="0.2">
      <c r="A4" s="10">
        <v>0</v>
      </c>
      <c r="B4" s="11">
        <v>85</v>
      </c>
      <c r="C4" s="11">
        <f t="shared" ref="C4:C14" si="0">(90*A4*10^3)/(75*5)</f>
        <v>0</v>
      </c>
      <c r="D4" s="12">
        <f t="shared" ref="D4:D14" si="1">(100*B4*10^-3)/12</f>
        <v>0.70833333333333337</v>
      </c>
    </row>
    <row r="5" spans="1:4" x14ac:dyDescent="0.2">
      <c r="A5" s="10">
        <v>-0.3</v>
      </c>
      <c r="B5" s="11">
        <v>0</v>
      </c>
      <c r="C5" s="11">
        <f t="shared" si="0"/>
        <v>-72</v>
      </c>
      <c r="D5" s="12">
        <f t="shared" si="1"/>
        <v>0</v>
      </c>
    </row>
    <row r="6" spans="1:4" x14ac:dyDescent="0.2">
      <c r="A6" s="10">
        <v>-2.6</v>
      </c>
      <c r="B6" s="11">
        <v>-140</v>
      </c>
      <c r="C6" s="11">
        <f t="shared" si="0"/>
        <v>-624</v>
      </c>
      <c r="D6" s="12">
        <f t="shared" si="1"/>
        <v>-1.1666666666666667</v>
      </c>
    </row>
    <row r="7" spans="1:4" x14ac:dyDescent="0.2">
      <c r="A7" s="10">
        <v>0</v>
      </c>
      <c r="B7" s="11">
        <v>-90</v>
      </c>
      <c r="C7" s="11">
        <f t="shared" si="0"/>
        <v>0</v>
      </c>
      <c r="D7" s="12">
        <f t="shared" si="1"/>
        <v>-0.75</v>
      </c>
    </row>
    <row r="8" spans="1:4" x14ac:dyDescent="0.2">
      <c r="A8" s="10">
        <v>0.4</v>
      </c>
      <c r="B8" s="11">
        <v>0</v>
      </c>
      <c r="C8" s="11">
        <f t="shared" si="0"/>
        <v>96</v>
      </c>
      <c r="D8" s="12">
        <f t="shared" si="1"/>
        <v>0</v>
      </c>
    </row>
    <row r="9" spans="1:4" x14ac:dyDescent="0.2">
      <c r="A9" s="10">
        <v>1</v>
      </c>
      <c r="B9" s="11">
        <v>115</v>
      </c>
      <c r="C9" s="11">
        <f t="shared" si="0"/>
        <v>240</v>
      </c>
      <c r="D9" s="12">
        <f t="shared" si="1"/>
        <v>0.95833333333333337</v>
      </c>
    </row>
    <row r="10" spans="1:4" x14ac:dyDescent="0.2">
      <c r="A10" s="10">
        <v>-0.2</v>
      </c>
      <c r="B10" s="11">
        <v>50</v>
      </c>
      <c r="C10" s="11">
        <f t="shared" si="0"/>
        <v>-48</v>
      </c>
      <c r="D10" s="12">
        <f t="shared" si="1"/>
        <v>0.41666666666666669</v>
      </c>
    </row>
    <row r="11" spans="1:4" x14ac:dyDescent="0.2">
      <c r="A11" s="10">
        <v>-0.4</v>
      </c>
      <c r="B11" s="11">
        <v>-50</v>
      </c>
      <c r="C11" s="11">
        <f t="shared" si="0"/>
        <v>-96</v>
      </c>
      <c r="D11" s="12">
        <f t="shared" si="1"/>
        <v>-0.41666666666666669</v>
      </c>
    </row>
    <row r="12" spans="1:4" x14ac:dyDescent="0.2">
      <c r="A12" s="10">
        <v>-1</v>
      </c>
      <c r="B12" s="11">
        <v>-120</v>
      </c>
      <c r="C12" s="11">
        <f t="shared" si="0"/>
        <v>-240</v>
      </c>
      <c r="D12" s="12">
        <f t="shared" si="1"/>
        <v>-1</v>
      </c>
    </row>
    <row r="13" spans="1:4" x14ac:dyDescent="0.2">
      <c r="A13" s="10">
        <v>0.2</v>
      </c>
      <c r="B13" s="11">
        <v>-50</v>
      </c>
      <c r="C13" s="11">
        <f t="shared" si="0"/>
        <v>48</v>
      </c>
      <c r="D13" s="12">
        <f t="shared" si="1"/>
        <v>-0.41666666666666669</v>
      </c>
    </row>
    <row r="14" spans="1:4" x14ac:dyDescent="0.2">
      <c r="A14" s="10">
        <v>0.3</v>
      </c>
      <c r="B14" s="11">
        <v>50</v>
      </c>
      <c r="C14" s="11">
        <f t="shared" si="0"/>
        <v>72</v>
      </c>
      <c r="D14" s="12">
        <f t="shared" si="1"/>
        <v>0.41666666666666669</v>
      </c>
    </row>
  </sheetData>
  <mergeCells count="1">
    <mergeCell ref="A1:D1"/>
  </mergeCells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A5953-BF03-48A0-9ACB-5C2BDE4D62F5}">
  <dimension ref="A1:F12"/>
  <sheetViews>
    <sheetView workbookViewId="0">
      <selection activeCell="N31" sqref="N31"/>
    </sheetView>
  </sheetViews>
  <sheetFormatPr defaultRowHeight="14.25" x14ac:dyDescent="0.2"/>
  <cols>
    <col min="1" max="2" width="9" style="1"/>
    <col min="5" max="5" width="9" style="3"/>
    <col min="6" max="6" width="9.375" style="20" bestFit="1" customWidth="1"/>
  </cols>
  <sheetData>
    <row r="1" spans="1:6" x14ac:dyDescent="0.2">
      <c r="A1" s="27" t="s">
        <v>4</v>
      </c>
      <c r="B1" s="27"/>
      <c r="C1" s="27"/>
      <c r="D1" s="27"/>
      <c r="E1" s="27"/>
      <c r="F1" s="27"/>
    </row>
    <row r="2" spans="1:6" s="2" customFormat="1" x14ac:dyDescent="0.2">
      <c r="A2" s="7" t="s">
        <v>6</v>
      </c>
      <c r="B2" s="7" t="s">
        <v>0</v>
      </c>
      <c r="C2" s="8" t="s">
        <v>7</v>
      </c>
      <c r="D2" s="8" t="s">
        <v>2</v>
      </c>
      <c r="E2" s="9" t="s">
        <v>3</v>
      </c>
      <c r="F2" s="21" t="s">
        <v>8</v>
      </c>
    </row>
    <row r="3" spans="1:6" x14ac:dyDescent="0.2">
      <c r="A3" s="4">
        <v>0.5</v>
      </c>
      <c r="B3" s="4">
        <v>0.5</v>
      </c>
      <c r="C3" s="5">
        <v>20</v>
      </c>
      <c r="D3" s="5">
        <f>(60*10^3*B3)/(75*5)</f>
        <v>80</v>
      </c>
      <c r="E3" s="6">
        <f>(C3*10^3*10^-3)/120</f>
        <v>0.16666666666666666</v>
      </c>
      <c r="F3" s="22">
        <f>E3/D3</f>
        <v>2.0833333333333333E-3</v>
      </c>
    </row>
    <row r="4" spans="1:6" x14ac:dyDescent="0.2">
      <c r="A4" s="4">
        <v>0.9</v>
      </c>
      <c r="B4" s="4">
        <v>0.7</v>
      </c>
      <c r="C4" s="5">
        <v>35</v>
      </c>
      <c r="D4" s="5">
        <f t="shared" ref="D4:D12" si="0">(60*10^3*B4)/(75*5)</f>
        <v>112</v>
      </c>
      <c r="E4" s="6">
        <f t="shared" ref="E4:E12" si="1">(C4*10^3*10^-3)/120</f>
        <v>0.29166666666666669</v>
      </c>
      <c r="F4" s="22">
        <f t="shared" ref="F4:F12" si="2">E4/D4</f>
        <v>2.604166666666667E-3</v>
      </c>
    </row>
    <row r="5" spans="1:6" x14ac:dyDescent="0.2">
      <c r="A5" s="4">
        <v>1.2</v>
      </c>
      <c r="B5" s="4">
        <v>0.8</v>
      </c>
      <c r="C5" s="5">
        <v>50</v>
      </c>
      <c r="D5" s="5">
        <f t="shared" si="0"/>
        <v>128</v>
      </c>
      <c r="E5" s="6">
        <f t="shared" si="1"/>
        <v>0.41666666666666669</v>
      </c>
      <c r="F5" s="22">
        <f t="shared" si="2"/>
        <v>3.2552083333333335E-3</v>
      </c>
    </row>
    <row r="6" spans="1:6" x14ac:dyDescent="0.2">
      <c r="A6" s="4">
        <v>1.5</v>
      </c>
      <c r="B6" s="4">
        <v>1</v>
      </c>
      <c r="C6" s="5">
        <v>60</v>
      </c>
      <c r="D6" s="5">
        <f t="shared" si="0"/>
        <v>160</v>
      </c>
      <c r="E6" s="6">
        <f t="shared" si="1"/>
        <v>0.5</v>
      </c>
      <c r="F6" s="22">
        <f t="shared" si="2"/>
        <v>3.1250000000000002E-3</v>
      </c>
    </row>
    <row r="7" spans="1:6" x14ac:dyDescent="0.2">
      <c r="A7" s="4">
        <v>1.8</v>
      </c>
      <c r="B7" s="4">
        <v>1.3</v>
      </c>
      <c r="C7" s="5">
        <v>75</v>
      </c>
      <c r="D7" s="5">
        <f t="shared" si="0"/>
        <v>208</v>
      </c>
      <c r="E7" s="6">
        <f t="shared" si="1"/>
        <v>0.625</v>
      </c>
      <c r="F7" s="22">
        <f t="shared" si="2"/>
        <v>3.0048076923076925E-3</v>
      </c>
    </row>
    <row r="8" spans="1:6" x14ac:dyDescent="0.2">
      <c r="A8" s="4">
        <v>2.1</v>
      </c>
      <c r="B8" s="4">
        <v>1.6</v>
      </c>
      <c r="C8" s="5">
        <v>80</v>
      </c>
      <c r="D8" s="5">
        <f t="shared" si="0"/>
        <v>256</v>
      </c>
      <c r="E8" s="6">
        <f t="shared" si="1"/>
        <v>0.66666666666666663</v>
      </c>
      <c r="F8" s="22">
        <f t="shared" si="2"/>
        <v>2.6041666666666665E-3</v>
      </c>
    </row>
    <row r="9" spans="1:6" x14ac:dyDescent="0.2">
      <c r="A9" s="4">
        <v>2.4</v>
      </c>
      <c r="B9" s="4">
        <v>2</v>
      </c>
      <c r="C9" s="5">
        <v>100</v>
      </c>
      <c r="D9" s="5">
        <f t="shared" si="0"/>
        <v>320</v>
      </c>
      <c r="E9" s="6">
        <f t="shared" si="1"/>
        <v>0.83333333333333337</v>
      </c>
      <c r="F9" s="22">
        <f t="shared" si="2"/>
        <v>2.604166666666667E-3</v>
      </c>
    </row>
    <row r="10" spans="1:6" x14ac:dyDescent="0.2">
      <c r="A10" s="4">
        <v>2.7</v>
      </c>
      <c r="B10" s="4">
        <v>2.5</v>
      </c>
      <c r="C10" s="5">
        <v>105</v>
      </c>
      <c r="D10" s="5">
        <f t="shared" si="0"/>
        <v>400</v>
      </c>
      <c r="E10" s="6">
        <f t="shared" si="1"/>
        <v>0.875</v>
      </c>
      <c r="F10" s="22">
        <f t="shared" si="2"/>
        <v>2.1875000000000002E-3</v>
      </c>
    </row>
    <row r="11" spans="1:6" x14ac:dyDescent="0.2">
      <c r="A11" s="4">
        <v>3</v>
      </c>
      <c r="B11" s="4">
        <v>3</v>
      </c>
      <c r="C11" s="5">
        <v>110</v>
      </c>
      <c r="D11" s="5">
        <f t="shared" si="0"/>
        <v>480</v>
      </c>
      <c r="E11" s="6">
        <f t="shared" si="1"/>
        <v>0.91666666666666663</v>
      </c>
      <c r="F11" s="22">
        <f t="shared" si="2"/>
        <v>1.9097222222222222E-3</v>
      </c>
    </row>
    <row r="12" spans="1:6" x14ac:dyDescent="0.2">
      <c r="A12" s="4">
        <v>3.5</v>
      </c>
      <c r="B12" s="4">
        <v>3.8</v>
      </c>
      <c r="C12" s="5">
        <v>120</v>
      </c>
      <c r="D12" s="5">
        <f t="shared" si="0"/>
        <v>608</v>
      </c>
      <c r="E12" s="6">
        <f t="shared" si="1"/>
        <v>1</v>
      </c>
      <c r="F12" s="22">
        <f t="shared" si="2"/>
        <v>1.6447368421052631E-3</v>
      </c>
    </row>
  </sheetData>
  <mergeCells count="1">
    <mergeCell ref="A1:F1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7A559-ABCF-4708-9D49-3C6FB565E6C5}">
  <dimension ref="A1:F12"/>
  <sheetViews>
    <sheetView workbookViewId="0">
      <selection activeCell="E4" sqref="E4"/>
    </sheetView>
  </sheetViews>
  <sheetFormatPr defaultRowHeight="14.25" x14ac:dyDescent="0.2"/>
  <cols>
    <col min="2" max="2" width="9" style="25"/>
  </cols>
  <sheetData>
    <row r="1" spans="1:6" x14ac:dyDescent="0.2">
      <c r="A1" s="27" t="s">
        <v>5</v>
      </c>
      <c r="B1" s="27"/>
      <c r="C1" s="27"/>
      <c r="D1" s="27"/>
      <c r="E1" s="27"/>
      <c r="F1" s="27"/>
    </row>
    <row r="2" spans="1:6" x14ac:dyDescent="0.2">
      <c r="A2" s="7" t="s">
        <v>6</v>
      </c>
      <c r="B2" s="23" t="s">
        <v>0</v>
      </c>
      <c r="C2" s="8" t="s">
        <v>7</v>
      </c>
      <c r="D2" s="8" t="s">
        <v>2</v>
      </c>
      <c r="E2" s="9" t="s">
        <v>3</v>
      </c>
      <c r="F2" s="21" t="s">
        <v>8</v>
      </c>
    </row>
    <row r="3" spans="1:6" x14ac:dyDescent="0.2">
      <c r="A3" s="4">
        <v>0.5</v>
      </c>
      <c r="B3" s="24">
        <v>0.09</v>
      </c>
      <c r="C3" s="5">
        <v>20</v>
      </c>
      <c r="D3" s="5">
        <f>(90*10^3*B3)/(75*5)</f>
        <v>21.6</v>
      </c>
      <c r="E3" s="6">
        <f>(C3*10^3*10^-3)/120</f>
        <v>0.16666666666666666</v>
      </c>
      <c r="F3" s="22">
        <f>E3/D3</f>
        <v>7.7160493827160481E-3</v>
      </c>
    </row>
    <row r="4" spans="1:6" x14ac:dyDescent="0.2">
      <c r="A4" s="4">
        <v>0.9</v>
      </c>
      <c r="B4" s="24">
        <v>0.14000000000000001</v>
      </c>
      <c r="C4" s="5">
        <v>45</v>
      </c>
      <c r="D4" s="5">
        <f t="shared" ref="D4:D12" si="0">(90*10^3*B4)/(75*5)</f>
        <v>33.6</v>
      </c>
      <c r="E4" s="6">
        <f t="shared" ref="E4:E12" si="1">(C4*10^3*10^-3)/120</f>
        <v>0.375</v>
      </c>
      <c r="F4" s="22">
        <f t="shared" ref="F4:F12" si="2">E4/D4</f>
        <v>1.1160714285714286E-2</v>
      </c>
    </row>
    <row r="5" spans="1:6" x14ac:dyDescent="0.2">
      <c r="A5" s="4">
        <v>1.2</v>
      </c>
      <c r="B5" s="24">
        <v>0.18</v>
      </c>
      <c r="C5" s="5">
        <v>55</v>
      </c>
      <c r="D5" s="5">
        <f t="shared" si="0"/>
        <v>43.2</v>
      </c>
      <c r="E5" s="6">
        <f t="shared" si="1"/>
        <v>0.45833333333333331</v>
      </c>
      <c r="F5" s="22">
        <f t="shared" si="2"/>
        <v>1.0609567901234566E-2</v>
      </c>
    </row>
    <row r="6" spans="1:6" x14ac:dyDescent="0.2">
      <c r="A6" s="4">
        <v>1.5</v>
      </c>
      <c r="B6" s="24">
        <v>0.24</v>
      </c>
      <c r="C6" s="5">
        <v>70</v>
      </c>
      <c r="D6" s="5">
        <f t="shared" si="0"/>
        <v>57.6</v>
      </c>
      <c r="E6" s="6">
        <f t="shared" si="1"/>
        <v>0.58333333333333337</v>
      </c>
      <c r="F6" s="22">
        <f t="shared" si="2"/>
        <v>1.0127314814814815E-2</v>
      </c>
    </row>
    <row r="7" spans="1:6" x14ac:dyDescent="0.2">
      <c r="A7" s="4">
        <v>1.8</v>
      </c>
      <c r="B7" s="24">
        <v>0.3</v>
      </c>
      <c r="C7" s="5">
        <v>80</v>
      </c>
      <c r="D7" s="5">
        <f t="shared" si="0"/>
        <v>72</v>
      </c>
      <c r="E7" s="6">
        <f t="shared" si="1"/>
        <v>0.66666666666666663</v>
      </c>
      <c r="F7" s="22">
        <f t="shared" si="2"/>
        <v>9.2592592592592587E-3</v>
      </c>
    </row>
    <row r="8" spans="1:6" x14ac:dyDescent="0.2">
      <c r="A8" s="4">
        <v>2.1</v>
      </c>
      <c r="B8" s="24">
        <v>0.42</v>
      </c>
      <c r="C8" s="5">
        <v>95</v>
      </c>
      <c r="D8" s="5">
        <f t="shared" si="0"/>
        <v>100.8</v>
      </c>
      <c r="E8" s="6">
        <f t="shared" si="1"/>
        <v>0.79166666666666663</v>
      </c>
      <c r="F8" s="22">
        <f t="shared" si="2"/>
        <v>7.8538359788359793E-3</v>
      </c>
    </row>
    <row r="9" spans="1:6" x14ac:dyDescent="0.2">
      <c r="A9" s="4">
        <v>2.4</v>
      </c>
      <c r="B9" s="24">
        <v>0.68</v>
      </c>
      <c r="C9" s="5">
        <v>105</v>
      </c>
      <c r="D9" s="5">
        <f t="shared" si="0"/>
        <v>163.20000000000002</v>
      </c>
      <c r="E9" s="6">
        <f t="shared" si="1"/>
        <v>0.875</v>
      </c>
      <c r="F9" s="22">
        <f t="shared" si="2"/>
        <v>5.3615196078431364E-3</v>
      </c>
    </row>
    <row r="10" spans="1:6" x14ac:dyDescent="0.2">
      <c r="A10" s="4">
        <v>2.7</v>
      </c>
      <c r="B10" s="24">
        <v>1.2</v>
      </c>
      <c r="C10" s="5">
        <v>115</v>
      </c>
      <c r="D10" s="5">
        <f t="shared" si="0"/>
        <v>288</v>
      </c>
      <c r="E10" s="6">
        <f t="shared" si="1"/>
        <v>0.95833333333333337</v>
      </c>
      <c r="F10" s="22">
        <f t="shared" si="2"/>
        <v>3.3275462962962963E-3</v>
      </c>
    </row>
    <row r="11" spans="1:6" x14ac:dyDescent="0.2">
      <c r="A11" s="4">
        <v>3</v>
      </c>
      <c r="B11" s="24">
        <v>1.8</v>
      </c>
      <c r="C11" s="5">
        <v>120</v>
      </c>
      <c r="D11" s="5">
        <f t="shared" si="0"/>
        <v>432</v>
      </c>
      <c r="E11" s="6">
        <f t="shared" si="1"/>
        <v>1</v>
      </c>
      <c r="F11" s="22">
        <f t="shared" si="2"/>
        <v>2.3148148148148147E-3</v>
      </c>
    </row>
    <row r="12" spans="1:6" x14ac:dyDescent="0.2">
      <c r="A12" s="4">
        <v>3.5</v>
      </c>
      <c r="B12" s="24">
        <v>2.7</v>
      </c>
      <c r="C12" s="5">
        <v>135</v>
      </c>
      <c r="D12" s="5">
        <f t="shared" si="0"/>
        <v>648.00000000000011</v>
      </c>
      <c r="E12" s="6">
        <f t="shared" si="1"/>
        <v>1.125</v>
      </c>
      <c r="F12" s="22">
        <f t="shared" si="2"/>
        <v>1.7361111111111108E-3</v>
      </c>
    </row>
  </sheetData>
  <mergeCells count="1">
    <mergeCell ref="A1:F1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LBZ</dc:creator>
  <cp:lastModifiedBy>LBZ</cp:lastModifiedBy>
  <dcterms:created xsi:type="dcterms:W3CDTF">2023-11-03T02:48:26Z</dcterms:created>
  <dcterms:modified xsi:type="dcterms:W3CDTF">2023-12-01T08:50:06Z</dcterms:modified>
</cp:coreProperties>
</file>