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Ark 1" sheetId="2" r:id="rId5"/>
    <sheet state="visible" name="Regnskap" sheetId="3" r:id="rId6"/>
    <sheet state="visible" name="Resultatrapport" sheetId="4" r:id="rId7"/>
    <sheet state="visible" name="Budsjett" sheetId="5" r:id="rId8"/>
  </sheets>
  <definedNames>
    <definedName name="Regnskap">Regnskap!$B$6:$D$61</definedName>
  </definedNames>
  <calcPr/>
</workbook>
</file>

<file path=xl/sharedStrings.xml><?xml version="1.0" encoding="utf-8"?>
<sst xmlns="http://schemas.openxmlformats.org/spreadsheetml/2006/main" count="1755" uniqueCount="671">
  <si>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</si>
  <si>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</si>
  <si>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</si>
  <si>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</si>
  <si>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</si>
  <si>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</si>
  <si>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</si>
  <si>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</si>
  <si>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</si>
  <si>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</si>
  <si>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</si>
  <si>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</si>
  <si>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</si>
  <si>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</si>
  <si>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</si>
  <si>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</si>
  <si>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</si>
  <si>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</si>
  <si>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</si>
  <si>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</si>
  <si>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</si>
  <si>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</si>
  <si>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</si>
  <si>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</si>
  <si>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</si>
  <si>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</si>
  <si>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</si>
  <si>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</si>
  <si>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</si>
  <si>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</si>
  <si>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</si>
  <si>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</si>
  <si>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</si>
  <si>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</si>
  <si>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</si>
  <si>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</si>
  <si>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</si>
  <si>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</si>
  <si>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</si>
  <si>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</si>
  <si>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</si>
  <si>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</si>
  <si>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</si>
  <si>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</si>
  <si>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</si>
  <si>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</si>
  <si>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</si>
  <si>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</si>
  <si>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</si>
  <si>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</si>
  <si>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</si>
  <si>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#37,5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</si>
  <si>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</si>
  <si>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</si>
  <si>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</si>
  <si>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</si>
  <si>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</si>
  <si>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</si>
  <si>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</si>
  <si>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</si>
  <si>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</si>
  <si>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</si>
  <si>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</si>
  <si>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</si>
  <si>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</si>
  <si>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</si>
  <si>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</si>
  <si>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</si>
  <si>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</si>
  <si>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</si>
  <si>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</si>
  <si>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</si>
  <si>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</si>
  <si>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</si>
  <si>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</si>
  <si>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</si>
  <si>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</si>
  <si>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</si>
  <si>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</si>
  <si>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</si>
  <si>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</si>
  <si>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</si>
  <si>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</si>
  <si>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</si>
  <si>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</si>
  <si>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</si>
  <si>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</si>
  <si>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</si>
  <si>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</si>
  <si>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</si>
  <si>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</si>
  <si>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</si>
  <si>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</si>
  <si>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</si>
  <si>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</si>
  <si>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</si>
  <si>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</si>
  <si>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</si>
  <si>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</si>
  <si>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</si>
  <si>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</si>
  <si>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</si>
  <si>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</si>
  <si>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</si>
  <si>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</si>
  <si>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</si>
  <si>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</si>
  <si>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</si>
  <si>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</si>
  <si>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</si>
  <si>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</si>
  <si>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</si>
  <si>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</si>
  <si>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</si>
  <si>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</si>
  <si>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</si>
  <si>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</si>
  <si>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</si>
  <si>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</si>
  <si>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</si>
  <si>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</si>
  <si>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</si>
  <si>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</si>
  <si>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</si>
  <si>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</si>
  <si>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</si>
  <si>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</si>
  <si>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</si>
  <si>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</si>
  <si>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</si>
  <si>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</si>
  <si>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</si>
  <si>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</si>
  <si>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</si>
  <si>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</si>
  <si>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</si>
  <si>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</si>
  <si>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</si>
  <si>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</si>
  <si>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</si>
  <si>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</si>
  <si>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</si>
  <si>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</si>
  <si>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</si>
  <si>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</si>
  <si>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</si>
  <si>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</si>
  <si>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</si>
  <si>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</si>
  <si>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</si>
  <si>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</si>
  <si>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</si>
  <si>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</si>
  <si>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</si>
  <si>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</si>
  <si>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</si>
  <si>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</si>
  <si>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</si>
  <si>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</si>
  <si>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</si>
  <si>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</si>
  <si>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</si>
  <si>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</si>
  <si>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</si>
  <si>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</si>
  <si>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</si>
  <si>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</si>
  <si>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</si>
  <si>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</si>
  <si>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</si>
  <si>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</si>
  <si>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</si>
  <si>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</si>
  <si>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</si>
  <si>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</si>
  <si>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</si>
  <si>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</si>
  <si>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</si>
  <si>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</si>
  <si>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</si>
  <si>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</si>
  <si>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</si>
  <si>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</si>
  <si>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</si>
  <si>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</si>
  <si>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</si>
  <si>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</si>
  <si>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</si>
  <si>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</si>
  <si>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</si>
  <si>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</si>
  <si>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</si>
  <si>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</si>
  <si>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</si>
  <si>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</si>
  <si>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</si>
  <si>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</si>
  <si>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</si>
  <si>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</si>
  <si>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</si>
  <si>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</si>
  <si>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</si>
  <si>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</si>
  <si>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</si>
  <si>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</si>
  <si>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</si>
  <si>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</si>
  <si>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</si>
  <si>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</si>
  <si>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</si>
  <si>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</si>
  <si>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</si>
  <si>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</si>
  <si>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</si>
  <si>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</si>
  <si>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</si>
  <si>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</si>
  <si>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</si>
  <si>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</si>
  <si>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</si>
  <si>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</si>
  <si>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</si>
  <si>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</si>
  <si>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</si>
  <si>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</si>
  <si>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</si>
  <si>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</si>
  <si>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</si>
  <si>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</si>
  <si>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</si>
  <si>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</si>
  <si>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</si>
  <si>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</si>
  <si>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</si>
  <si>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</si>
  <si>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</si>
  <si>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</si>
  <si>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</si>
  <si>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</si>
  <si>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</si>
  <si>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</si>
  <si>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</si>
  <si>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</si>
  <si>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</si>
  <si>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</si>
  <si>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</si>
  <si>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</si>
  <si>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</si>
  <si>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</si>
  <si>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</si>
  <si>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</si>
  <si>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</si>
  <si>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</si>
  <si>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</si>
  <si>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</si>
  <si>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</si>
  <si>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</si>
  <si>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</si>
  <si>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</si>
  <si>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</si>
  <si>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</si>
  <si>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</si>
  <si>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</si>
  <si>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</si>
  <si>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</si>
  <si>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</si>
  <si>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</si>
  <si>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</si>
  <si>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</si>
  <si>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</si>
  <si>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</si>
  <si>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</si>
  <si>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</si>
  <si>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</si>
  <si>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</si>
  <si>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</si>
  <si>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</si>
  <si>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</si>
  <si>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</si>
  <si>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</si>
  <si>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</si>
  <si>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</si>
  <si>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</si>
  <si>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</si>
  <si>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</si>
  <si>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</si>
  <si>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</si>
  <si>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</si>
  <si>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</si>
  <si>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</si>
  <si>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</si>
  <si>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</si>
  <si>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</si>
  <si>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</si>
  <si>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</si>
  <si>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</si>
  <si>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</si>
  <si>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</si>
  <si>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</si>
  <si>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</si>
  <si>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</si>
  <si>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</si>
  <si>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</si>
  <si>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</si>
  <si>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</si>
  <si>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</si>
  <si>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</si>
  <si>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</si>
  <si>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</si>
  <si>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</si>
  <si>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</si>
  <si>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</si>
  <si>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</si>
  <si>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</si>
  <si>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</si>
  <si>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</si>
  <si>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</si>
  <si>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</si>
  <si>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</si>
  <si>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</si>
  <si>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</si>
  <si>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</si>
  <si>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</si>
  <si>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</si>
  <si>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</si>
  <si>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</si>
  <si>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</si>
  <si>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</si>
  <si>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</si>
  <si>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</si>
  <si>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</si>
  <si>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</si>
  <si>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</si>
  <si>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</si>
  <si>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</si>
  <si>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</si>
  <si>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</si>
  <si>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</si>
  <si>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</si>
  <si>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</si>
  <si>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</si>
  <si>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</si>
  <si>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</si>
  <si>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</si>
  <si>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</si>
  <si>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</si>
  <si>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</si>
  <si>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</si>
  <si>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</si>
  <si>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</si>
  <si>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</si>
  <si>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</si>
  <si>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</si>
  <si>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</si>
  <si>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</si>
  <si>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</si>
  <si>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</si>
  <si>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</si>
  <si>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</si>
  <si>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</si>
  <si>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</si>
  <si>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</si>
  <si>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</si>
  <si>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</si>
  <si>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</si>
  <si>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</si>
  <si>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</si>
  <si>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</si>
  <si>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</si>
  <si>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</si>
  <si>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</si>
  <si>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</si>
  <si>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</si>
  <si>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</si>
  <si>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</si>
  <si>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</si>
  <si>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</si>
  <si>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</si>
  <si>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</si>
  <si>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</si>
  <si>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</si>
  <si>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</si>
  <si>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</si>
  <si>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</si>
  <si>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</si>
  <si>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</si>
  <si>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</si>
  <si>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</si>
  <si>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</si>
  <si>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</si>
  <si>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</si>
  <si>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</si>
  <si>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</si>
  <si>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</si>
  <si>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</si>
  <si>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</si>
  <si>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</si>
  <si>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</si>
  <si>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</si>
  <si>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</si>
  <si>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</si>
  <si>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</si>
  <si>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</si>
  <si>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</si>
  <si>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</si>
  <si>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</si>
  <si>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</si>
  <si>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</si>
  <si>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</si>
  <si>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</si>
  <si>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</si>
  <si>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</si>
  <si>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</si>
  <si>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</si>
  <si>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</si>
  <si>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</si>
  <si>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</si>
  <si>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</si>
  <si>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</si>
  <si>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</si>
  <si>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</si>
  <si>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</si>
  <si>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</si>
  <si>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</si>
  <si>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</si>
  <si>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</si>
  <si>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</si>
  <si>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</si>
  <si>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</si>
  <si>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</si>
  <si>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</si>
  <si>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</si>
  <si>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</si>
  <si>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</si>
  <si>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</si>
  <si>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</si>
  <si>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</si>
  <si>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</si>
  <si>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</si>
  <si>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</si>
  <si>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</si>
  <si>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</si>
  <si>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</si>
  <si>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</si>
  <si>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</si>
  <si>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</si>
  <si>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</si>
  <si>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</si>
  <si>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</si>
  <si>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</si>
  <si>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</si>
  <si>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</si>
  <si>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</si>
  <si>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</si>
  <si>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</si>
  <si>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</si>
  <si>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</si>
  <si>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</si>
  <si>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</si>
  <si>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</si>
  <si>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</si>
  <si>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</si>
  <si>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</si>
  <si>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</si>
  <si>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</si>
  <si>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</si>
  <si>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</si>
  <si>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</si>
  <si>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</si>
  <si>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</si>
  <si>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</si>
  <si>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</si>
  <si>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</si>
  <si>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</si>
  <si>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</si>
  <si>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</si>
  <si>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</si>
  <si>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</si>
  <si>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</si>
  <si>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</si>
  <si>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</si>
  <si>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</si>
  <si>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</si>
  <si>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</si>
  <si>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</si>
  <si>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</si>
  <si>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</si>
  <si>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</si>
  <si>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</si>
  <si>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</si>
  <si>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</si>
  <si>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</si>
  <si>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</si>
  <si>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</si>
  <si>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</si>
  <si>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</si>
  <si>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</si>
  <si>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</si>
  <si>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</si>
  <si>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</si>
  <si>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</si>
  <si>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</si>
  <si>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</si>
  <si>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</si>
  <si>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</si>
  <si>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</si>
  <si>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</si>
  <si>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</si>
  <si>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</si>
  <si>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</si>
  <si>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</si>
  <si>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</si>
  <si>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</si>
  <si>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</si>
  <si>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</si>
  <si>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</si>
  <si>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</si>
  <si>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Startkapital</t>
  </si>
  <si>
    <t>Medlemskontigenter - 12. februar- 29.</t>
  </si>
  <si>
    <t>Skadeforsikring Neuf</t>
  </si>
  <si>
    <t>Genfors</t>
  </si>
  <si>
    <t>UiO Smash bros utlegg</t>
  </si>
  <si>
    <t>Smash bros event</t>
  </si>
  <si>
    <t>Utlegg Mathea</t>
  </si>
  <si>
    <t xml:space="preserve">Microsoft </t>
  </si>
  <si>
    <t>Soundstore</t>
  </si>
  <si>
    <t>Apotek</t>
  </si>
  <si>
    <t xml:space="preserve">Elada Utlegg
</t>
  </si>
  <si>
    <t>Styremøte</t>
  </si>
  <si>
    <t>Gangfest billetter</t>
  </si>
  <si>
    <t>Gangfest</t>
  </si>
  <si>
    <t>Aliexpress retur</t>
  </si>
  <si>
    <t>Medlemskontigenter Mars</t>
  </si>
  <si>
    <t>Omkostninger mars</t>
  </si>
  <si>
    <t>Brettspill refusjon Elada</t>
  </si>
  <si>
    <t>Smash event</t>
  </si>
  <si>
    <t>styremøte</t>
  </si>
  <si>
    <t>Aliexpress returer</t>
  </si>
  <si>
    <t>Åpningsarrangement</t>
  </si>
  <si>
    <t>Medlemskontigenter April</t>
  </si>
  <si>
    <t>Omkostninger April</t>
  </si>
  <si>
    <t>Utlegg brus sven lan</t>
  </si>
  <si>
    <t>Ali express, rotte</t>
  </si>
  <si>
    <t>Brettspill</t>
  </si>
  <si>
    <t>Omkostninger Mai</t>
  </si>
  <si>
    <t>Hytteturbillettintekter Mai</t>
  </si>
  <si>
    <t>Medlemskontigenter Mai</t>
  </si>
  <si>
    <t>Merchinntekter Mai</t>
  </si>
  <si>
    <t>Chlas Olson</t>
  </si>
  <si>
    <t>Utlegg bruktmarked ting til kontoret</t>
  </si>
  <si>
    <t>Playstation network</t>
  </si>
  <si>
    <t>Posten</t>
  </si>
  <si>
    <t>Mat og drikke til styret</t>
  </si>
  <si>
    <t>Rema 1000 brettspillarrangement</t>
  </si>
  <si>
    <t>Xbox online</t>
  </si>
  <si>
    <t>Utlegg LAN bompenger og bensin Sebastian</t>
  </si>
  <si>
    <t>Merch materialer</t>
  </si>
  <si>
    <t>Omkostninger Juni</t>
  </si>
  <si>
    <t>Medlemskontigenter Juni  + Juli</t>
  </si>
  <si>
    <t>Billettinntekter Juni + Juli</t>
  </si>
  <si>
    <t>Juleavsluttning Chateu Neuf</t>
  </si>
  <si>
    <t>Refusjon Hyttetur</t>
  </si>
  <si>
    <t>Outland</t>
  </si>
  <si>
    <t>Game Ninja AS</t>
  </si>
  <si>
    <t>Styremøte mat</t>
  </si>
  <si>
    <t>Microsoft</t>
  </si>
  <si>
    <t>Jacobs majorstuen</t>
  </si>
  <si>
    <t>Markus kjøp ol Juli</t>
  </si>
  <si>
    <t>Omkostninger Juli</t>
  </si>
  <si>
    <t>Roea Post i butikk</t>
  </si>
  <si>
    <t>Jysk</t>
  </si>
  <si>
    <t>Vinmonopolet + Normal</t>
  </si>
  <si>
    <t>Oda</t>
  </si>
  <si>
    <t>Juristforeningen - leie av hytte</t>
  </si>
  <si>
    <t>Komplett</t>
  </si>
  <si>
    <t>Brettspillsnacks Utlegg 2024</t>
  </si>
  <si>
    <t>Omkostninger August</t>
  </si>
  <si>
    <t>Medlemskontigenter August</t>
  </si>
  <si>
    <t>Salgsinntekter Merch August</t>
  </si>
  <si>
    <t>Hytteturbetalinger August</t>
  </si>
  <si>
    <t>Utlegg UiO Stream Seb</t>
  </si>
  <si>
    <t>73Charity Merch inventar</t>
  </si>
  <si>
    <t>Ali express Merch Inventar</t>
  </si>
  <si>
    <t>Extra</t>
  </si>
  <si>
    <t>Omkostninger September</t>
  </si>
  <si>
    <t>BET innland connect</t>
  </si>
  <si>
    <t>Medlemskontigenter September</t>
  </si>
  <si>
    <t>Merch Salg September</t>
  </si>
  <si>
    <t>zettle Just fix it AS</t>
  </si>
  <si>
    <t>Gamezone</t>
  </si>
  <si>
    <t>Utbetaling SIO</t>
  </si>
  <si>
    <t>Norsk tipping AS</t>
  </si>
  <si>
    <t>UiO Studentslippet</t>
  </si>
  <si>
    <t>Dominos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</si>
  <si>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</si>
  <si>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</si>
  <si>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</si>
  <si>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</si>
  <si>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</si>
  <si>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</si>
  <si>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</si>
  <si>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</si>
  <si>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</si>
  <si>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</si>
  <si>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</si>
  <si>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</si>
  <si>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</si>
  <si>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</si>
  <si>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</si>
  <si>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</si>
  <si>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</si>
  <si>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</si>
  <si>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</si>
  <si>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</si>
  <si>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</si>
  <si>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</si>
  <si>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</si>
  <si>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</si>
  <si>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</si>
  <si>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</si>
  <si>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</si>
  <si>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</si>
  <si>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</si>
  <si>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</si>
  <si>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</si>
  <si>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</si>
  <si>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</si>
  <si>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</si>
  <si>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</si>
  <si>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</si>
  <si>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</si>
  <si>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</si>
  <si>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</si>
  <si>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</si>
  <si>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</si>
  <si>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</si>
  <si>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</si>
  <si>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</si>
  <si>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</si>
  <si>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</si>
  <si>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</si>
  <si>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</si>
  <si>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</si>
  <si>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</si>
  <si>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</si>
  <si>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</si>
  <si>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</si>
  <si>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</si>
  <si>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</si>
  <si>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</si>
  <si>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</si>
  <si>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</si>
  <si>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</si>
  <si>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</si>
  <si>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</si>
  <si>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</si>
  <si>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Kommentar</t>
  </si>
  <si>
    <t>Spørs om vi skal selge merch eller ikke?</t>
  </si>
  <si>
    <t>(usikker pga vipps greier)</t>
  </si>
  <si>
    <t>Hyttetur + gangfest + andre ting</t>
  </si>
  <si>
    <t>SIO velkommen ordning</t>
  </si>
  <si>
    <t>Denne er også usikker</t>
  </si>
  <si>
    <t>vi starter det nye året med 40k på konto</t>
  </si>
  <si>
    <t>GANGFEST</t>
  </si>
  <si>
    <t>UiOgaming er en dominos psyop</t>
  </si>
  <si>
    <t>Leie av hytte for UiO gaming hyttetur</t>
  </si>
  <si>
    <t>Ulike innkjøp</t>
  </si>
  <si>
    <t>Microsoft osv</t>
  </si>
  <si>
    <t>Domene</t>
  </si>
  <si>
    <t>Lan gangfest brettspill og mer</t>
  </si>
  <si>
    <t>Vi må gå i minus vi har for mye penger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</si>
</sst>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(* #,##0.00_);_(* \(#,##0.00\);_(* &quot;-&quot;??_);_(@_)"/>
    <numFmt numFmtId="166" formatCode="_ * #,##0.00_ ;_ * \-#,##0.00_ ;_ * &quot;-&quot;??_ ;_ @_ "/>
  </numFmts>
  <fonts count="27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b/>
      <sz val="12.0"/>
      <color rgb="FFFFFFFF"/>
      <name val="Cambria"/>
    </font>
    <font>
      <i/>
      <sz val="9.0"/>
      <color theme="1"/>
      <name val="Cambria"/>
    </font>
    <font>
      <i/>
      <sz val="9.0"/>
      <color rgb="FFFF0000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color rgb="FF00343E"/>
      <name val="Arial"/>
    </font>
    <font>
      <sz val="11.0"/>
      <color rgb="FF333333"/>
      <name val="DNB"/>
    </font>
    <font>
      <sz val="12.0"/>
      <color rgb="FF000000"/>
      <name val="Cambria"/>
    </font>
    <font>
      <sz val="12.0"/>
      <color rgb="FFFF0000"/>
      <name val="Cambria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3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bottom style="thin">
        <color rgb="FFD2F0E9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vertical="center"/>
    </xf>
    <xf borderId="24" fillId="4" fontId="13" numFmtId="4" xfId="0" applyAlignment="1" applyBorder="1" applyFont="1" applyNumberFormat="1">
      <alignment horizontal="center" readingOrder="0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readingOrder="0" vertical="center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4" numFmtId="4" xfId="0" applyAlignment="1" applyBorder="1" applyFont="1" applyNumberFormat="1">
      <alignment horizontal="center" shrinkToFit="0" vertical="center" wrapText="1"/>
    </xf>
    <xf borderId="10" fillId="0" fontId="14" numFmtId="4" xfId="0" applyAlignment="1" applyBorder="1" applyFont="1" applyNumberFormat="1">
      <alignment horizontal="center" readingOrder="0" shrinkToFit="0" vertical="center" wrapText="1"/>
    </xf>
    <xf borderId="10" fillId="0" fontId="15" numFmtId="4" xfId="0" applyAlignment="1" applyBorder="1" applyFont="1" applyNumberFormat="1">
      <alignment horizontal="center" shrinkToFit="0" vertical="center" wrapText="1"/>
    </xf>
    <xf borderId="29" fillId="9" fontId="16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9" fillId="8" fontId="17" numFmtId="4" xfId="0" applyBorder="1" applyFont="1" applyNumberFormat="1"/>
    <xf borderId="9" fillId="8" fontId="5" numFmtId="4" xfId="0" applyBorder="1" applyFont="1" applyNumberFormat="1"/>
    <xf borderId="12" fillId="9" fontId="16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12" fillId="0" fontId="5" numFmtId="4" xfId="0" applyAlignment="1" applyBorder="1" applyFont="1" applyNumberFormat="1">
      <alignment horizontal="right"/>
    </xf>
    <xf borderId="30" fillId="9" fontId="16" numFmtId="4" xfId="0" applyAlignment="1" applyBorder="1" applyFont="1" applyNumberFormat="1">
      <alignment horizontal="center"/>
    </xf>
    <xf borderId="30" fillId="10" fontId="10" numFmtId="4" xfId="0" applyBorder="1" applyFont="1" applyNumberFormat="1"/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9" fontId="16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4" fillId="0" fontId="5" numFmtId="4" xfId="0" applyAlignment="1" applyBorder="1" applyFont="1" applyNumberFormat="1">
      <alignment readingOrder="0"/>
    </xf>
    <xf borderId="14" fillId="0" fontId="5" numFmtId="0" xfId="0" applyAlignment="1" applyBorder="1" applyFont="1">
      <alignment readingOrder="0"/>
    </xf>
    <xf borderId="32" fillId="0" fontId="18" numFmtId="4" xfId="0" applyAlignment="1" applyBorder="1" applyFont="1" applyNumberFormat="1">
      <alignment horizontal="right" readingOrder="0" shrinkToFit="0" wrapText="0"/>
    </xf>
    <xf borderId="0" fillId="0" fontId="19" numFmtId="4" xfId="0" applyFont="1" applyNumberFormat="1"/>
    <xf borderId="10" fillId="8" fontId="17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3" fillId="9" fontId="16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3" fillId="10" fontId="10" numFmtId="4" xfId="0" applyBorder="1" applyFont="1" applyNumberFormat="1"/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35" fillId="9" fontId="16" numFmtId="4" xfId="0" applyAlignment="1" applyBorder="1" applyFont="1" applyNumberFormat="1">
      <alignment horizontal="center"/>
    </xf>
    <xf borderId="36" fillId="0" fontId="5" numFmtId="4" xfId="0" applyBorder="1" applyFont="1" applyNumberFormat="1"/>
    <xf borderId="35" fillId="10" fontId="10" numFmtId="4" xfId="0" applyBorder="1" applyFont="1" applyNumberFormat="1"/>
    <xf borderId="35" fillId="0" fontId="5" numFmtId="4" xfId="0" applyBorder="1" applyFont="1" applyNumberFormat="1"/>
    <xf borderId="35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7" fillId="5" fontId="7" numFmtId="4" xfId="0" applyAlignment="1" applyBorder="1" applyFont="1" applyNumberFormat="1">
      <alignment horizontal="center"/>
    </xf>
    <xf borderId="37" fillId="5" fontId="5" numFmtId="4" xfId="0" applyAlignment="1" applyBorder="1" applyFont="1" applyNumberFormat="1">
      <alignment horizontal="center"/>
    </xf>
    <xf borderId="9" fillId="7" fontId="17" numFmtId="4" xfId="0" applyBorder="1" applyFont="1" applyNumberFormat="1"/>
    <xf borderId="10" fillId="7" fontId="17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20" numFmtId="4" xfId="0" applyBorder="1" applyFont="1" applyNumberFormat="1"/>
    <xf borderId="12" fillId="0" fontId="5" numFmtId="4" xfId="0" applyAlignment="1" applyBorder="1" applyFont="1" applyNumberFormat="1">
      <alignment readingOrder="0"/>
    </xf>
    <xf borderId="13" fillId="0" fontId="20" numFmtId="4" xfId="0" applyBorder="1" applyFont="1" applyNumberFormat="1"/>
    <xf borderId="13" fillId="0" fontId="21" numFmtId="4" xfId="0" applyBorder="1" applyFont="1" applyNumberFormat="1"/>
    <xf borderId="34" fillId="0" fontId="5" numFmtId="4" xfId="0" applyAlignment="1" applyBorder="1" applyFont="1" applyNumberFormat="1">
      <alignment readingOrder="0"/>
    </xf>
    <xf borderId="15" fillId="0" fontId="20" numFmtId="4" xfId="0" applyBorder="1" applyFont="1" applyNumberFormat="1"/>
    <xf borderId="33" fillId="11" fontId="5" numFmtId="4" xfId="0" applyBorder="1" applyFont="1" applyNumberFormat="1"/>
    <xf borderId="38" fillId="7" fontId="17" numFmtId="4" xfId="0" applyBorder="1" applyFont="1" applyNumberFormat="1"/>
    <xf borderId="39" fillId="7" fontId="17" numFmtId="4" xfId="0" applyAlignment="1" applyBorder="1" applyFont="1" applyNumberFormat="1">
      <alignment horizontal="center"/>
    </xf>
    <xf borderId="39" fillId="7" fontId="5" numFmtId="4" xfId="0" applyAlignment="1" applyBorder="1" applyFont="1" applyNumberFormat="1">
      <alignment horizontal="center"/>
    </xf>
    <xf borderId="1" fillId="12" fontId="20" numFmtId="4" xfId="0" applyAlignment="1" applyBorder="1" applyFill="1" applyFont="1" applyNumberFormat="1">
      <alignment horizontal="right"/>
    </xf>
    <xf borderId="39" fillId="9" fontId="16" numFmtId="4" xfId="0" applyAlignment="1" applyBorder="1" applyFont="1" applyNumberFormat="1">
      <alignment horizontal="center"/>
    </xf>
    <xf borderId="40" fillId="9" fontId="7" numFmtId="4" xfId="0" applyBorder="1" applyFont="1" applyNumberFormat="1"/>
    <xf borderId="41" fillId="9" fontId="17" numFmtId="4" xfId="0" applyAlignment="1" applyBorder="1" applyFont="1" applyNumberFormat="1">
      <alignment horizontal="right"/>
    </xf>
    <xf borderId="41" fillId="9" fontId="5" numFmtId="4" xfId="0" applyAlignment="1" applyBorder="1" applyFont="1" applyNumberFormat="1">
      <alignment horizontal="right"/>
    </xf>
    <xf borderId="41" fillId="9" fontId="7" numFmtId="4" xfId="0" applyAlignment="1" applyBorder="1" applyFont="1" applyNumberFormat="1">
      <alignment horizontal="right"/>
    </xf>
    <xf borderId="1" fillId="13" fontId="5" numFmtId="0" xfId="0" applyBorder="1" applyFill="1" applyFont="1"/>
    <xf borderId="1" fillId="13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3" fontId="3" numFmtId="0" xfId="0" applyAlignment="1" applyBorder="1" applyFont="1">
      <alignment horizontal="center" vertical="center"/>
    </xf>
    <xf borderId="45" fillId="0" fontId="4" numFmtId="0" xfId="0" applyBorder="1" applyFont="1"/>
    <xf borderId="46" fillId="3" fontId="3" numFmtId="0" xfId="0" applyAlignment="1" applyBorder="1" applyFont="1">
      <alignment horizontal="center" vertical="center"/>
    </xf>
    <xf borderId="47" fillId="3" fontId="3" numFmtId="0" xfId="0" applyAlignment="1" applyBorder="1" applyFont="1">
      <alignment horizontal="center" vertical="center"/>
    </xf>
    <xf borderId="48" fillId="0" fontId="5" numFmtId="0" xfId="0" applyBorder="1" applyFont="1"/>
    <xf borderId="49" fillId="0" fontId="5" numFmtId="0" xfId="0" applyBorder="1" applyFont="1"/>
    <xf borderId="50" fillId="5" fontId="6" numFmtId="0" xfId="0" applyAlignment="1" applyBorder="1" applyFont="1">
      <alignment horizontal="center" vertical="center"/>
    </xf>
    <xf borderId="51" fillId="0" fontId="4" numFmtId="0" xfId="0" applyBorder="1" applyFont="1"/>
    <xf borderId="52" fillId="0" fontId="4" numFmtId="0" xfId="0" applyBorder="1" applyFont="1"/>
    <xf borderId="53" fillId="0" fontId="4" numFmtId="0" xfId="0" applyBorder="1" applyFont="1"/>
    <xf borderId="54" fillId="7" fontId="7" numFmtId="0" xfId="0" applyBorder="1" applyFont="1"/>
    <xf borderId="55" fillId="7" fontId="7" numFmtId="0" xfId="0" applyAlignment="1" applyBorder="1" applyFont="1">
      <alignment horizontal="center"/>
    </xf>
    <xf borderId="56" fillId="0" fontId="20" numFmtId="4" xfId="0" applyBorder="1" applyFont="1" applyNumberFormat="1"/>
    <xf borderId="57" fillId="0" fontId="5" numFmtId="164" xfId="0" applyBorder="1" applyFont="1" applyNumberFormat="1"/>
    <xf borderId="58" fillId="0" fontId="20" numFmtId="4" xfId="0" applyBorder="1" applyFont="1" applyNumberFormat="1"/>
    <xf borderId="59" fillId="0" fontId="20" numFmtId="4" xfId="0" applyBorder="1" applyFont="1" applyNumberFormat="1"/>
    <xf borderId="60" fillId="0" fontId="20" numFmtId="4" xfId="0" applyBorder="1" applyFont="1" applyNumberFormat="1"/>
    <xf borderId="61" fillId="0" fontId="7" numFmtId="0" xfId="0" applyBorder="1" applyFont="1"/>
    <xf borderId="55" fillId="0" fontId="7" numFmtId="164" xfId="0" applyBorder="1" applyFont="1" applyNumberFormat="1"/>
    <xf borderId="52" fillId="0" fontId="5" numFmtId="0" xfId="0" applyAlignment="1" applyBorder="1" applyFont="1">
      <alignment horizontal="center"/>
    </xf>
    <xf borderId="62" fillId="0" fontId="7" numFmtId="0" xfId="0" applyBorder="1" applyFont="1"/>
    <xf borderId="63" fillId="0" fontId="7" numFmtId="164" xfId="0" applyBorder="1" applyFont="1" applyNumberFormat="1"/>
    <xf borderId="61" fillId="0" fontId="5" numFmtId="0" xfId="0" applyAlignment="1" applyBorder="1" applyFont="1">
      <alignment horizontal="center"/>
    </xf>
    <xf borderId="64" fillId="0" fontId="4" numFmtId="0" xfId="0" applyBorder="1" applyFont="1"/>
    <xf borderId="65" fillId="5" fontId="6" numFmtId="0" xfId="0" applyAlignment="1" applyBorder="1" applyFont="1">
      <alignment horizontal="center" vertical="center"/>
    </xf>
    <xf borderId="66" fillId="5" fontId="6" numFmtId="164" xfId="0" applyAlignment="1" applyBorder="1" applyFont="1" applyNumberFormat="1">
      <alignment horizontal="right" vertical="center"/>
    </xf>
    <xf borderId="67" fillId="0" fontId="4" numFmtId="0" xfId="0" applyBorder="1" applyFont="1"/>
    <xf borderId="68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22" numFmtId="0" xfId="0" applyAlignment="1" applyBorder="1" applyFont="1">
      <alignment horizontal="center" vertical="center"/>
    </xf>
    <xf borderId="69" fillId="14" fontId="3" numFmtId="0" xfId="0" applyAlignment="1" applyBorder="1" applyFill="1" applyFont="1">
      <alignment horizontal="center" vertical="center"/>
    </xf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75" fillId="0" fontId="4" numFmtId="0" xfId="0" applyBorder="1" applyFont="1"/>
    <xf borderId="25" fillId="15" fontId="23" numFmtId="0" xfId="0" applyAlignment="1" applyBorder="1" applyFill="1" applyFont="1">
      <alignment horizontal="center" vertical="center"/>
    </xf>
    <xf borderId="26" fillId="15" fontId="23" numFmtId="0" xfId="0" applyAlignment="1" applyBorder="1" applyFont="1">
      <alignment horizontal="center" vertical="center"/>
    </xf>
    <xf borderId="27" fillId="15" fontId="23" numFmtId="0" xfId="0" applyAlignment="1" applyBorder="1" applyFont="1">
      <alignment horizontal="center" vertical="center"/>
    </xf>
    <xf borderId="38" fillId="15" fontId="23" numFmtId="0" xfId="0" applyAlignment="1" applyBorder="1" applyFont="1">
      <alignment horizontal="center" vertical="center"/>
    </xf>
    <xf borderId="76" fillId="15" fontId="23" numFmtId="0" xfId="0" applyAlignment="1" applyBorder="1" applyFont="1">
      <alignment horizontal="center" vertical="center"/>
    </xf>
    <xf borderId="77" fillId="15" fontId="23" numFmtId="0" xfId="0" applyAlignment="1" applyBorder="1" applyFont="1">
      <alignment horizontal="center" vertical="center"/>
    </xf>
    <xf borderId="9" fillId="16" fontId="7" numFmtId="0" xfId="0" applyBorder="1" applyFill="1" applyFont="1"/>
    <xf borderId="10" fillId="16" fontId="7" numFmtId="0" xfId="0" applyAlignment="1" applyBorder="1" applyFont="1">
      <alignment horizontal="center"/>
    </xf>
    <xf borderId="12" fillId="0" fontId="24" numFmtId="0" xfId="0" applyBorder="1" applyFont="1"/>
    <xf borderId="14" fillId="0" fontId="24" numFmtId="0" xfId="0" applyAlignment="1" applyBorder="1" applyFont="1">
      <alignment readingOrder="0"/>
    </xf>
    <xf borderId="14" fillId="0" fontId="24" numFmtId="0" xfId="0" applyBorder="1" applyFont="1"/>
    <xf borderId="78" fillId="0" fontId="7" numFmtId="0" xfId="0" applyBorder="1" applyFont="1"/>
    <xf borderId="41" fillId="0" fontId="7" numFmtId="4" xfId="0" applyBorder="1" applyFont="1" applyNumberFormat="1"/>
    <xf borderId="41" fillId="0" fontId="25" numFmtId="0" xfId="0" applyAlignment="1" applyBorder="1" applyFont="1">
      <alignment readingOrder="0"/>
    </xf>
    <xf borderId="79" fillId="0" fontId="5" numFmtId="0" xfId="0" applyBorder="1" applyFont="1"/>
    <xf borderId="80" fillId="0" fontId="5" numFmtId="4" xfId="0" applyBorder="1" applyFont="1" applyNumberFormat="1"/>
    <xf borderId="81" fillId="0" fontId="5" numFmtId="4" xfId="0" applyBorder="1" applyFont="1" applyNumberFormat="1"/>
    <xf borderId="80" fillId="0" fontId="5" numFmtId="0" xfId="0" applyBorder="1" applyFont="1"/>
    <xf borderId="82" fillId="0" fontId="7" numFmtId="0" xfId="0" applyAlignment="1" applyBorder="1" applyFont="1">
      <alignment horizontal="center"/>
    </xf>
    <xf borderId="82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5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23" numFmtId="0" xfId="0" applyAlignment="1" applyBorder="1" applyFont="1">
      <alignment horizontal="center" vertical="center"/>
    </xf>
    <xf borderId="20" fillId="4" fontId="23" numFmtId="165" xfId="0" applyAlignment="1" applyBorder="1" applyFont="1" applyNumberFormat="1">
      <alignment horizontal="center" vertical="center"/>
    </xf>
    <xf borderId="20" fillId="4" fontId="23" numFmtId="166" xfId="0" applyAlignment="1" applyBorder="1" applyFont="1" applyNumberFormat="1">
      <alignment horizontal="center" vertical="center"/>
    </xf>
    <xf borderId="20" fillId="4" fontId="26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615628160"/>
        <c:axId val="496537991"/>
      </c:barChart>
      <c:catAx>
        <c:axId val="6156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6537991"/>
      </c:catAx>
      <c:valAx>
        <c:axId val="49653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6281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511578206"/>
        <c:axId val="1493068275"/>
      </c:barChart>
      <c:catAx>
        <c:axId val="511578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3068275"/>
      </c:catAx>
      <c:valAx>
        <c:axId val="149306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5782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40</xdr:row>
      <xdr:rowOff>133350</xdr:rowOff>
    </xdr:from>
    <xdr:ext cx="5067300" cy="278130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71"/>
    <col customWidth="1" min="9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>
        <f>YEAR(Regnskap!E2)</f>
        <v>2024</v>
      </c>
      <c r="D8" s="8"/>
      <c r="E8" s="17"/>
      <c r="F8" s="18">
        <f>C8</f>
        <v>2024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/>
      <c r="B11" s="6"/>
      <c r="C11" s="23" t="str">
        <f>Regnskap!B20</f>
        <v>3000 Salgsinntekter</v>
      </c>
      <c r="D11" s="24">
        <f>-VLOOKUP(C11,Regnskap,3,FALSE)</f>
        <v>3350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/>
      <c r="B12" s="6"/>
      <c r="C12" s="26" t="str">
        <f>Regnskap!B21</f>
        <v>3100 Medlemskontingent</v>
      </c>
      <c r="D12" s="27">
        <f>-VLOOKUP(C12,Regnskap,3,FALSE)</f>
        <v>6350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/>
      <c r="B13" s="6"/>
      <c r="C13" s="26" t="str">
        <f>Regnskap!B22</f>
        <v>3200 Billettinntekter</v>
      </c>
      <c r="D13" s="27">
        <f>-VLOOKUP(C13,Regnskap,3,FALSE)</f>
        <v>14414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6"/>
      <c r="C15" s="26" t="str">
        <f>Regnskap!B24</f>
        <v>3410 Støtte fra Fri Fond</v>
      </c>
      <c r="D15" s="27">
        <f>-VLOOKUP(C15,Regnskap,3,FALSE)</f>
        <v>0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/>
      <c r="B16" s="6"/>
      <c r="C16" s="26" t="str">
        <f>Regnskap!B25</f>
        <v>3420 Støtte fra annen støtteordning</v>
      </c>
      <c r="D16" s="27">
        <f>-VLOOKUP(C16,Regnskap,3,FALSE)</f>
        <v>10487.58</v>
      </c>
      <c r="E16" s="25"/>
      <c r="F16" s="26" t="str">
        <f>Regnskap!B11</f>
        <v>1910 Brukskonto</v>
      </c>
      <c r="G16" s="27">
        <f>VLOOKUP(F16,Regnskap,3,FALSE)</f>
        <v>20417.02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/>
      <c r="B17" s="6"/>
      <c r="C17" s="28" t="str">
        <f>Regnskap!B26</f>
        <v>3900 Annen inntekt</v>
      </c>
      <c r="D17" s="27">
        <f>-VLOOKUP(C17,Regnskap,3,FALSE)</f>
        <v>91479.83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20417.02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/>
      <c r="B19" s="6"/>
      <c r="C19" s="33" t="s">
        <v>6</v>
      </c>
      <c r="D19" s="34">
        <f>SUM(D11:D18)</f>
        <v>126081.41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/>
      <c r="B22" s="6"/>
      <c r="C22" s="36" t="str">
        <f>Regnskap!B29</f>
        <v>4000 Varekjøp til videresalg</v>
      </c>
      <c r="D22" s="37">
        <f>VLOOKUP(C22,Regnskap,3,FALSE)</f>
        <v>0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6"/>
      <c r="C29" s="29" t="str">
        <f>Regnskap!B36</f>
        <v>5910 Mat og drikke til frivillige</v>
      </c>
      <c r="D29" s="30">
        <f>VLOOKUP(C29,Regnskap,3,FALSE)</f>
        <v>0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6"/>
      <c r="C30" s="29" t="str">
        <f>Regnskap!B37</f>
        <v>5920 Mat og drikke til styret</v>
      </c>
      <c r="D30" s="30">
        <f>VLOOKUP(C30,Regnskap,3,FALSE)</f>
        <v>4856.35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6"/>
      <c r="C31" s="29" t="str">
        <f>Regnskap!B38</f>
        <v>6300 Leie av lokaler</v>
      </c>
      <c r="D31" s="30">
        <f>VLOOKUP(C31,Regnskap,3,FALSE)</f>
        <v>10317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6"/>
      <c r="C32" s="29" t="str">
        <f>Regnskap!B39</f>
        <v>6450 Inventar</v>
      </c>
      <c r="D32" s="30">
        <f>VLOOKUP(C32,Regnskap,3,FALSE)</f>
        <v>20060.28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6"/>
      <c r="C33" s="29" t="str">
        <f>Regnskap!B40</f>
        <v>6550 Driftsmaterialer</v>
      </c>
      <c r="D33" s="30">
        <f>VLOOKUP(C33,Regnskap,3,FALSE)</f>
        <v>19562.45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6"/>
      <c r="C34" s="29" t="str">
        <f>Regnskap!B41</f>
        <v>6551 Datautstyr</v>
      </c>
      <c r="D34" s="30">
        <f>VLOOKUP(C34,Regnskap,3,FALSE)</f>
        <v>0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6"/>
      <c r="C35" s="29" t="str">
        <f>Regnskap!B42</f>
        <v>6552 Programvarer</v>
      </c>
      <c r="D35" s="30">
        <f>VLOOKUP(C35,Regnskap,3,FALSE)</f>
        <v>2502.8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6"/>
      <c r="C37" s="29" t="str">
        <f>Regnskap!B44</f>
        <v>6590 Annen driftskostnad</v>
      </c>
      <c r="D37" s="30">
        <f>VLOOKUP(C37,Regnskap,3,FALSE)</f>
        <v>0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6"/>
      <c r="C38" s="29" t="str">
        <f>Regnskap!B45</f>
        <v>6720 Økonomiske og juridiske tjenester</v>
      </c>
      <c r="D38" s="30">
        <f>VLOOKUP(C38,Regnskap,3,FALSE)</f>
        <v>1312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6"/>
      <c r="C39" s="29" t="str">
        <f>Regnskap!B46</f>
        <v>6750 Arrangementkostnader</v>
      </c>
      <c r="D39" s="30">
        <f>VLOOKUP(C39,Regnskap,3,FALSE)</f>
        <v>39545.97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6"/>
      <c r="C41" s="29" t="str">
        <f>Regnskap!B48</f>
        <v>6790 Andre fremmedtjenester</v>
      </c>
      <c r="D41" s="30">
        <f>VLOOKUP(C41,Regnskap,3,FALSE)</f>
        <v>95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6"/>
      <c r="C43" s="29" t="str">
        <f>Regnskap!B50</f>
        <v>6815 Internett</v>
      </c>
      <c r="D43" s="30">
        <f>VLOOKUP(C43,Regnskap,3,FALSE)</f>
        <v>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6"/>
      <c r="C45" s="29" t="str">
        <f>Regnskap!B52</f>
        <v>6900 Telefon</v>
      </c>
      <c r="D45" s="30">
        <f>VLOOKUP(C45,Regnskap,3,FALSE)</f>
        <v>0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6"/>
      <c r="C51" s="29" t="str">
        <f>Regnskap!B58</f>
        <v>7770 Bank og kortgebyrer</v>
      </c>
      <c r="D51" s="30">
        <f>VLOOKUP(C51,Regnskap,3,FALSE)</f>
        <v>690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6"/>
      <c r="C52" s="29" t="str">
        <f>Regnskap!B59</f>
        <v>7790 Annen kostnad, fradragsberettiget</v>
      </c>
      <c r="D52" s="30">
        <f>VLOOKUP(C52,Regnskap,3,FALSE)</f>
        <v>2000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6"/>
      <c r="C54" s="31" t="s">
        <v>10</v>
      </c>
      <c r="D54" s="32">
        <f>SUM(D22:D53)</f>
        <v>100941.85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25139.56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71"/>
    <col customWidth="1" min="5" max="5" width="14.43"/>
    <col customWidth="1" min="6" max="506" width="12.71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5" t="s">
        <v>35</v>
      </c>
      <c r="AA1" s="56" t="s">
        <v>36</v>
      </c>
      <c r="AB1" s="54" t="s">
        <v>37</v>
      </c>
      <c r="AC1" s="54" t="s">
        <v>38</v>
      </c>
      <c r="AD1" s="54" t="s">
        <v>39</v>
      </c>
      <c r="AE1" s="54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6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54" t="s">
        <v>66</v>
      </c>
      <c r="BF1" s="54" t="s">
        <v>67</v>
      </c>
      <c r="BG1" s="54" t="s">
        <v>68</v>
      </c>
      <c r="BH1" s="54" t="s">
        <v>69</v>
      </c>
      <c r="BI1" s="54" t="s">
        <v>70</v>
      </c>
      <c r="BJ1" s="54" t="s">
        <v>71</v>
      </c>
      <c r="BK1" s="54" t="s">
        <v>72</v>
      </c>
      <c r="BL1" s="54" t="s">
        <v>73</v>
      </c>
      <c r="BM1" s="54" t="s">
        <v>74</v>
      </c>
      <c r="BN1" s="54" t="s">
        <v>75</v>
      </c>
      <c r="BO1" s="54" t="s">
        <v>76</v>
      </c>
      <c r="BP1" s="54" t="s">
        <v>77</v>
      </c>
      <c r="BQ1" s="54" t="s">
        <v>78</v>
      </c>
      <c r="BR1" s="54" t="s">
        <v>79</v>
      </c>
      <c r="BS1" s="54" t="s">
        <v>80</v>
      </c>
      <c r="BT1" s="54" t="s">
        <v>81</v>
      </c>
      <c r="BU1" s="54" t="s">
        <v>82</v>
      </c>
      <c r="BV1" s="54" t="s">
        <v>83</v>
      </c>
      <c r="BW1" s="54" t="s">
        <v>84</v>
      </c>
      <c r="BX1" s="54" t="s">
        <v>85</v>
      </c>
      <c r="BY1" s="54" t="s">
        <v>86</v>
      </c>
      <c r="BZ1" s="54" t="s">
        <v>87</v>
      </c>
      <c r="CA1" s="54" t="s">
        <v>88</v>
      </c>
      <c r="CB1" s="54" t="s">
        <v>89</v>
      </c>
      <c r="CC1" s="54" t="s">
        <v>90</v>
      </c>
      <c r="CD1" s="54" t="s">
        <v>91</v>
      </c>
      <c r="CE1" s="56" t="s">
        <v>92</v>
      </c>
      <c r="CF1" s="54" t="s">
        <v>93</v>
      </c>
      <c r="CG1" s="54" t="s">
        <v>94</v>
      </c>
      <c r="CH1" s="54" t="s">
        <v>95</v>
      </c>
      <c r="CI1" s="54" t="s">
        <v>96</v>
      </c>
      <c r="CJ1" s="54" t="s">
        <v>97</v>
      </c>
      <c r="CK1" s="54" t="s">
        <v>98</v>
      </c>
      <c r="CL1" s="54" t="s">
        <v>99</v>
      </c>
      <c r="CM1" s="54" t="s">
        <v>100</v>
      </c>
      <c r="CN1" s="54" t="s">
        <v>101</v>
      </c>
      <c r="CO1" s="54" t="s">
        <v>102</v>
      </c>
      <c r="CP1" s="54" t="s">
        <v>103</v>
      </c>
      <c r="CQ1" s="54" t="s">
        <v>104</v>
      </c>
      <c r="CR1" s="54" t="s">
        <v>105</v>
      </c>
      <c r="CS1" s="54" t="s">
        <v>106</v>
      </c>
      <c r="CT1" s="54" t="s">
        <v>107</v>
      </c>
      <c r="CU1" s="54" t="s">
        <v>108</v>
      </c>
      <c r="CV1" s="54" t="s">
        <v>109</v>
      </c>
      <c r="CW1" s="54" t="s">
        <v>110</v>
      </c>
      <c r="CX1" s="54" t="s">
        <v>111</v>
      </c>
      <c r="CY1" s="54" t="s">
        <v>112</v>
      </c>
      <c r="CZ1" s="54" t="s">
        <v>113</v>
      </c>
      <c r="DA1" s="54" t="s">
        <v>114</v>
      </c>
      <c r="DB1" s="54" t="s">
        <v>115</v>
      </c>
      <c r="DC1" s="54" t="s">
        <v>116</v>
      </c>
      <c r="DD1" s="54" t="s">
        <v>117</v>
      </c>
      <c r="DE1" s="54" t="s">
        <v>118</v>
      </c>
      <c r="DF1" s="54" t="s">
        <v>119</v>
      </c>
      <c r="DG1" s="54" t="s">
        <v>120</v>
      </c>
      <c r="DH1" s="54" t="s">
        <v>121</v>
      </c>
      <c r="DI1" s="54" t="s">
        <v>122</v>
      </c>
      <c r="DJ1" s="54" t="s">
        <v>123</v>
      </c>
      <c r="DK1" s="54" t="s">
        <v>124</v>
      </c>
      <c r="DL1" s="54" t="s">
        <v>125</v>
      </c>
      <c r="DM1" s="54" t="s">
        <v>126</v>
      </c>
      <c r="DN1" s="54" t="s">
        <v>127</v>
      </c>
      <c r="DO1" s="54" t="s">
        <v>128</v>
      </c>
      <c r="DP1" s="54" t="s">
        <v>129</v>
      </c>
      <c r="DQ1" s="54" t="s">
        <v>130</v>
      </c>
      <c r="DR1" s="54" t="s">
        <v>131</v>
      </c>
      <c r="DS1" s="54" t="s">
        <v>132</v>
      </c>
      <c r="DT1" s="54" t="s">
        <v>133</v>
      </c>
      <c r="DU1" s="54" t="s">
        <v>134</v>
      </c>
      <c r="DV1" s="54" t="s">
        <v>135</v>
      </c>
      <c r="DW1" s="54" t="s">
        <v>136</v>
      </c>
      <c r="DX1" s="54" t="s">
        <v>137</v>
      </c>
      <c r="DY1" s="54" t="s">
        <v>138</v>
      </c>
      <c r="DZ1" s="54" t="s">
        <v>139</v>
      </c>
      <c r="EA1" s="54" t="s">
        <v>140</v>
      </c>
      <c r="EB1" s="54" t="s">
        <v>141</v>
      </c>
      <c r="EC1" s="54" t="s">
        <v>142</v>
      </c>
      <c r="ED1" s="54" t="s">
        <v>143</v>
      </c>
      <c r="EE1" s="54" t="s">
        <v>144</v>
      </c>
      <c r="EF1" s="54" t="s">
        <v>145</v>
      </c>
      <c r="EG1" s="54" t="s">
        <v>146</v>
      </c>
      <c r="EH1" s="54" t="s">
        <v>147</v>
      </c>
      <c r="EI1" s="54" t="s">
        <v>148</v>
      </c>
      <c r="EJ1" s="54" t="s">
        <v>149</v>
      </c>
      <c r="EK1" s="54" t="s">
        <v>150</v>
      </c>
      <c r="EL1" s="54" t="s">
        <v>151</v>
      </c>
      <c r="EM1" s="54" t="s">
        <v>152</v>
      </c>
      <c r="EN1" s="54" t="s">
        <v>153</v>
      </c>
      <c r="EO1" s="54" t="s">
        <v>154</v>
      </c>
      <c r="EP1" s="54" t="s">
        <v>155</v>
      </c>
      <c r="EQ1" s="54" t="s">
        <v>156</v>
      </c>
      <c r="ER1" s="54" t="s">
        <v>157</v>
      </c>
      <c r="ES1" s="54" t="s">
        <v>158</v>
      </c>
      <c r="ET1" s="54" t="s">
        <v>159</v>
      </c>
      <c r="EU1" s="54" t="s">
        <v>160</v>
      </c>
      <c r="EV1" s="54" t="s">
        <v>161</v>
      </c>
      <c r="EW1" s="54" t="s">
        <v>162</v>
      </c>
      <c r="EX1" s="54" t="s">
        <v>163</v>
      </c>
      <c r="EY1" s="54" t="s">
        <v>164</v>
      </c>
      <c r="EZ1" s="54" t="s">
        <v>165</v>
      </c>
      <c r="FA1" s="54" t="s">
        <v>166</v>
      </c>
      <c r="FB1" s="54" t="s">
        <v>167</v>
      </c>
      <c r="FC1" s="54" t="s">
        <v>168</v>
      </c>
      <c r="FD1" s="54" t="s">
        <v>169</v>
      </c>
      <c r="FE1" s="54" t="s">
        <v>170</v>
      </c>
      <c r="FF1" s="54" t="s">
        <v>171</v>
      </c>
      <c r="FG1" s="54" t="s">
        <v>172</v>
      </c>
      <c r="FH1" s="54" t="s">
        <v>173</v>
      </c>
      <c r="FI1" s="54" t="s">
        <v>174</v>
      </c>
      <c r="FJ1" s="54" t="s">
        <v>175</v>
      </c>
      <c r="FK1" s="54" t="s">
        <v>176</v>
      </c>
      <c r="FL1" s="54" t="s">
        <v>177</v>
      </c>
      <c r="FM1" s="54" t="s">
        <v>178</v>
      </c>
      <c r="FN1" s="54" t="s">
        <v>179</v>
      </c>
      <c r="FO1" s="54" t="s">
        <v>180</v>
      </c>
      <c r="FP1" s="54" t="s">
        <v>181</v>
      </c>
      <c r="FQ1" s="54" t="s">
        <v>182</v>
      </c>
      <c r="FR1" s="54" t="s">
        <v>183</v>
      </c>
      <c r="FS1" s="54" t="s">
        <v>184</v>
      </c>
      <c r="FT1" s="54" t="s">
        <v>185</v>
      </c>
      <c r="FU1" s="54" t="s">
        <v>186</v>
      </c>
      <c r="FV1" s="54" t="s">
        <v>187</v>
      </c>
      <c r="FW1" s="54" t="s">
        <v>188</v>
      </c>
      <c r="FX1" s="54" t="s">
        <v>189</v>
      </c>
      <c r="FY1" s="54" t="s">
        <v>190</v>
      </c>
      <c r="FZ1" s="54" t="s">
        <v>191</v>
      </c>
      <c r="GA1" s="54" t="s">
        <v>192</v>
      </c>
      <c r="GB1" s="54" t="s">
        <v>193</v>
      </c>
      <c r="GC1" s="54" t="s">
        <v>194</v>
      </c>
      <c r="GD1" s="54" t="s">
        <v>195</v>
      </c>
      <c r="GE1" s="54" t="s">
        <v>196</v>
      </c>
      <c r="GF1" s="54" t="s">
        <v>197</v>
      </c>
      <c r="GG1" s="54" t="s">
        <v>198</v>
      </c>
      <c r="GH1" s="54" t="s">
        <v>199</v>
      </c>
      <c r="GI1" s="54" t="s">
        <v>200</v>
      </c>
      <c r="GJ1" s="54" t="s">
        <v>201</v>
      </c>
      <c r="GK1" s="54" t="s">
        <v>202</v>
      </c>
      <c r="GL1" s="54" t="s">
        <v>203</v>
      </c>
      <c r="GM1" s="54" t="s">
        <v>204</v>
      </c>
      <c r="GN1" s="54" t="s">
        <v>205</v>
      </c>
      <c r="GO1" s="54" t="s">
        <v>206</v>
      </c>
      <c r="GP1" s="54" t="s">
        <v>207</v>
      </c>
      <c r="GQ1" s="54" t="s">
        <v>208</v>
      </c>
      <c r="GR1" s="54" t="s">
        <v>209</v>
      </c>
      <c r="GS1" s="54" t="s">
        <v>210</v>
      </c>
      <c r="GT1" s="54" t="s">
        <v>211</v>
      </c>
      <c r="GU1" s="54" t="s">
        <v>212</v>
      </c>
      <c r="GV1" s="54" t="s">
        <v>213</v>
      </c>
      <c r="GW1" s="54" t="s">
        <v>214</v>
      </c>
      <c r="GX1" s="54" t="s">
        <v>215</v>
      </c>
      <c r="GY1" s="54" t="s">
        <v>216</v>
      </c>
      <c r="GZ1" s="54" t="s">
        <v>217</v>
      </c>
      <c r="HA1" s="54" t="s">
        <v>218</v>
      </c>
      <c r="HB1" s="54" t="s">
        <v>219</v>
      </c>
      <c r="HC1" s="54" t="s">
        <v>220</v>
      </c>
      <c r="HD1" s="54" t="s">
        <v>221</v>
      </c>
      <c r="HE1" s="54" t="s">
        <v>222</v>
      </c>
      <c r="HF1" s="54" t="s">
        <v>223</v>
      </c>
      <c r="HG1" s="54" t="s">
        <v>224</v>
      </c>
      <c r="HH1" s="54" t="s">
        <v>225</v>
      </c>
      <c r="HI1" s="54" t="s">
        <v>226</v>
      </c>
      <c r="HJ1" s="54" t="s">
        <v>227</v>
      </c>
      <c r="HK1" s="54" t="s">
        <v>228</v>
      </c>
      <c r="HL1" s="54" t="s">
        <v>229</v>
      </c>
      <c r="HM1" s="54" t="s">
        <v>230</v>
      </c>
      <c r="HN1" s="54" t="s">
        <v>231</v>
      </c>
      <c r="HO1" s="54" t="s">
        <v>232</v>
      </c>
      <c r="HP1" s="54" t="s">
        <v>233</v>
      </c>
      <c r="HQ1" s="54" t="s">
        <v>234</v>
      </c>
      <c r="HR1" s="54" t="s">
        <v>235</v>
      </c>
      <c r="HS1" s="54" t="s">
        <v>236</v>
      </c>
      <c r="HT1" s="54" t="s">
        <v>237</v>
      </c>
      <c r="HU1" s="54" t="s">
        <v>238</v>
      </c>
      <c r="HV1" s="54" t="s">
        <v>239</v>
      </c>
      <c r="HW1" s="54" t="s">
        <v>240</v>
      </c>
      <c r="HX1" s="54" t="s">
        <v>241</v>
      </c>
      <c r="HY1" s="54" t="s">
        <v>242</v>
      </c>
      <c r="HZ1" s="54" t="s">
        <v>243</v>
      </c>
      <c r="IA1" s="54" t="s">
        <v>244</v>
      </c>
      <c r="IB1" s="54" t="s">
        <v>245</v>
      </c>
      <c r="IC1" s="54" t="s">
        <v>246</v>
      </c>
      <c r="ID1" s="54" t="s">
        <v>247</v>
      </c>
      <c r="IE1" s="54" t="s">
        <v>248</v>
      </c>
      <c r="IF1" s="54" t="s">
        <v>249</v>
      </c>
      <c r="IG1" s="54" t="s">
        <v>250</v>
      </c>
      <c r="IH1" s="54" t="s">
        <v>251</v>
      </c>
      <c r="II1" s="54" t="s">
        <v>252</v>
      </c>
      <c r="IJ1" s="54" t="s">
        <v>253</v>
      </c>
      <c r="IK1" s="54" t="s">
        <v>254</v>
      </c>
      <c r="IL1" s="54" t="s">
        <v>255</v>
      </c>
      <c r="IM1" s="54" t="s">
        <v>256</v>
      </c>
      <c r="IN1" s="54" t="s">
        <v>257</v>
      </c>
      <c r="IO1" s="54" t="s">
        <v>258</v>
      </c>
      <c r="IP1" s="54" t="s">
        <v>259</v>
      </c>
      <c r="IQ1" s="54" t="s">
        <v>260</v>
      </c>
      <c r="IR1" s="54" t="s">
        <v>261</v>
      </c>
      <c r="IS1" s="54" t="s">
        <v>262</v>
      </c>
      <c r="IT1" s="54" t="s">
        <v>263</v>
      </c>
      <c r="IU1" s="54" t="s">
        <v>264</v>
      </c>
      <c r="IV1" s="54" t="s">
        <v>265</v>
      </c>
      <c r="IW1" s="54" t="s">
        <v>266</v>
      </c>
      <c r="IX1" s="54" t="s">
        <v>267</v>
      </c>
      <c r="IY1" s="54" t="s">
        <v>268</v>
      </c>
      <c r="IZ1" s="54" t="s">
        <v>269</v>
      </c>
      <c r="JA1" s="54" t="s">
        <v>270</v>
      </c>
      <c r="JB1" s="54" t="s">
        <v>271</v>
      </c>
      <c r="JC1" s="54" t="s">
        <v>272</v>
      </c>
      <c r="JD1" s="54" t="s">
        <v>273</v>
      </c>
      <c r="JE1" s="54" t="s">
        <v>274</v>
      </c>
      <c r="JF1" s="54" t="s">
        <v>275</v>
      </c>
      <c r="JG1" s="54" t="s">
        <v>276</v>
      </c>
      <c r="JH1" s="54" t="s">
        <v>277</v>
      </c>
      <c r="JI1" s="54" t="s">
        <v>278</v>
      </c>
      <c r="JJ1" s="54" t="s">
        <v>279</v>
      </c>
      <c r="JK1" s="54" t="s">
        <v>280</v>
      </c>
      <c r="JL1" s="54" t="s">
        <v>281</v>
      </c>
      <c r="JM1" s="54" t="s">
        <v>282</v>
      </c>
      <c r="JN1" s="54" t="s">
        <v>283</v>
      </c>
      <c r="JO1" s="54" t="s">
        <v>284</v>
      </c>
      <c r="JP1" s="54" t="s">
        <v>285</v>
      </c>
      <c r="JQ1" s="54" t="s">
        <v>286</v>
      </c>
      <c r="JR1" s="54" t="s">
        <v>287</v>
      </c>
      <c r="JS1" s="54" t="s">
        <v>288</v>
      </c>
      <c r="JT1" s="54" t="s">
        <v>289</v>
      </c>
      <c r="JU1" s="54" t="s">
        <v>290</v>
      </c>
      <c r="JV1" s="54" t="s">
        <v>291</v>
      </c>
      <c r="JW1" s="54" t="s">
        <v>292</v>
      </c>
      <c r="JX1" s="54" t="s">
        <v>293</v>
      </c>
      <c r="JY1" s="54" t="s">
        <v>294</v>
      </c>
      <c r="JZ1" s="54" t="s">
        <v>295</v>
      </c>
      <c r="KA1" s="54" t="s">
        <v>296</v>
      </c>
      <c r="KB1" s="54" t="s">
        <v>297</v>
      </c>
      <c r="KC1" s="54" t="s">
        <v>298</v>
      </c>
      <c r="KD1" s="54" t="s">
        <v>299</v>
      </c>
      <c r="KE1" s="54" t="s">
        <v>300</v>
      </c>
      <c r="KF1" s="54" t="s">
        <v>301</v>
      </c>
      <c r="KG1" s="54" t="s">
        <v>302</v>
      </c>
      <c r="KH1" s="54" t="s">
        <v>303</v>
      </c>
      <c r="KI1" s="54" t="s">
        <v>304</v>
      </c>
      <c r="KJ1" s="54" t="s">
        <v>305</v>
      </c>
      <c r="KK1" s="54" t="s">
        <v>306</v>
      </c>
      <c r="KL1" s="54" t="s">
        <v>307</v>
      </c>
      <c r="KM1" s="54" t="s">
        <v>308</v>
      </c>
      <c r="KN1" s="54" t="s">
        <v>309</v>
      </c>
      <c r="KO1" s="54" t="s">
        <v>310</v>
      </c>
      <c r="KP1" s="54" t="s">
        <v>311</v>
      </c>
      <c r="KQ1" s="54" t="s">
        <v>312</v>
      </c>
      <c r="KR1" s="54" t="s">
        <v>313</v>
      </c>
      <c r="KS1" s="54" t="s">
        <v>314</v>
      </c>
      <c r="KT1" s="54" t="s">
        <v>315</v>
      </c>
      <c r="KU1" s="54" t="s">
        <v>316</v>
      </c>
      <c r="KV1" s="54" t="s">
        <v>317</v>
      </c>
      <c r="KW1" s="54" t="s">
        <v>318</v>
      </c>
      <c r="KX1" s="54" t="s">
        <v>319</v>
      </c>
      <c r="KY1" s="54" t="s">
        <v>320</v>
      </c>
      <c r="KZ1" s="54" t="s">
        <v>321</v>
      </c>
      <c r="LA1" s="54" t="s">
        <v>322</v>
      </c>
      <c r="LB1" s="54" t="s">
        <v>323</v>
      </c>
      <c r="LC1" s="54" t="s">
        <v>324</v>
      </c>
      <c r="LD1" s="54" t="s">
        <v>325</v>
      </c>
      <c r="LE1" s="54" t="s">
        <v>326</v>
      </c>
      <c r="LF1" s="54" t="s">
        <v>327</v>
      </c>
      <c r="LG1" s="54" t="s">
        <v>328</v>
      </c>
      <c r="LH1" s="54" t="s">
        <v>329</v>
      </c>
      <c r="LI1" s="54" t="s">
        <v>330</v>
      </c>
      <c r="LJ1" s="54" t="s">
        <v>331</v>
      </c>
      <c r="LK1" s="54" t="s">
        <v>332</v>
      </c>
      <c r="LL1" s="54" t="s">
        <v>333</v>
      </c>
      <c r="LM1" s="54" t="s">
        <v>334</v>
      </c>
      <c r="LN1" s="54" t="s">
        <v>335</v>
      </c>
      <c r="LO1" s="54" t="s">
        <v>336</v>
      </c>
      <c r="LP1" s="54" t="s">
        <v>337</v>
      </c>
      <c r="LQ1" s="54" t="s">
        <v>338</v>
      </c>
      <c r="LR1" s="54" t="s">
        <v>339</v>
      </c>
      <c r="LS1" s="54" t="s">
        <v>340</v>
      </c>
      <c r="LT1" s="54" t="s">
        <v>341</v>
      </c>
      <c r="LU1" s="54" t="s">
        <v>342</v>
      </c>
      <c r="LV1" s="54" t="s">
        <v>343</v>
      </c>
      <c r="LW1" s="54" t="s">
        <v>344</v>
      </c>
      <c r="LX1" s="54" t="s">
        <v>345</v>
      </c>
      <c r="LY1" s="54" t="s">
        <v>346</v>
      </c>
      <c r="LZ1" s="54" t="s">
        <v>347</v>
      </c>
      <c r="MA1" s="54" t="s">
        <v>348</v>
      </c>
      <c r="MB1" s="54" t="s">
        <v>349</v>
      </c>
      <c r="MC1" s="54" t="s">
        <v>350</v>
      </c>
      <c r="MD1" s="54" t="s">
        <v>351</v>
      </c>
      <c r="ME1" s="54" t="s">
        <v>352</v>
      </c>
      <c r="MF1" s="54" t="s">
        <v>353</v>
      </c>
      <c r="MG1" s="54" t="s">
        <v>354</v>
      </c>
      <c r="MH1" s="54" t="s">
        <v>355</v>
      </c>
      <c r="MI1" s="54" t="s">
        <v>356</v>
      </c>
      <c r="MJ1" s="54" t="s">
        <v>357</v>
      </c>
      <c r="MK1" s="54" t="s">
        <v>358</v>
      </c>
      <c r="ML1" s="54" t="s">
        <v>359</v>
      </c>
      <c r="MM1" s="54" t="s">
        <v>360</v>
      </c>
      <c r="MN1" s="54" t="s">
        <v>361</v>
      </c>
      <c r="MO1" s="54" t="s">
        <v>362</v>
      </c>
      <c r="MP1" s="54" t="s">
        <v>363</v>
      </c>
      <c r="MQ1" s="54" t="s">
        <v>364</v>
      </c>
      <c r="MR1" s="54" t="s">
        <v>365</v>
      </c>
      <c r="MS1" s="54" t="s">
        <v>366</v>
      </c>
      <c r="MT1" s="54" t="s">
        <v>367</v>
      </c>
      <c r="MU1" s="54" t="s">
        <v>368</v>
      </c>
      <c r="MV1" s="54" t="s">
        <v>369</v>
      </c>
      <c r="MW1" s="54" t="s">
        <v>370</v>
      </c>
      <c r="MX1" s="54" t="s">
        <v>371</v>
      </c>
      <c r="MY1" s="54" t="s">
        <v>372</v>
      </c>
      <c r="MZ1" s="54" t="s">
        <v>373</v>
      </c>
      <c r="NA1" s="54" t="s">
        <v>374</v>
      </c>
      <c r="NB1" s="54" t="s">
        <v>375</v>
      </c>
      <c r="NC1" s="54" t="s">
        <v>376</v>
      </c>
      <c r="ND1" s="54" t="s">
        <v>377</v>
      </c>
      <c r="NE1" s="54" t="s">
        <v>378</v>
      </c>
      <c r="NF1" s="54" t="s">
        <v>379</v>
      </c>
      <c r="NG1" s="54" t="s">
        <v>380</v>
      </c>
      <c r="NH1" s="54" t="s">
        <v>381</v>
      </c>
      <c r="NI1" s="54" t="s">
        <v>382</v>
      </c>
      <c r="NJ1" s="54" t="s">
        <v>383</v>
      </c>
      <c r="NK1" s="54" t="s">
        <v>384</v>
      </c>
      <c r="NL1" s="54" t="s">
        <v>385</v>
      </c>
      <c r="NM1" s="54" t="s">
        <v>386</v>
      </c>
      <c r="NN1" s="54" t="s">
        <v>387</v>
      </c>
      <c r="NO1" s="54" t="s">
        <v>388</v>
      </c>
      <c r="NP1" s="54" t="s">
        <v>389</v>
      </c>
      <c r="NQ1" s="54" t="s">
        <v>390</v>
      </c>
      <c r="NR1" s="54" t="s">
        <v>391</v>
      </c>
      <c r="NS1" s="54" t="s">
        <v>392</v>
      </c>
      <c r="NT1" s="54" t="s">
        <v>393</v>
      </c>
      <c r="NU1" s="54" t="s">
        <v>394</v>
      </c>
      <c r="NV1" s="54" t="s">
        <v>395</v>
      </c>
      <c r="NW1" s="54" t="s">
        <v>396</v>
      </c>
      <c r="NX1" s="54" t="s">
        <v>397</v>
      </c>
      <c r="NY1" s="54" t="s">
        <v>398</v>
      </c>
      <c r="NZ1" s="54" t="s">
        <v>399</v>
      </c>
      <c r="OA1" s="54" t="s">
        <v>400</v>
      </c>
      <c r="OB1" s="54" t="s">
        <v>401</v>
      </c>
      <c r="OC1" s="54" t="s">
        <v>402</v>
      </c>
      <c r="OD1" s="54" t="s">
        <v>403</v>
      </c>
      <c r="OE1" s="54" t="s">
        <v>404</v>
      </c>
      <c r="OF1" s="54" t="s">
        <v>405</v>
      </c>
      <c r="OG1" s="54" t="s">
        <v>406</v>
      </c>
      <c r="OH1" s="54" t="s">
        <v>407</v>
      </c>
      <c r="OI1" s="54" t="s">
        <v>408</v>
      </c>
      <c r="OJ1" s="54" t="s">
        <v>409</v>
      </c>
      <c r="OK1" s="54" t="s">
        <v>410</v>
      </c>
      <c r="OL1" s="54" t="s">
        <v>411</v>
      </c>
      <c r="OM1" s="54" t="s">
        <v>412</v>
      </c>
      <c r="ON1" s="54" t="s">
        <v>413</v>
      </c>
      <c r="OO1" s="54" t="s">
        <v>414</v>
      </c>
      <c r="OP1" s="54" t="s">
        <v>415</v>
      </c>
      <c r="OQ1" s="54" t="s">
        <v>416</v>
      </c>
      <c r="OR1" s="54" t="s">
        <v>417</v>
      </c>
      <c r="OS1" s="54" t="s">
        <v>418</v>
      </c>
      <c r="OT1" s="54" t="s">
        <v>419</v>
      </c>
      <c r="OU1" s="54" t="s">
        <v>420</v>
      </c>
      <c r="OV1" s="54" t="s">
        <v>421</v>
      </c>
      <c r="OW1" s="54" t="s">
        <v>422</v>
      </c>
      <c r="OX1" s="54" t="s">
        <v>423</v>
      </c>
      <c r="OY1" s="54" t="s">
        <v>424</v>
      </c>
      <c r="OZ1" s="54" t="s">
        <v>425</v>
      </c>
      <c r="PA1" s="54" t="s">
        <v>426</v>
      </c>
      <c r="PB1" s="54" t="s">
        <v>427</v>
      </c>
      <c r="PC1" s="54" t="s">
        <v>428</v>
      </c>
      <c r="PD1" s="54" t="s">
        <v>429</v>
      </c>
      <c r="PE1" s="54" t="s">
        <v>430</v>
      </c>
      <c r="PF1" s="54" t="s">
        <v>431</v>
      </c>
      <c r="PG1" s="54" t="s">
        <v>432</v>
      </c>
      <c r="PH1" s="54" t="s">
        <v>433</v>
      </c>
      <c r="PI1" s="54" t="s">
        <v>434</v>
      </c>
      <c r="PJ1" s="54" t="s">
        <v>435</v>
      </c>
      <c r="PK1" s="54" t="s">
        <v>436</v>
      </c>
      <c r="PL1" s="54" t="s">
        <v>437</v>
      </c>
      <c r="PM1" s="54" t="s">
        <v>438</v>
      </c>
      <c r="PN1" s="54" t="s">
        <v>439</v>
      </c>
      <c r="PO1" s="54" t="s">
        <v>440</v>
      </c>
      <c r="PP1" s="54" t="s">
        <v>441</v>
      </c>
      <c r="PQ1" s="54" t="s">
        <v>442</v>
      </c>
      <c r="PR1" s="54" t="s">
        <v>443</v>
      </c>
      <c r="PS1" s="54" t="s">
        <v>444</v>
      </c>
      <c r="PT1" s="54" t="s">
        <v>445</v>
      </c>
      <c r="PU1" s="54" t="s">
        <v>446</v>
      </c>
      <c r="PV1" s="54" t="s">
        <v>447</v>
      </c>
      <c r="PW1" s="54" t="s">
        <v>448</v>
      </c>
      <c r="PX1" s="54" t="s">
        <v>449</v>
      </c>
      <c r="PY1" s="54" t="s">
        <v>450</v>
      </c>
      <c r="PZ1" s="54" t="s">
        <v>451</v>
      </c>
      <c r="QA1" s="54" t="s">
        <v>452</v>
      </c>
      <c r="QB1" s="54" t="s">
        <v>453</v>
      </c>
      <c r="QC1" s="54" t="s">
        <v>454</v>
      </c>
      <c r="QD1" s="54" t="s">
        <v>455</v>
      </c>
      <c r="QE1" s="54" t="s">
        <v>456</v>
      </c>
      <c r="QF1" s="54" t="s">
        <v>457</v>
      </c>
      <c r="QG1" s="54" t="s">
        <v>458</v>
      </c>
      <c r="QH1" s="54" t="s">
        <v>459</v>
      </c>
      <c r="QI1" s="54" t="s">
        <v>460</v>
      </c>
      <c r="QJ1" s="54" t="s">
        <v>461</v>
      </c>
      <c r="QK1" s="54" t="s">
        <v>462</v>
      </c>
      <c r="QL1" s="54" t="s">
        <v>463</v>
      </c>
      <c r="QM1" s="54" t="s">
        <v>464</v>
      </c>
      <c r="QN1" s="54" t="s">
        <v>465</v>
      </c>
      <c r="QO1" s="54" t="s">
        <v>466</v>
      </c>
      <c r="QP1" s="54" t="s">
        <v>467</v>
      </c>
      <c r="QQ1" s="54" t="s">
        <v>468</v>
      </c>
      <c r="QR1" s="54" t="s">
        <v>469</v>
      </c>
      <c r="QS1" s="54" t="s">
        <v>470</v>
      </c>
      <c r="QT1" s="54" t="s">
        <v>471</v>
      </c>
      <c r="QU1" s="54" t="s">
        <v>472</v>
      </c>
      <c r="QV1" s="54" t="s">
        <v>473</v>
      </c>
      <c r="QW1" s="54" t="s">
        <v>474</v>
      </c>
      <c r="QX1" s="54" t="s">
        <v>475</v>
      </c>
      <c r="QY1" s="54" t="s">
        <v>476</v>
      </c>
      <c r="QZ1" s="54" t="s">
        <v>477</v>
      </c>
      <c r="RA1" s="54" t="s">
        <v>478</v>
      </c>
      <c r="RB1" s="54" t="s">
        <v>479</v>
      </c>
      <c r="RC1" s="54" t="s">
        <v>480</v>
      </c>
      <c r="RD1" s="54" t="s">
        <v>481</v>
      </c>
      <c r="RE1" s="54" t="s">
        <v>482</v>
      </c>
      <c r="RF1" s="54" t="s">
        <v>483</v>
      </c>
      <c r="RG1" s="54" t="s">
        <v>484</v>
      </c>
      <c r="RH1" s="54" t="s">
        <v>485</v>
      </c>
      <c r="RI1" s="54" t="s">
        <v>486</v>
      </c>
      <c r="RJ1" s="54" t="s">
        <v>487</v>
      </c>
      <c r="RK1" s="54" t="s">
        <v>488</v>
      </c>
      <c r="RL1" s="54" t="s">
        <v>489</v>
      </c>
      <c r="RM1" s="54" t="s">
        <v>490</v>
      </c>
      <c r="RN1" s="54" t="s">
        <v>491</v>
      </c>
      <c r="RO1" s="54" t="s">
        <v>492</v>
      </c>
      <c r="RP1" s="54" t="s">
        <v>493</v>
      </c>
      <c r="RQ1" s="54" t="s">
        <v>494</v>
      </c>
      <c r="RR1" s="54" t="s">
        <v>495</v>
      </c>
      <c r="RS1" s="54" t="s">
        <v>496</v>
      </c>
      <c r="RT1" s="54" t="s">
        <v>497</v>
      </c>
      <c r="RU1" s="54" t="s">
        <v>498</v>
      </c>
      <c r="RV1" s="54" t="s">
        <v>499</v>
      </c>
      <c r="RW1" s="54" t="s">
        <v>500</v>
      </c>
      <c r="RX1" s="54" t="s">
        <v>501</v>
      </c>
      <c r="RY1" s="54" t="s">
        <v>502</v>
      </c>
      <c r="RZ1" s="54" t="s">
        <v>503</v>
      </c>
      <c r="SA1" s="54" t="s">
        <v>504</v>
      </c>
      <c r="SB1" s="54" t="s">
        <v>505</v>
      </c>
      <c r="SC1" s="54" t="s">
        <v>506</v>
      </c>
      <c r="SD1" s="54" t="s">
        <v>507</v>
      </c>
      <c r="SE1" s="54" t="s">
        <v>508</v>
      </c>
      <c r="SF1" s="54" t="s">
        <v>509</v>
      </c>
      <c r="SG1" s="54" t="s">
        <v>510</v>
      </c>
      <c r="SH1" s="54" t="s">
        <v>511</v>
      </c>
      <c r="SI1" s="54" t="s">
        <v>512</v>
      </c>
      <c r="SJ1" s="54" t="s">
        <v>513</v>
      </c>
      <c r="SK1" s="54" t="s">
        <v>514</v>
      </c>
      <c r="SL1" s="5"/>
    </row>
    <row r="2" ht="14.25" customHeight="1">
      <c r="A2" s="57"/>
      <c r="B2" s="58" t="s">
        <v>515</v>
      </c>
      <c r="C2" s="59"/>
      <c r="D2" s="60"/>
      <c r="E2" s="61">
        <v>45334.0</v>
      </c>
      <c r="F2" s="61">
        <v>45334.0</v>
      </c>
      <c r="G2" s="61">
        <v>45335.0</v>
      </c>
      <c r="H2" s="61">
        <v>45336.0</v>
      </c>
      <c r="I2" s="61">
        <v>45338.0</v>
      </c>
      <c r="J2" s="61">
        <v>45341.0</v>
      </c>
      <c r="K2" s="61">
        <v>45342.0</v>
      </c>
      <c r="L2" s="61">
        <v>45342.0</v>
      </c>
      <c r="M2" s="61">
        <v>45343.0</v>
      </c>
      <c r="N2" s="61">
        <v>45344.0</v>
      </c>
      <c r="O2" s="61">
        <v>45348.0</v>
      </c>
      <c r="P2" s="61">
        <v>45348.0</v>
      </c>
      <c r="Q2" s="61">
        <v>45323.0</v>
      </c>
      <c r="R2" s="61">
        <v>45350.0</v>
      </c>
      <c r="S2" s="61">
        <v>45350.0</v>
      </c>
      <c r="T2" s="61">
        <v>45350.0</v>
      </c>
      <c r="U2" s="61">
        <v>45352.0</v>
      </c>
      <c r="V2" s="61">
        <v>45352.0</v>
      </c>
      <c r="W2" s="61">
        <v>45362.0</v>
      </c>
      <c r="X2" s="61">
        <v>45369.0</v>
      </c>
      <c r="Y2" s="61">
        <v>45369.0</v>
      </c>
      <c r="Z2" s="61">
        <v>45371.0</v>
      </c>
      <c r="AA2" s="61">
        <v>45372.0</v>
      </c>
      <c r="AB2" s="61">
        <v>45373.0</v>
      </c>
      <c r="AC2" s="61">
        <v>45377.0</v>
      </c>
      <c r="AD2" s="61">
        <v>45383.0</v>
      </c>
      <c r="AE2" s="61">
        <v>45383.0</v>
      </c>
      <c r="AF2" s="61">
        <v>45386.0</v>
      </c>
      <c r="AG2" s="61">
        <v>45386.0</v>
      </c>
      <c r="AH2" s="61">
        <v>45387.0</v>
      </c>
      <c r="AI2" s="61">
        <v>45399.0</v>
      </c>
      <c r="AJ2" s="61">
        <v>45407.0</v>
      </c>
      <c r="AK2" s="61">
        <v>45408.0</v>
      </c>
      <c r="AL2" s="61">
        <v>45413.0</v>
      </c>
      <c r="AM2" s="61">
        <v>45413.0</v>
      </c>
      <c r="AN2" s="61">
        <v>45413.0</v>
      </c>
      <c r="AO2" s="61">
        <v>45413.0</v>
      </c>
      <c r="AP2" s="61">
        <v>45419.0</v>
      </c>
      <c r="AQ2" s="61">
        <v>45422.0</v>
      </c>
      <c r="AR2" s="61">
        <v>45422.0</v>
      </c>
      <c r="AS2" s="61">
        <v>45425.0</v>
      </c>
      <c r="AT2" s="61">
        <v>45428.0</v>
      </c>
      <c r="AU2" s="61">
        <v>45434.0</v>
      </c>
      <c r="AV2" s="61">
        <v>45440.0</v>
      </c>
      <c r="AW2" s="61">
        <v>45440.0</v>
      </c>
      <c r="AX2" s="61">
        <v>45440.0</v>
      </c>
      <c r="AY2" s="61">
        <v>45440.0</v>
      </c>
      <c r="AZ2" s="61">
        <v>45413.0</v>
      </c>
      <c r="BA2" s="61">
        <v>45413.0</v>
      </c>
      <c r="BB2" s="61">
        <v>45413.0</v>
      </c>
      <c r="BC2" s="61">
        <v>45447.0</v>
      </c>
      <c r="BD2" s="61">
        <v>45449.0</v>
      </c>
      <c r="BE2" s="61">
        <v>45449.0</v>
      </c>
      <c r="BF2" s="61">
        <v>45454.0</v>
      </c>
      <c r="BG2" s="61">
        <v>45455.0</v>
      </c>
      <c r="BH2" s="61">
        <v>45460.0</v>
      </c>
      <c r="BI2" s="61">
        <v>45460.0</v>
      </c>
      <c r="BJ2" s="61">
        <v>45469.0</v>
      </c>
      <c r="BK2" s="61">
        <v>45484.0</v>
      </c>
      <c r="BL2" s="61">
        <v>45474.0</v>
      </c>
      <c r="BM2" s="61">
        <v>45474.0</v>
      </c>
      <c r="BN2" s="61">
        <v>45482.0</v>
      </c>
      <c r="BO2" s="61">
        <v>45482.0</v>
      </c>
      <c r="BP2" s="61">
        <v>45488.0</v>
      </c>
      <c r="BQ2" s="61">
        <v>45490.0</v>
      </c>
      <c r="BR2" s="61">
        <v>45495.0</v>
      </c>
      <c r="BS2" s="61">
        <v>45497.0</v>
      </c>
      <c r="BT2" s="61">
        <v>45502.0</v>
      </c>
      <c r="BU2" s="61">
        <v>45505.0</v>
      </c>
      <c r="BV2" s="61">
        <v>45505.0</v>
      </c>
      <c r="BW2" s="61">
        <v>45505.0</v>
      </c>
      <c r="BX2" s="61">
        <v>45505.0</v>
      </c>
      <c r="BY2" s="61">
        <v>45509.0</v>
      </c>
      <c r="BZ2" s="61">
        <v>45523.0</v>
      </c>
      <c r="CA2" s="61">
        <v>45526.0</v>
      </c>
      <c r="CB2" s="61">
        <v>45526.0</v>
      </c>
      <c r="CC2" s="61">
        <v>45526.0</v>
      </c>
      <c r="CD2" s="61">
        <v>45532.0</v>
      </c>
      <c r="CE2" s="61">
        <v>45536.0</v>
      </c>
      <c r="CF2" s="61">
        <v>45536.0</v>
      </c>
      <c r="CG2" s="61">
        <v>45536.0</v>
      </c>
      <c r="CH2" s="61">
        <v>45536.0</v>
      </c>
      <c r="CI2" s="61">
        <v>45536.0</v>
      </c>
      <c r="CJ2" s="61">
        <v>45537.0</v>
      </c>
      <c r="CK2" s="61">
        <v>45540.0</v>
      </c>
      <c r="CL2" s="61">
        <v>45540.0</v>
      </c>
      <c r="CM2" s="61">
        <v>45540.0</v>
      </c>
      <c r="CN2" s="61">
        <v>45545.0</v>
      </c>
      <c r="CO2" s="61">
        <v>45546.0</v>
      </c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3"/>
    </row>
    <row r="3" ht="30.75" customHeight="1">
      <c r="A3" s="64"/>
      <c r="B3" s="58" t="s">
        <v>516</v>
      </c>
      <c r="C3" s="59"/>
      <c r="D3" s="60"/>
      <c r="E3" s="65" t="s">
        <v>517</v>
      </c>
      <c r="F3" s="66" t="s">
        <v>518</v>
      </c>
      <c r="G3" s="66" t="s">
        <v>519</v>
      </c>
      <c r="H3" s="66" t="s">
        <v>520</v>
      </c>
      <c r="I3" s="66" t="s">
        <v>521</v>
      </c>
      <c r="J3" s="66" t="s">
        <v>522</v>
      </c>
      <c r="K3" s="66" t="s">
        <v>523</v>
      </c>
      <c r="L3" s="66" t="s">
        <v>524</v>
      </c>
      <c r="M3" s="66" t="s">
        <v>525</v>
      </c>
      <c r="N3" s="66" t="s">
        <v>526</v>
      </c>
      <c r="O3" s="66" t="s">
        <v>527</v>
      </c>
      <c r="P3" s="66" t="s">
        <v>528</v>
      </c>
      <c r="Q3" s="66" t="s">
        <v>529</v>
      </c>
      <c r="R3" s="66" t="s">
        <v>530</v>
      </c>
      <c r="S3" s="66" t="s">
        <v>528</v>
      </c>
      <c r="T3" s="66" t="s">
        <v>531</v>
      </c>
      <c r="U3" s="66" t="s">
        <v>532</v>
      </c>
      <c r="V3" s="66" t="s">
        <v>533</v>
      </c>
      <c r="W3" s="66" t="s">
        <v>528</v>
      </c>
      <c r="X3" s="66" t="s">
        <v>534</v>
      </c>
      <c r="Y3" s="66" t="s">
        <v>535</v>
      </c>
      <c r="Z3" s="66" t="s">
        <v>524</v>
      </c>
      <c r="AA3" s="66" t="s">
        <v>536</v>
      </c>
      <c r="AB3" s="66" t="s">
        <v>537</v>
      </c>
      <c r="AC3" s="66" t="s">
        <v>538</v>
      </c>
      <c r="AD3" s="66" t="s">
        <v>539</v>
      </c>
      <c r="AE3" s="66" t="s">
        <v>540</v>
      </c>
      <c r="AF3" s="66" t="s">
        <v>541</v>
      </c>
      <c r="AG3" s="66" t="s">
        <v>528</v>
      </c>
      <c r="AH3" s="66" t="s">
        <v>542</v>
      </c>
      <c r="AI3" s="66" t="s">
        <v>524</v>
      </c>
      <c r="AJ3" s="66" t="s">
        <v>528</v>
      </c>
      <c r="AK3" s="66" t="s">
        <v>543</v>
      </c>
      <c r="AL3" s="66" t="s">
        <v>544</v>
      </c>
      <c r="AM3" s="66" t="s">
        <v>545</v>
      </c>
      <c r="AN3" s="66" t="s">
        <v>546</v>
      </c>
      <c r="AO3" s="66" t="s">
        <v>547</v>
      </c>
      <c r="AP3" s="66" t="s">
        <v>548</v>
      </c>
      <c r="AQ3" s="66" t="s">
        <v>549</v>
      </c>
      <c r="AR3" s="66" t="s">
        <v>550</v>
      </c>
      <c r="AS3" s="66" t="s">
        <v>551</v>
      </c>
      <c r="AT3" s="66" t="s">
        <v>552</v>
      </c>
      <c r="AU3" s="66" t="s">
        <v>524</v>
      </c>
      <c r="AV3" s="66" t="s">
        <v>553</v>
      </c>
      <c r="AW3" s="66" t="s">
        <v>554</v>
      </c>
      <c r="AX3" s="66" t="s">
        <v>555</v>
      </c>
      <c r="AY3" s="66" t="s">
        <v>556</v>
      </c>
      <c r="AZ3" s="66" t="s">
        <v>557</v>
      </c>
      <c r="BA3" s="66" t="s">
        <v>558</v>
      </c>
      <c r="BB3" s="66" t="s">
        <v>559</v>
      </c>
      <c r="BC3" s="66" t="s">
        <v>560</v>
      </c>
      <c r="BD3" s="66" t="s">
        <v>548</v>
      </c>
      <c r="BE3" s="66" t="s">
        <v>561</v>
      </c>
      <c r="BF3" s="66" t="s">
        <v>562</v>
      </c>
      <c r="BG3" s="66" t="s">
        <v>563</v>
      </c>
      <c r="BH3" s="66" t="s">
        <v>564</v>
      </c>
      <c r="BI3" s="66" t="s">
        <v>565</v>
      </c>
      <c r="BJ3" s="66" t="s">
        <v>566</v>
      </c>
      <c r="BK3" s="66" t="s">
        <v>567</v>
      </c>
      <c r="BL3" s="66" t="s">
        <v>568</v>
      </c>
      <c r="BM3" s="66" t="s">
        <v>569</v>
      </c>
      <c r="BN3" s="66" t="s">
        <v>570</v>
      </c>
      <c r="BO3" s="66" t="s">
        <v>571</v>
      </c>
      <c r="BP3" s="66" t="s">
        <v>572</v>
      </c>
      <c r="BQ3" s="66" t="s">
        <v>573</v>
      </c>
      <c r="BR3" s="66" t="s">
        <v>565</v>
      </c>
      <c r="BS3" s="66" t="s">
        <v>574</v>
      </c>
      <c r="BT3" s="66" t="s">
        <v>575</v>
      </c>
      <c r="BU3" s="66" t="s">
        <v>576</v>
      </c>
      <c r="BV3" s="66" t="s">
        <v>577</v>
      </c>
      <c r="BW3" s="66" t="s">
        <v>578</v>
      </c>
      <c r="BX3" s="66" t="s">
        <v>579</v>
      </c>
      <c r="BY3" s="66" t="s">
        <v>580</v>
      </c>
      <c r="BZ3" s="66" t="s">
        <v>565</v>
      </c>
      <c r="CA3" s="66" t="s">
        <v>581</v>
      </c>
      <c r="CB3" s="66" t="s">
        <v>582</v>
      </c>
      <c r="CC3" s="66" t="s">
        <v>583</v>
      </c>
      <c r="CD3" s="66" t="s">
        <v>528</v>
      </c>
      <c r="CE3" s="66" t="s">
        <v>572</v>
      </c>
      <c r="CF3" s="66" t="s">
        <v>584</v>
      </c>
      <c r="CG3" s="66" t="s">
        <v>585</v>
      </c>
      <c r="CH3" s="66" t="s">
        <v>586</v>
      </c>
      <c r="CI3" s="66" t="s">
        <v>587</v>
      </c>
      <c r="CJ3" s="66" t="s">
        <v>583</v>
      </c>
      <c r="CK3" s="66" t="s">
        <v>588</v>
      </c>
      <c r="CL3" s="66" t="s">
        <v>583</v>
      </c>
      <c r="CM3" s="66" t="s">
        <v>589</v>
      </c>
      <c r="CN3" s="66" t="s">
        <v>590</v>
      </c>
      <c r="CO3" s="66" t="s">
        <v>591</v>
      </c>
      <c r="CP3" s="65"/>
      <c r="CQ3" s="65"/>
      <c r="CR3" s="65"/>
      <c r="CS3" s="65"/>
      <c r="CT3" s="65"/>
      <c r="CU3" s="65"/>
      <c r="CV3" s="65"/>
      <c r="CW3" s="65"/>
      <c r="CX3" s="65"/>
      <c r="CY3" s="65" t="s">
        <v>565</v>
      </c>
      <c r="CZ3" s="65"/>
      <c r="DA3" s="65" t="s">
        <v>592</v>
      </c>
      <c r="DB3" s="65" t="s">
        <v>562</v>
      </c>
      <c r="DC3" s="65"/>
      <c r="DD3" s="65"/>
      <c r="DE3" s="65"/>
      <c r="DF3" s="65"/>
      <c r="DG3" s="65" t="s">
        <v>593</v>
      </c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65"/>
      <c r="EK3" s="65"/>
      <c r="EL3" s="65"/>
      <c r="EM3" s="65"/>
      <c r="EN3" s="65"/>
      <c r="EO3" s="65"/>
      <c r="EP3" s="65"/>
      <c r="EQ3" s="65"/>
      <c r="ER3" s="65"/>
      <c r="ES3" s="65"/>
      <c r="ET3" s="65"/>
      <c r="EU3" s="65"/>
      <c r="EV3" s="65"/>
      <c r="EW3" s="65"/>
      <c r="EX3" s="65"/>
      <c r="EY3" s="65"/>
      <c r="EZ3" s="65"/>
      <c r="FA3" s="65"/>
      <c r="FB3" s="65"/>
      <c r="FC3" s="67"/>
      <c r="FD3" s="65"/>
      <c r="FE3" s="65"/>
      <c r="FF3" s="65"/>
      <c r="FG3" s="65"/>
      <c r="FH3" s="65"/>
      <c r="FI3" s="65"/>
      <c r="FJ3" s="65"/>
      <c r="FK3" s="65"/>
      <c r="FL3" s="65"/>
      <c r="FM3" s="65"/>
      <c r="FN3" s="65"/>
      <c r="FO3" s="65"/>
      <c r="FP3" s="65"/>
      <c r="FQ3" s="65"/>
      <c r="FR3" s="65"/>
      <c r="FS3" s="65"/>
      <c r="FT3" s="65"/>
      <c r="FU3" s="65"/>
      <c r="FV3" s="65"/>
      <c r="FW3" s="65"/>
      <c r="FX3" s="65"/>
      <c r="FY3" s="65"/>
      <c r="FZ3" s="65"/>
      <c r="GA3" s="65"/>
      <c r="GB3" s="65"/>
      <c r="GC3" s="65"/>
      <c r="GD3" s="65"/>
      <c r="GE3" s="65"/>
      <c r="GF3" s="65"/>
      <c r="GG3" s="65"/>
      <c r="GH3" s="65"/>
      <c r="GI3" s="65"/>
      <c r="GJ3" s="65"/>
      <c r="GK3" s="65"/>
      <c r="GL3" s="65"/>
      <c r="GM3" s="65"/>
      <c r="GN3" s="65"/>
      <c r="GO3" s="65"/>
      <c r="GP3" s="65"/>
      <c r="GQ3" s="65"/>
      <c r="GR3" s="65"/>
      <c r="GS3" s="65"/>
      <c r="GT3" s="65"/>
      <c r="GU3" s="65"/>
      <c r="GV3" s="65"/>
      <c r="GW3" s="65"/>
      <c r="GX3" s="65"/>
      <c r="GY3" s="65"/>
      <c r="GZ3" s="65"/>
      <c r="HA3" s="65"/>
      <c r="HB3" s="65"/>
      <c r="HC3" s="65"/>
      <c r="HD3" s="65"/>
      <c r="HE3" s="65"/>
      <c r="HF3" s="65"/>
      <c r="HG3" s="65"/>
      <c r="HH3" s="65"/>
      <c r="HI3" s="65"/>
      <c r="HJ3" s="65"/>
      <c r="HK3" s="65"/>
      <c r="HL3" s="65"/>
      <c r="HM3" s="65"/>
      <c r="HN3" s="65"/>
      <c r="HO3" s="65"/>
      <c r="HP3" s="65"/>
      <c r="HQ3" s="65"/>
      <c r="HR3" s="65"/>
      <c r="HS3" s="65"/>
      <c r="HT3" s="65"/>
      <c r="HU3" s="65"/>
      <c r="HV3" s="65"/>
      <c r="HW3" s="65"/>
      <c r="HX3" s="65"/>
      <c r="HY3" s="65"/>
      <c r="HZ3" s="65"/>
      <c r="IA3" s="65"/>
      <c r="IB3" s="65"/>
      <c r="IC3" s="65"/>
      <c r="ID3" s="65"/>
      <c r="IE3" s="65"/>
      <c r="IF3" s="65"/>
      <c r="IG3" s="65"/>
      <c r="IH3" s="65"/>
      <c r="II3" s="65"/>
      <c r="IJ3" s="65"/>
      <c r="IK3" s="65"/>
      <c r="IL3" s="65"/>
      <c r="IM3" s="65"/>
      <c r="IN3" s="65"/>
      <c r="IO3" s="65"/>
      <c r="IP3" s="65"/>
      <c r="IQ3" s="65"/>
      <c r="IR3" s="65"/>
      <c r="IS3" s="65"/>
      <c r="IT3" s="65"/>
      <c r="IU3" s="65"/>
      <c r="IV3" s="65"/>
      <c r="IW3" s="65"/>
      <c r="IX3" s="65"/>
      <c r="IY3" s="65"/>
      <c r="IZ3" s="65"/>
      <c r="JA3" s="65"/>
      <c r="JB3" s="65"/>
      <c r="JC3" s="65"/>
      <c r="JD3" s="65"/>
      <c r="JE3" s="65"/>
      <c r="JF3" s="65"/>
      <c r="JG3" s="65"/>
      <c r="JH3" s="65"/>
      <c r="JI3" s="65"/>
      <c r="JJ3" s="65"/>
      <c r="JK3" s="65"/>
      <c r="JL3" s="65"/>
      <c r="JM3" s="65"/>
      <c r="JN3" s="65"/>
      <c r="JO3" s="65"/>
      <c r="JP3" s="65"/>
      <c r="JQ3" s="65"/>
      <c r="JR3" s="65"/>
      <c r="JS3" s="65"/>
      <c r="JT3" s="65"/>
      <c r="JU3" s="65"/>
      <c r="JV3" s="65"/>
      <c r="JW3" s="65"/>
      <c r="JX3" s="65"/>
      <c r="JY3" s="65"/>
      <c r="JZ3" s="65"/>
      <c r="KA3" s="65"/>
      <c r="KB3" s="65"/>
      <c r="KC3" s="65"/>
      <c r="KD3" s="65"/>
      <c r="KE3" s="65"/>
      <c r="KF3" s="65"/>
      <c r="KG3" s="65"/>
      <c r="KH3" s="65"/>
      <c r="KI3" s="65"/>
      <c r="KJ3" s="65"/>
      <c r="KK3" s="65"/>
      <c r="KL3" s="65"/>
      <c r="KM3" s="65"/>
      <c r="KN3" s="65"/>
      <c r="KO3" s="65"/>
      <c r="KP3" s="65"/>
      <c r="KQ3" s="65"/>
      <c r="KR3" s="65"/>
      <c r="KS3" s="65"/>
      <c r="KT3" s="65"/>
      <c r="KU3" s="65"/>
      <c r="KV3" s="65"/>
      <c r="KW3" s="65"/>
      <c r="KX3" s="65"/>
      <c r="KY3" s="65"/>
      <c r="KZ3" s="65"/>
      <c r="LA3" s="65"/>
      <c r="LB3" s="65"/>
      <c r="LC3" s="65"/>
      <c r="LD3" s="65"/>
      <c r="LE3" s="65"/>
      <c r="LF3" s="65"/>
      <c r="LG3" s="65"/>
      <c r="LH3" s="65"/>
      <c r="LI3" s="65"/>
      <c r="LJ3" s="65"/>
      <c r="LK3" s="65"/>
      <c r="LL3" s="65"/>
      <c r="LM3" s="65"/>
      <c r="LN3" s="65"/>
      <c r="LO3" s="65"/>
      <c r="LP3" s="65"/>
      <c r="LQ3" s="65"/>
      <c r="LR3" s="65"/>
      <c r="LS3" s="65"/>
      <c r="LT3" s="65"/>
      <c r="LU3" s="65"/>
      <c r="LV3" s="65"/>
      <c r="LW3" s="65"/>
      <c r="LX3" s="65"/>
      <c r="LY3" s="65"/>
      <c r="LZ3" s="65"/>
      <c r="MA3" s="65"/>
      <c r="MB3" s="65"/>
      <c r="MC3" s="65"/>
      <c r="MD3" s="65"/>
      <c r="ME3" s="65"/>
      <c r="MF3" s="65"/>
      <c r="MG3" s="65"/>
      <c r="MH3" s="65"/>
      <c r="MI3" s="65"/>
      <c r="MJ3" s="65"/>
      <c r="MK3" s="65"/>
      <c r="ML3" s="65"/>
      <c r="MM3" s="65"/>
      <c r="MN3" s="65"/>
      <c r="MO3" s="65"/>
      <c r="MP3" s="65"/>
      <c r="MQ3" s="65"/>
      <c r="MR3" s="65"/>
      <c r="MS3" s="65"/>
      <c r="MT3" s="65"/>
      <c r="MU3" s="65"/>
      <c r="MV3" s="65"/>
      <c r="MW3" s="65"/>
      <c r="MX3" s="65"/>
      <c r="MY3" s="65"/>
      <c r="MZ3" s="65"/>
      <c r="NA3" s="65"/>
      <c r="NB3" s="65"/>
      <c r="NC3" s="65"/>
      <c r="ND3" s="65"/>
      <c r="NE3" s="65"/>
      <c r="NF3" s="65"/>
      <c r="NG3" s="65"/>
      <c r="NH3" s="65"/>
      <c r="NI3" s="65"/>
      <c r="NJ3" s="65"/>
      <c r="NK3" s="65"/>
      <c r="NL3" s="65"/>
      <c r="NM3" s="65"/>
      <c r="NN3" s="65"/>
      <c r="NO3" s="65"/>
      <c r="NP3" s="65"/>
      <c r="NQ3" s="65"/>
      <c r="NR3" s="65"/>
      <c r="NS3" s="65"/>
      <c r="NT3" s="65"/>
      <c r="NU3" s="65"/>
      <c r="NV3" s="65"/>
      <c r="NW3" s="65"/>
      <c r="NX3" s="65"/>
      <c r="NY3" s="65"/>
      <c r="NZ3" s="65"/>
      <c r="OA3" s="65"/>
      <c r="OB3" s="65"/>
      <c r="OC3" s="65"/>
      <c r="OD3" s="65"/>
      <c r="OE3" s="65"/>
      <c r="OF3" s="65"/>
      <c r="OG3" s="65"/>
      <c r="OH3" s="65"/>
      <c r="OI3" s="65"/>
      <c r="OJ3" s="65"/>
      <c r="OK3" s="65"/>
      <c r="OL3" s="65"/>
      <c r="OM3" s="65"/>
      <c r="ON3" s="65"/>
      <c r="OO3" s="65"/>
      <c r="OP3" s="65"/>
      <c r="OQ3" s="65"/>
      <c r="OR3" s="65"/>
      <c r="OS3" s="65"/>
      <c r="OT3" s="65"/>
      <c r="OU3" s="65"/>
      <c r="OV3" s="65"/>
      <c r="OW3" s="65"/>
      <c r="OX3" s="65"/>
      <c r="OY3" s="65"/>
      <c r="OZ3" s="65"/>
      <c r="PA3" s="65"/>
      <c r="PB3" s="65"/>
      <c r="PC3" s="65"/>
      <c r="PD3" s="65"/>
      <c r="PE3" s="65"/>
      <c r="PF3" s="65"/>
      <c r="PG3" s="65"/>
      <c r="PH3" s="65"/>
      <c r="PI3" s="65"/>
      <c r="PJ3" s="65"/>
      <c r="PK3" s="65"/>
      <c r="PL3" s="65"/>
      <c r="PM3" s="65"/>
      <c r="PN3" s="65"/>
      <c r="PO3" s="65"/>
      <c r="PP3" s="65"/>
      <c r="PQ3" s="65"/>
      <c r="PR3" s="65"/>
      <c r="PS3" s="65"/>
      <c r="PT3" s="65"/>
      <c r="PU3" s="65"/>
      <c r="PV3" s="65"/>
      <c r="PW3" s="65"/>
      <c r="PX3" s="65"/>
      <c r="PY3" s="65"/>
      <c r="PZ3" s="65"/>
      <c r="QA3" s="65"/>
      <c r="QB3" s="65"/>
      <c r="QC3" s="65"/>
      <c r="QD3" s="65"/>
      <c r="QE3" s="65"/>
      <c r="QF3" s="65"/>
      <c r="QG3" s="65"/>
      <c r="QH3" s="65"/>
      <c r="QI3" s="65"/>
      <c r="QJ3" s="65"/>
      <c r="QK3" s="65"/>
      <c r="QL3" s="65"/>
      <c r="QM3" s="65"/>
      <c r="QN3" s="65"/>
      <c r="QO3" s="65"/>
      <c r="QP3" s="65"/>
      <c r="QQ3" s="65"/>
      <c r="QR3" s="65"/>
      <c r="QS3" s="65"/>
      <c r="QT3" s="65"/>
      <c r="QU3" s="65"/>
      <c r="QV3" s="65"/>
      <c r="QW3" s="65"/>
      <c r="QX3" s="65"/>
      <c r="QY3" s="65"/>
      <c r="QZ3" s="65"/>
      <c r="RA3" s="65"/>
      <c r="RB3" s="65"/>
      <c r="RC3" s="65"/>
      <c r="RD3" s="65"/>
      <c r="RE3" s="65"/>
      <c r="RF3" s="65"/>
      <c r="RG3" s="65"/>
      <c r="RH3" s="65"/>
      <c r="RI3" s="65"/>
      <c r="RJ3" s="65"/>
      <c r="RK3" s="65"/>
      <c r="RL3" s="65"/>
      <c r="RM3" s="65"/>
      <c r="RN3" s="65"/>
      <c r="RO3" s="65"/>
      <c r="RP3" s="65"/>
      <c r="RQ3" s="65"/>
      <c r="RR3" s="65"/>
      <c r="RS3" s="65"/>
      <c r="RT3" s="65"/>
      <c r="RU3" s="65"/>
      <c r="RV3" s="65"/>
      <c r="RW3" s="65"/>
      <c r="RX3" s="65"/>
      <c r="RY3" s="65"/>
      <c r="RZ3" s="65"/>
      <c r="SA3" s="65"/>
      <c r="SB3" s="65"/>
      <c r="SC3" s="65"/>
      <c r="SD3" s="65"/>
      <c r="SE3" s="65"/>
      <c r="SF3" s="65"/>
      <c r="SG3" s="65"/>
      <c r="SH3" s="65"/>
      <c r="SI3" s="65"/>
      <c r="SJ3" s="65"/>
      <c r="SK3" s="65"/>
      <c r="SL3" s="5"/>
    </row>
    <row r="4" ht="14.25" customHeight="1">
      <c r="A4" s="68"/>
      <c r="B4" s="69" t="s">
        <v>594</v>
      </c>
      <c r="C4" s="69" t="s">
        <v>595</v>
      </c>
      <c r="D4" s="69" t="s">
        <v>596</v>
      </c>
      <c r="E4" s="69" t="s">
        <v>14</v>
      </c>
      <c r="F4" s="69" t="s">
        <v>15</v>
      </c>
      <c r="G4" s="69" t="s">
        <v>16</v>
      </c>
      <c r="H4" s="69" t="s">
        <v>17</v>
      </c>
      <c r="I4" s="69" t="s">
        <v>18</v>
      </c>
      <c r="J4" s="69" t="s">
        <v>19</v>
      </c>
      <c r="K4" s="69" t="s">
        <v>20</v>
      </c>
      <c r="L4" s="69" t="s">
        <v>21</v>
      </c>
      <c r="M4" s="69" t="s">
        <v>22</v>
      </c>
      <c r="N4" s="69" t="s">
        <v>23</v>
      </c>
      <c r="O4" s="69" t="s">
        <v>24</v>
      </c>
      <c r="P4" s="69" t="s">
        <v>25</v>
      </c>
      <c r="Q4" s="69" t="s">
        <v>26</v>
      </c>
      <c r="R4" s="69" t="s">
        <v>27</v>
      </c>
      <c r="S4" s="69" t="s">
        <v>28</v>
      </c>
      <c r="T4" s="69" t="s">
        <v>29</v>
      </c>
      <c r="U4" s="69" t="s">
        <v>30</v>
      </c>
      <c r="V4" s="69" t="s">
        <v>31</v>
      </c>
      <c r="W4" s="69" t="s">
        <v>32</v>
      </c>
      <c r="X4" s="69" t="s">
        <v>33</v>
      </c>
      <c r="Y4" s="69" t="s">
        <v>34</v>
      </c>
      <c r="Z4" s="69" t="s">
        <v>21</v>
      </c>
      <c r="AA4" s="69" t="s">
        <v>36</v>
      </c>
      <c r="AB4" s="69" t="s">
        <v>37</v>
      </c>
      <c r="AC4" s="69" t="s">
        <v>38</v>
      </c>
      <c r="AD4" s="69" t="s">
        <v>39</v>
      </c>
      <c r="AE4" s="69" t="s">
        <v>40</v>
      </c>
      <c r="AF4" s="69" t="s">
        <v>41</v>
      </c>
      <c r="AG4" s="69" t="s">
        <v>42</v>
      </c>
      <c r="AH4" s="69" t="s">
        <v>43</v>
      </c>
      <c r="AI4" s="69" t="s">
        <v>21</v>
      </c>
      <c r="AJ4" s="69" t="s">
        <v>45</v>
      </c>
      <c r="AK4" s="69" t="s">
        <v>46</v>
      </c>
      <c r="AL4" s="69" t="s">
        <v>31</v>
      </c>
      <c r="AM4" s="69" t="s">
        <v>48</v>
      </c>
      <c r="AN4" s="69" t="s">
        <v>49</v>
      </c>
      <c r="AO4" s="69" t="s">
        <v>50</v>
      </c>
      <c r="AP4" s="69"/>
      <c r="AQ4" s="69" t="s">
        <v>52</v>
      </c>
      <c r="AR4" s="69" t="s">
        <v>53</v>
      </c>
      <c r="AS4" s="69" t="s">
        <v>54</v>
      </c>
      <c r="AT4" s="69" t="s">
        <v>55</v>
      </c>
      <c r="AU4" s="69" t="s">
        <v>21</v>
      </c>
      <c r="AV4" s="69" t="s">
        <v>57</v>
      </c>
      <c r="AW4" s="69" t="s">
        <v>58</v>
      </c>
      <c r="AX4" s="69" t="s">
        <v>59</v>
      </c>
      <c r="AY4" s="69" t="s">
        <v>60</v>
      </c>
      <c r="AZ4" s="69" t="s">
        <v>31</v>
      </c>
      <c r="BA4" s="69" t="s">
        <v>62</v>
      </c>
      <c r="BB4" s="69" t="s">
        <v>63</v>
      </c>
      <c r="BC4" s="69" t="s">
        <v>64</v>
      </c>
      <c r="BD4" s="69" t="s">
        <v>65</v>
      </c>
      <c r="BE4" s="69" t="s">
        <v>66</v>
      </c>
      <c r="BF4" s="69" t="s">
        <v>67</v>
      </c>
      <c r="BG4" s="69" t="s">
        <v>68</v>
      </c>
      <c r="BH4" s="69" t="s">
        <v>69</v>
      </c>
      <c r="BI4" s="69" t="s">
        <v>70</v>
      </c>
      <c r="BJ4" s="69" t="s">
        <v>71</v>
      </c>
      <c r="BK4" s="69" t="s">
        <v>72</v>
      </c>
      <c r="BL4" s="69" t="s">
        <v>73</v>
      </c>
      <c r="BM4" s="69" t="s">
        <v>74</v>
      </c>
      <c r="BN4" s="69" t="s">
        <v>75</v>
      </c>
      <c r="BO4" s="69" t="s">
        <v>76</v>
      </c>
      <c r="BP4" s="69" t="s">
        <v>77</v>
      </c>
      <c r="BQ4" s="69" t="s">
        <v>78</v>
      </c>
      <c r="BR4" s="69" t="s">
        <v>79</v>
      </c>
      <c r="BS4" s="69" t="s">
        <v>80</v>
      </c>
      <c r="BT4" s="69" t="s">
        <v>81</v>
      </c>
      <c r="BU4" s="69" t="s">
        <v>82</v>
      </c>
      <c r="BV4" s="69" t="s">
        <v>83</v>
      </c>
      <c r="BW4" s="69" t="s">
        <v>84</v>
      </c>
      <c r="BX4" s="69" t="s">
        <v>85</v>
      </c>
      <c r="BY4" s="69" t="s">
        <v>86</v>
      </c>
      <c r="BZ4" s="69" t="s">
        <v>87</v>
      </c>
      <c r="CA4" s="69" t="s">
        <v>88</v>
      </c>
      <c r="CB4" s="69" t="s">
        <v>89</v>
      </c>
      <c r="CC4" s="69" t="s">
        <v>90</v>
      </c>
      <c r="CD4" s="69" t="s">
        <v>91</v>
      </c>
      <c r="CE4" s="69" t="s">
        <v>92</v>
      </c>
      <c r="CF4" s="69" t="s">
        <v>93</v>
      </c>
      <c r="CG4" s="69" t="s">
        <v>94</v>
      </c>
      <c r="CH4" s="69" t="s">
        <v>95</v>
      </c>
      <c r="CI4" s="69" t="s">
        <v>96</v>
      </c>
      <c r="CJ4" s="69" t="s">
        <v>97</v>
      </c>
      <c r="CK4" s="69" t="s">
        <v>98</v>
      </c>
      <c r="CL4" s="69" t="s">
        <v>99</v>
      </c>
      <c r="CM4" s="69" t="s">
        <v>100</v>
      </c>
      <c r="CN4" s="69" t="s">
        <v>101</v>
      </c>
      <c r="CO4" s="69" t="s">
        <v>102</v>
      </c>
      <c r="CP4" s="69" t="s">
        <v>103</v>
      </c>
      <c r="CQ4" s="69" t="s">
        <v>104</v>
      </c>
      <c r="CR4" s="69" t="s">
        <v>105</v>
      </c>
      <c r="CS4" s="69" t="s">
        <v>106</v>
      </c>
      <c r="CT4" s="69" t="s">
        <v>107</v>
      </c>
      <c r="CU4" s="69" t="s">
        <v>108</v>
      </c>
      <c r="CV4" s="69" t="s">
        <v>109</v>
      </c>
      <c r="CW4" s="69" t="s">
        <v>110</v>
      </c>
      <c r="CX4" s="69" t="s">
        <v>111</v>
      </c>
      <c r="CY4" s="69" t="s">
        <v>112</v>
      </c>
      <c r="CZ4" s="69" t="s">
        <v>113</v>
      </c>
      <c r="DA4" s="69" t="s">
        <v>114</v>
      </c>
      <c r="DB4" s="69" t="s">
        <v>115</v>
      </c>
      <c r="DC4" s="69" t="s">
        <v>116</v>
      </c>
      <c r="DD4" s="69" t="s">
        <v>117</v>
      </c>
      <c r="DE4" s="69" t="s">
        <v>118</v>
      </c>
      <c r="DF4" s="69" t="s">
        <v>119</v>
      </c>
      <c r="DG4" s="69" t="s">
        <v>120</v>
      </c>
      <c r="DH4" s="69" t="s">
        <v>121</v>
      </c>
      <c r="DI4" s="69" t="s">
        <v>122</v>
      </c>
      <c r="DJ4" s="69" t="s">
        <v>123</v>
      </c>
      <c r="DK4" s="69" t="s">
        <v>124</v>
      </c>
      <c r="DL4" s="69" t="s">
        <v>125</v>
      </c>
      <c r="DM4" s="69" t="s">
        <v>126</v>
      </c>
      <c r="DN4" s="69" t="s">
        <v>127</v>
      </c>
      <c r="DO4" s="69" t="s">
        <v>128</v>
      </c>
      <c r="DP4" s="69" t="s">
        <v>129</v>
      </c>
      <c r="DQ4" s="69" t="s">
        <v>130</v>
      </c>
      <c r="DR4" s="69" t="s">
        <v>131</v>
      </c>
      <c r="DS4" s="69" t="s">
        <v>132</v>
      </c>
      <c r="DT4" s="69" t="s">
        <v>133</v>
      </c>
      <c r="DU4" s="69" t="s">
        <v>134</v>
      </c>
      <c r="DV4" s="69" t="s">
        <v>135</v>
      </c>
      <c r="DW4" s="69" t="s">
        <v>136</v>
      </c>
      <c r="DX4" s="69" t="s">
        <v>137</v>
      </c>
      <c r="DY4" s="69" t="s">
        <v>138</v>
      </c>
      <c r="DZ4" s="69" t="s">
        <v>139</v>
      </c>
      <c r="EA4" s="69" t="s">
        <v>140</v>
      </c>
      <c r="EB4" s="69" t="s">
        <v>141</v>
      </c>
      <c r="EC4" s="69" t="s">
        <v>142</v>
      </c>
      <c r="ED4" s="69" t="s">
        <v>143</v>
      </c>
      <c r="EE4" s="69" t="s">
        <v>144</v>
      </c>
      <c r="EF4" s="69" t="s">
        <v>145</v>
      </c>
      <c r="EG4" s="69" t="s">
        <v>146</v>
      </c>
      <c r="EH4" s="69" t="s">
        <v>147</v>
      </c>
      <c r="EI4" s="69" t="s">
        <v>148</v>
      </c>
      <c r="EJ4" s="69" t="s">
        <v>149</v>
      </c>
      <c r="EK4" s="69" t="s">
        <v>150</v>
      </c>
      <c r="EL4" s="69" t="s">
        <v>151</v>
      </c>
      <c r="EM4" s="69" t="s">
        <v>152</v>
      </c>
      <c r="EN4" s="69" t="s">
        <v>153</v>
      </c>
      <c r="EO4" s="69" t="s">
        <v>154</v>
      </c>
      <c r="EP4" s="69" t="s">
        <v>155</v>
      </c>
      <c r="EQ4" s="69" t="s">
        <v>156</v>
      </c>
      <c r="ER4" s="69" t="s">
        <v>157</v>
      </c>
      <c r="ES4" s="69" t="s">
        <v>158</v>
      </c>
      <c r="ET4" s="69" t="s">
        <v>159</v>
      </c>
      <c r="EU4" s="69" t="s">
        <v>160</v>
      </c>
      <c r="EV4" s="69" t="s">
        <v>161</v>
      </c>
      <c r="EW4" s="69" t="s">
        <v>162</v>
      </c>
      <c r="EX4" s="69" t="s">
        <v>163</v>
      </c>
      <c r="EY4" s="69" t="s">
        <v>164</v>
      </c>
      <c r="EZ4" s="69" t="s">
        <v>165</v>
      </c>
      <c r="FA4" s="69" t="s">
        <v>166</v>
      </c>
      <c r="FB4" s="69" t="s">
        <v>167</v>
      </c>
      <c r="FC4" s="69" t="s">
        <v>168</v>
      </c>
      <c r="FD4" s="69" t="s">
        <v>169</v>
      </c>
      <c r="FE4" s="69" t="s">
        <v>170</v>
      </c>
      <c r="FF4" s="69" t="s">
        <v>171</v>
      </c>
      <c r="FG4" s="69" t="s">
        <v>172</v>
      </c>
      <c r="FH4" s="69" t="s">
        <v>173</v>
      </c>
      <c r="FI4" s="69" t="s">
        <v>174</v>
      </c>
      <c r="FJ4" s="69" t="s">
        <v>175</v>
      </c>
      <c r="FK4" s="69" t="s">
        <v>176</v>
      </c>
      <c r="FL4" s="69" t="s">
        <v>177</v>
      </c>
      <c r="FM4" s="69" t="s">
        <v>178</v>
      </c>
      <c r="FN4" s="69" t="s">
        <v>179</v>
      </c>
      <c r="FO4" s="69" t="s">
        <v>180</v>
      </c>
      <c r="FP4" s="69" t="s">
        <v>181</v>
      </c>
      <c r="FQ4" s="69" t="s">
        <v>182</v>
      </c>
      <c r="FR4" s="69" t="s">
        <v>183</v>
      </c>
      <c r="FS4" s="69" t="s">
        <v>184</v>
      </c>
      <c r="FT4" s="69" t="s">
        <v>185</v>
      </c>
      <c r="FU4" s="69" t="s">
        <v>186</v>
      </c>
      <c r="FV4" s="69" t="s">
        <v>187</v>
      </c>
      <c r="FW4" s="69" t="s">
        <v>188</v>
      </c>
      <c r="FX4" s="69" t="s">
        <v>189</v>
      </c>
      <c r="FY4" s="69" t="s">
        <v>190</v>
      </c>
      <c r="FZ4" s="69" t="s">
        <v>191</v>
      </c>
      <c r="GA4" s="69" t="s">
        <v>192</v>
      </c>
      <c r="GB4" s="69" t="s">
        <v>193</v>
      </c>
      <c r="GC4" s="69" t="s">
        <v>194</v>
      </c>
      <c r="GD4" s="69" t="s">
        <v>195</v>
      </c>
      <c r="GE4" s="69" t="s">
        <v>196</v>
      </c>
      <c r="GF4" s="69" t="s">
        <v>197</v>
      </c>
      <c r="GG4" s="69" t="s">
        <v>198</v>
      </c>
      <c r="GH4" s="69" t="s">
        <v>199</v>
      </c>
      <c r="GI4" s="69" t="s">
        <v>200</v>
      </c>
      <c r="GJ4" s="69" t="s">
        <v>201</v>
      </c>
      <c r="GK4" s="69" t="s">
        <v>202</v>
      </c>
      <c r="GL4" s="69" t="s">
        <v>203</v>
      </c>
      <c r="GM4" s="69" t="s">
        <v>204</v>
      </c>
      <c r="GN4" s="69" t="s">
        <v>205</v>
      </c>
      <c r="GO4" s="69" t="s">
        <v>206</v>
      </c>
      <c r="GP4" s="69" t="s">
        <v>207</v>
      </c>
      <c r="GQ4" s="69" t="s">
        <v>208</v>
      </c>
      <c r="GR4" s="69" t="s">
        <v>209</v>
      </c>
      <c r="GS4" s="69" t="s">
        <v>210</v>
      </c>
      <c r="GT4" s="69" t="s">
        <v>211</v>
      </c>
      <c r="GU4" s="69" t="s">
        <v>212</v>
      </c>
      <c r="GV4" s="69" t="s">
        <v>213</v>
      </c>
      <c r="GW4" s="69" t="s">
        <v>214</v>
      </c>
      <c r="GX4" s="69" t="s">
        <v>215</v>
      </c>
      <c r="GY4" s="69" t="s">
        <v>216</v>
      </c>
      <c r="GZ4" s="69" t="s">
        <v>217</v>
      </c>
      <c r="HA4" s="69" t="s">
        <v>218</v>
      </c>
      <c r="HB4" s="69" t="s">
        <v>219</v>
      </c>
      <c r="HC4" s="69" t="s">
        <v>220</v>
      </c>
      <c r="HD4" s="69" t="s">
        <v>221</v>
      </c>
      <c r="HE4" s="69" t="s">
        <v>222</v>
      </c>
      <c r="HF4" s="69" t="s">
        <v>223</v>
      </c>
      <c r="HG4" s="69" t="s">
        <v>224</v>
      </c>
      <c r="HH4" s="69" t="s">
        <v>225</v>
      </c>
      <c r="HI4" s="69" t="s">
        <v>226</v>
      </c>
      <c r="HJ4" s="69" t="s">
        <v>227</v>
      </c>
      <c r="HK4" s="69" t="s">
        <v>228</v>
      </c>
      <c r="HL4" s="69" t="s">
        <v>229</v>
      </c>
      <c r="HM4" s="69" t="s">
        <v>230</v>
      </c>
      <c r="HN4" s="69" t="s">
        <v>231</v>
      </c>
      <c r="HO4" s="69" t="s">
        <v>232</v>
      </c>
      <c r="HP4" s="69" t="s">
        <v>233</v>
      </c>
      <c r="HQ4" s="69" t="s">
        <v>234</v>
      </c>
      <c r="HR4" s="69" t="s">
        <v>235</v>
      </c>
      <c r="HS4" s="69" t="s">
        <v>236</v>
      </c>
      <c r="HT4" s="69" t="s">
        <v>237</v>
      </c>
      <c r="HU4" s="69" t="s">
        <v>238</v>
      </c>
      <c r="HV4" s="69" t="s">
        <v>239</v>
      </c>
      <c r="HW4" s="69" t="s">
        <v>240</v>
      </c>
      <c r="HX4" s="69" t="s">
        <v>241</v>
      </c>
      <c r="HY4" s="69" t="s">
        <v>242</v>
      </c>
      <c r="HZ4" s="69" t="s">
        <v>243</v>
      </c>
      <c r="IA4" s="69" t="s">
        <v>244</v>
      </c>
      <c r="IB4" s="69" t="s">
        <v>245</v>
      </c>
      <c r="IC4" s="69" t="s">
        <v>246</v>
      </c>
      <c r="ID4" s="69" t="s">
        <v>247</v>
      </c>
      <c r="IE4" s="69" t="s">
        <v>248</v>
      </c>
      <c r="IF4" s="69" t="s">
        <v>249</v>
      </c>
      <c r="IG4" s="69" t="s">
        <v>250</v>
      </c>
      <c r="IH4" s="69" t="s">
        <v>251</v>
      </c>
      <c r="II4" s="69" t="s">
        <v>252</v>
      </c>
      <c r="IJ4" s="69" t="s">
        <v>253</v>
      </c>
      <c r="IK4" s="69" t="s">
        <v>254</v>
      </c>
      <c r="IL4" s="69" t="s">
        <v>255</v>
      </c>
      <c r="IM4" s="69" t="s">
        <v>256</v>
      </c>
      <c r="IN4" s="69" t="s">
        <v>257</v>
      </c>
      <c r="IO4" s="69" t="s">
        <v>258</v>
      </c>
      <c r="IP4" s="69" t="s">
        <v>259</v>
      </c>
      <c r="IQ4" s="69" t="s">
        <v>260</v>
      </c>
      <c r="IR4" s="69" t="s">
        <v>261</v>
      </c>
      <c r="IS4" s="69" t="s">
        <v>262</v>
      </c>
      <c r="IT4" s="69" t="s">
        <v>263</v>
      </c>
      <c r="IU4" s="69" t="s">
        <v>264</v>
      </c>
      <c r="IV4" s="69" t="s">
        <v>265</v>
      </c>
      <c r="IW4" s="69" t="s">
        <v>266</v>
      </c>
      <c r="IX4" s="69" t="s">
        <v>267</v>
      </c>
      <c r="IY4" s="69" t="s">
        <v>268</v>
      </c>
      <c r="IZ4" s="69" t="s">
        <v>269</v>
      </c>
      <c r="JA4" s="69" t="s">
        <v>270</v>
      </c>
      <c r="JB4" s="69" t="s">
        <v>271</v>
      </c>
      <c r="JC4" s="69" t="s">
        <v>272</v>
      </c>
      <c r="JD4" s="69" t="s">
        <v>273</v>
      </c>
      <c r="JE4" s="69" t="s">
        <v>274</v>
      </c>
      <c r="JF4" s="69" t="s">
        <v>275</v>
      </c>
      <c r="JG4" s="69" t="s">
        <v>276</v>
      </c>
      <c r="JH4" s="69" t="s">
        <v>277</v>
      </c>
      <c r="JI4" s="69" t="s">
        <v>278</v>
      </c>
      <c r="JJ4" s="69" t="s">
        <v>279</v>
      </c>
      <c r="JK4" s="69" t="s">
        <v>280</v>
      </c>
      <c r="JL4" s="69" t="s">
        <v>281</v>
      </c>
      <c r="JM4" s="69" t="s">
        <v>282</v>
      </c>
      <c r="JN4" s="69" t="s">
        <v>283</v>
      </c>
      <c r="JO4" s="69" t="s">
        <v>284</v>
      </c>
      <c r="JP4" s="69" t="s">
        <v>285</v>
      </c>
      <c r="JQ4" s="69" t="s">
        <v>286</v>
      </c>
      <c r="JR4" s="69" t="s">
        <v>287</v>
      </c>
      <c r="JS4" s="69" t="s">
        <v>288</v>
      </c>
      <c r="JT4" s="69" t="s">
        <v>289</v>
      </c>
      <c r="JU4" s="69" t="s">
        <v>290</v>
      </c>
      <c r="JV4" s="69" t="s">
        <v>291</v>
      </c>
      <c r="JW4" s="69" t="s">
        <v>292</v>
      </c>
      <c r="JX4" s="69" t="s">
        <v>293</v>
      </c>
      <c r="JY4" s="69" t="s">
        <v>294</v>
      </c>
      <c r="JZ4" s="69" t="s">
        <v>295</v>
      </c>
      <c r="KA4" s="69" t="s">
        <v>296</v>
      </c>
      <c r="KB4" s="69" t="s">
        <v>297</v>
      </c>
      <c r="KC4" s="69" t="s">
        <v>298</v>
      </c>
      <c r="KD4" s="69" t="s">
        <v>299</v>
      </c>
      <c r="KE4" s="69" t="s">
        <v>300</v>
      </c>
      <c r="KF4" s="69" t="s">
        <v>301</v>
      </c>
      <c r="KG4" s="69" t="s">
        <v>302</v>
      </c>
      <c r="KH4" s="69" t="s">
        <v>303</v>
      </c>
      <c r="KI4" s="69" t="s">
        <v>304</v>
      </c>
      <c r="KJ4" s="69" t="s">
        <v>305</v>
      </c>
      <c r="KK4" s="69" t="s">
        <v>306</v>
      </c>
      <c r="KL4" s="69" t="s">
        <v>307</v>
      </c>
      <c r="KM4" s="69" t="s">
        <v>308</v>
      </c>
      <c r="KN4" s="69" t="s">
        <v>309</v>
      </c>
      <c r="KO4" s="69" t="s">
        <v>310</v>
      </c>
      <c r="KP4" s="69" t="s">
        <v>311</v>
      </c>
      <c r="KQ4" s="69" t="s">
        <v>312</v>
      </c>
      <c r="KR4" s="69" t="s">
        <v>313</v>
      </c>
      <c r="KS4" s="69" t="s">
        <v>314</v>
      </c>
      <c r="KT4" s="69" t="s">
        <v>315</v>
      </c>
      <c r="KU4" s="69" t="s">
        <v>316</v>
      </c>
      <c r="KV4" s="69" t="s">
        <v>317</v>
      </c>
      <c r="KW4" s="69" t="s">
        <v>318</v>
      </c>
      <c r="KX4" s="69" t="s">
        <v>319</v>
      </c>
      <c r="KY4" s="69" t="s">
        <v>320</v>
      </c>
      <c r="KZ4" s="69" t="s">
        <v>321</v>
      </c>
      <c r="LA4" s="69" t="s">
        <v>322</v>
      </c>
      <c r="LB4" s="69" t="s">
        <v>323</v>
      </c>
      <c r="LC4" s="69" t="s">
        <v>324</v>
      </c>
      <c r="LD4" s="69" t="s">
        <v>325</v>
      </c>
      <c r="LE4" s="69" t="s">
        <v>326</v>
      </c>
      <c r="LF4" s="69" t="s">
        <v>327</v>
      </c>
      <c r="LG4" s="69" t="s">
        <v>328</v>
      </c>
      <c r="LH4" s="69" t="s">
        <v>329</v>
      </c>
      <c r="LI4" s="69" t="s">
        <v>330</v>
      </c>
      <c r="LJ4" s="69" t="s">
        <v>331</v>
      </c>
      <c r="LK4" s="69" t="s">
        <v>332</v>
      </c>
      <c r="LL4" s="69" t="s">
        <v>333</v>
      </c>
      <c r="LM4" s="69" t="s">
        <v>334</v>
      </c>
      <c r="LN4" s="69" t="s">
        <v>335</v>
      </c>
      <c r="LO4" s="69" t="s">
        <v>336</v>
      </c>
      <c r="LP4" s="69" t="s">
        <v>337</v>
      </c>
      <c r="LQ4" s="69" t="s">
        <v>338</v>
      </c>
      <c r="LR4" s="69" t="s">
        <v>339</v>
      </c>
      <c r="LS4" s="69" t="s">
        <v>340</v>
      </c>
      <c r="LT4" s="69" t="s">
        <v>341</v>
      </c>
      <c r="LU4" s="69" t="s">
        <v>342</v>
      </c>
      <c r="LV4" s="69" t="s">
        <v>343</v>
      </c>
      <c r="LW4" s="69" t="s">
        <v>344</v>
      </c>
      <c r="LX4" s="69" t="s">
        <v>345</v>
      </c>
      <c r="LY4" s="69" t="s">
        <v>346</v>
      </c>
      <c r="LZ4" s="69" t="s">
        <v>347</v>
      </c>
      <c r="MA4" s="69" t="s">
        <v>348</v>
      </c>
      <c r="MB4" s="69" t="s">
        <v>349</v>
      </c>
      <c r="MC4" s="69" t="s">
        <v>350</v>
      </c>
      <c r="MD4" s="69" t="s">
        <v>351</v>
      </c>
      <c r="ME4" s="69" t="s">
        <v>352</v>
      </c>
      <c r="MF4" s="69" t="s">
        <v>353</v>
      </c>
      <c r="MG4" s="69" t="s">
        <v>354</v>
      </c>
      <c r="MH4" s="69" t="s">
        <v>355</v>
      </c>
      <c r="MI4" s="69" t="s">
        <v>356</v>
      </c>
      <c r="MJ4" s="69" t="s">
        <v>357</v>
      </c>
      <c r="MK4" s="69" t="s">
        <v>358</v>
      </c>
      <c r="ML4" s="69" t="s">
        <v>359</v>
      </c>
      <c r="MM4" s="69" t="s">
        <v>360</v>
      </c>
      <c r="MN4" s="69" t="s">
        <v>361</v>
      </c>
      <c r="MO4" s="69" t="s">
        <v>362</v>
      </c>
      <c r="MP4" s="69" t="s">
        <v>363</v>
      </c>
      <c r="MQ4" s="69" t="s">
        <v>364</v>
      </c>
      <c r="MR4" s="69" t="s">
        <v>365</v>
      </c>
      <c r="MS4" s="69" t="s">
        <v>366</v>
      </c>
      <c r="MT4" s="69" t="s">
        <v>367</v>
      </c>
      <c r="MU4" s="69" t="s">
        <v>368</v>
      </c>
      <c r="MV4" s="69" t="s">
        <v>369</v>
      </c>
      <c r="MW4" s="69" t="s">
        <v>370</v>
      </c>
      <c r="MX4" s="69" t="s">
        <v>371</v>
      </c>
      <c r="MY4" s="69" t="s">
        <v>372</v>
      </c>
      <c r="MZ4" s="69" t="s">
        <v>373</v>
      </c>
      <c r="NA4" s="69" t="s">
        <v>374</v>
      </c>
      <c r="NB4" s="69" t="s">
        <v>375</v>
      </c>
      <c r="NC4" s="69" t="s">
        <v>376</v>
      </c>
      <c r="ND4" s="69" t="s">
        <v>377</v>
      </c>
      <c r="NE4" s="69" t="s">
        <v>378</v>
      </c>
      <c r="NF4" s="69" t="s">
        <v>379</v>
      </c>
      <c r="NG4" s="69" t="s">
        <v>380</v>
      </c>
      <c r="NH4" s="69" t="s">
        <v>381</v>
      </c>
      <c r="NI4" s="69" t="s">
        <v>382</v>
      </c>
      <c r="NJ4" s="69" t="s">
        <v>383</v>
      </c>
      <c r="NK4" s="69" t="s">
        <v>384</v>
      </c>
      <c r="NL4" s="69" t="s">
        <v>385</v>
      </c>
      <c r="NM4" s="69" t="s">
        <v>386</v>
      </c>
      <c r="NN4" s="69" t="s">
        <v>387</v>
      </c>
      <c r="NO4" s="69" t="s">
        <v>388</v>
      </c>
      <c r="NP4" s="69" t="s">
        <v>389</v>
      </c>
      <c r="NQ4" s="69" t="s">
        <v>390</v>
      </c>
      <c r="NR4" s="69" t="s">
        <v>391</v>
      </c>
      <c r="NS4" s="69" t="s">
        <v>392</v>
      </c>
      <c r="NT4" s="69" t="s">
        <v>393</v>
      </c>
      <c r="NU4" s="69" t="s">
        <v>394</v>
      </c>
      <c r="NV4" s="69" t="s">
        <v>395</v>
      </c>
      <c r="NW4" s="69" t="s">
        <v>396</v>
      </c>
      <c r="NX4" s="69" t="s">
        <v>397</v>
      </c>
      <c r="NY4" s="69" t="s">
        <v>398</v>
      </c>
      <c r="NZ4" s="69" t="s">
        <v>399</v>
      </c>
      <c r="OA4" s="69" t="s">
        <v>400</v>
      </c>
      <c r="OB4" s="69" t="s">
        <v>401</v>
      </c>
      <c r="OC4" s="69" t="s">
        <v>402</v>
      </c>
      <c r="OD4" s="69" t="s">
        <v>403</v>
      </c>
      <c r="OE4" s="69" t="s">
        <v>404</v>
      </c>
      <c r="OF4" s="69" t="s">
        <v>405</v>
      </c>
      <c r="OG4" s="69" t="s">
        <v>406</v>
      </c>
      <c r="OH4" s="69" t="s">
        <v>407</v>
      </c>
      <c r="OI4" s="69" t="s">
        <v>408</v>
      </c>
      <c r="OJ4" s="69" t="s">
        <v>409</v>
      </c>
      <c r="OK4" s="69" t="s">
        <v>410</v>
      </c>
      <c r="OL4" s="69" t="s">
        <v>411</v>
      </c>
      <c r="OM4" s="69" t="s">
        <v>412</v>
      </c>
      <c r="ON4" s="69" t="s">
        <v>413</v>
      </c>
      <c r="OO4" s="69" t="s">
        <v>414</v>
      </c>
      <c r="OP4" s="69" t="s">
        <v>415</v>
      </c>
      <c r="OQ4" s="69" t="s">
        <v>416</v>
      </c>
      <c r="OR4" s="69" t="s">
        <v>417</v>
      </c>
      <c r="OS4" s="69" t="s">
        <v>418</v>
      </c>
      <c r="OT4" s="69" t="s">
        <v>419</v>
      </c>
      <c r="OU4" s="69" t="s">
        <v>420</v>
      </c>
      <c r="OV4" s="69" t="s">
        <v>421</v>
      </c>
      <c r="OW4" s="69" t="s">
        <v>422</v>
      </c>
      <c r="OX4" s="69" t="s">
        <v>423</v>
      </c>
      <c r="OY4" s="69" t="s">
        <v>424</v>
      </c>
      <c r="OZ4" s="69" t="s">
        <v>425</v>
      </c>
      <c r="PA4" s="69" t="s">
        <v>426</v>
      </c>
      <c r="PB4" s="69" t="s">
        <v>427</v>
      </c>
      <c r="PC4" s="69" t="s">
        <v>428</v>
      </c>
      <c r="PD4" s="69" t="s">
        <v>429</v>
      </c>
      <c r="PE4" s="69" t="s">
        <v>430</v>
      </c>
      <c r="PF4" s="69" t="s">
        <v>431</v>
      </c>
      <c r="PG4" s="69" t="s">
        <v>432</v>
      </c>
      <c r="PH4" s="69" t="s">
        <v>433</v>
      </c>
      <c r="PI4" s="69" t="s">
        <v>434</v>
      </c>
      <c r="PJ4" s="69" t="s">
        <v>435</v>
      </c>
      <c r="PK4" s="69" t="s">
        <v>436</v>
      </c>
      <c r="PL4" s="69" t="s">
        <v>437</v>
      </c>
      <c r="PM4" s="69" t="s">
        <v>438</v>
      </c>
      <c r="PN4" s="69" t="s">
        <v>439</v>
      </c>
      <c r="PO4" s="69" t="s">
        <v>440</v>
      </c>
      <c r="PP4" s="69" t="s">
        <v>441</v>
      </c>
      <c r="PQ4" s="69" t="s">
        <v>442</v>
      </c>
      <c r="PR4" s="69" t="s">
        <v>443</v>
      </c>
      <c r="PS4" s="69" t="s">
        <v>444</v>
      </c>
      <c r="PT4" s="69" t="s">
        <v>445</v>
      </c>
      <c r="PU4" s="69" t="s">
        <v>446</v>
      </c>
      <c r="PV4" s="69" t="s">
        <v>447</v>
      </c>
      <c r="PW4" s="69" t="s">
        <v>448</v>
      </c>
      <c r="PX4" s="69" t="s">
        <v>449</v>
      </c>
      <c r="PY4" s="69" t="s">
        <v>450</v>
      </c>
      <c r="PZ4" s="69" t="s">
        <v>451</v>
      </c>
      <c r="QA4" s="69" t="s">
        <v>452</v>
      </c>
      <c r="QB4" s="69" t="s">
        <v>453</v>
      </c>
      <c r="QC4" s="69" t="s">
        <v>454</v>
      </c>
      <c r="QD4" s="69" t="s">
        <v>455</v>
      </c>
      <c r="QE4" s="69" t="s">
        <v>456</v>
      </c>
      <c r="QF4" s="69" t="s">
        <v>457</v>
      </c>
      <c r="QG4" s="69" t="s">
        <v>458</v>
      </c>
      <c r="QH4" s="69" t="s">
        <v>459</v>
      </c>
      <c r="QI4" s="69" t="s">
        <v>460</v>
      </c>
      <c r="QJ4" s="69" t="s">
        <v>461</v>
      </c>
      <c r="QK4" s="69" t="s">
        <v>462</v>
      </c>
      <c r="QL4" s="69" t="s">
        <v>463</v>
      </c>
      <c r="QM4" s="69" t="s">
        <v>464</v>
      </c>
      <c r="QN4" s="69" t="s">
        <v>465</v>
      </c>
      <c r="QO4" s="69" t="s">
        <v>466</v>
      </c>
      <c r="QP4" s="69" t="s">
        <v>467</v>
      </c>
      <c r="QQ4" s="69" t="s">
        <v>468</v>
      </c>
      <c r="QR4" s="69" t="s">
        <v>469</v>
      </c>
      <c r="QS4" s="69" t="s">
        <v>470</v>
      </c>
      <c r="QT4" s="69" t="s">
        <v>471</v>
      </c>
      <c r="QU4" s="69" t="s">
        <v>472</v>
      </c>
      <c r="QV4" s="69" t="s">
        <v>473</v>
      </c>
      <c r="QW4" s="69" t="s">
        <v>474</v>
      </c>
      <c r="QX4" s="69" t="s">
        <v>475</v>
      </c>
      <c r="QY4" s="69" t="s">
        <v>476</v>
      </c>
      <c r="QZ4" s="69" t="s">
        <v>477</v>
      </c>
      <c r="RA4" s="69" t="s">
        <v>478</v>
      </c>
      <c r="RB4" s="69" t="s">
        <v>479</v>
      </c>
      <c r="RC4" s="69" t="s">
        <v>480</v>
      </c>
      <c r="RD4" s="69" t="s">
        <v>481</v>
      </c>
      <c r="RE4" s="69" t="s">
        <v>482</v>
      </c>
      <c r="RF4" s="69" t="s">
        <v>483</v>
      </c>
      <c r="RG4" s="69" t="s">
        <v>484</v>
      </c>
      <c r="RH4" s="69" t="s">
        <v>485</v>
      </c>
      <c r="RI4" s="69" t="s">
        <v>486</v>
      </c>
      <c r="RJ4" s="69" t="s">
        <v>487</v>
      </c>
      <c r="RK4" s="69" t="s">
        <v>488</v>
      </c>
      <c r="RL4" s="69" t="s">
        <v>489</v>
      </c>
      <c r="RM4" s="69" t="s">
        <v>490</v>
      </c>
      <c r="RN4" s="69" t="s">
        <v>491</v>
      </c>
      <c r="RO4" s="69" t="s">
        <v>492</v>
      </c>
      <c r="RP4" s="69" t="s">
        <v>493</v>
      </c>
      <c r="RQ4" s="69" t="s">
        <v>494</v>
      </c>
      <c r="RR4" s="69" t="s">
        <v>495</v>
      </c>
      <c r="RS4" s="69" t="s">
        <v>496</v>
      </c>
      <c r="RT4" s="69" t="s">
        <v>497</v>
      </c>
      <c r="RU4" s="69" t="s">
        <v>498</v>
      </c>
      <c r="RV4" s="69" t="s">
        <v>499</v>
      </c>
      <c r="RW4" s="69" t="s">
        <v>500</v>
      </c>
      <c r="RX4" s="69" t="s">
        <v>501</v>
      </c>
      <c r="RY4" s="69" t="s">
        <v>502</v>
      </c>
      <c r="RZ4" s="69" t="s">
        <v>503</v>
      </c>
      <c r="SA4" s="69" t="s">
        <v>504</v>
      </c>
      <c r="SB4" s="69" t="s">
        <v>505</v>
      </c>
      <c r="SC4" s="69" t="s">
        <v>506</v>
      </c>
      <c r="SD4" s="69" t="s">
        <v>507</v>
      </c>
      <c r="SE4" s="69" t="s">
        <v>508</v>
      </c>
      <c r="SF4" s="69" t="s">
        <v>509</v>
      </c>
      <c r="SG4" s="69" t="s">
        <v>510</v>
      </c>
      <c r="SH4" s="69" t="s">
        <v>511</v>
      </c>
      <c r="SI4" s="69" t="s">
        <v>512</v>
      </c>
      <c r="SJ4" s="69" t="s">
        <v>513</v>
      </c>
      <c r="SK4" s="69" t="s">
        <v>514</v>
      </c>
      <c r="SL4" s="5"/>
    </row>
    <row r="5" ht="14.25" customHeight="1">
      <c r="A5" s="68"/>
      <c r="B5" s="70" t="s">
        <v>4</v>
      </c>
      <c r="C5" s="70"/>
      <c r="D5" s="71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5"/>
    </row>
    <row r="6" ht="14.25" customHeight="1">
      <c r="A6" s="72" t="s">
        <v>597</v>
      </c>
      <c r="B6" s="36" t="s">
        <v>598</v>
      </c>
      <c r="C6" s="73"/>
      <c r="D6" s="74">
        <f t="shared" ref="D6:D12" si="1">C6+SUM(E6:SK6)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75"/>
      <c r="SL6" s="5"/>
    </row>
    <row r="7" ht="14.25" customHeight="1">
      <c r="A7" s="76" t="s">
        <v>597</v>
      </c>
      <c r="B7" s="38" t="s">
        <v>599</v>
      </c>
      <c r="C7" s="77"/>
      <c r="D7" s="74">
        <f t="shared" si="1"/>
        <v>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  <c r="IX7" s="78"/>
      <c r="IY7" s="78"/>
      <c r="IZ7" s="78"/>
      <c r="JA7" s="78"/>
      <c r="JB7" s="78"/>
      <c r="JC7" s="78"/>
      <c r="JD7" s="78"/>
      <c r="JE7" s="78"/>
      <c r="JF7" s="78"/>
      <c r="JG7" s="78"/>
      <c r="JH7" s="78"/>
      <c r="JI7" s="78"/>
      <c r="JJ7" s="78"/>
      <c r="JK7" s="78"/>
      <c r="JL7" s="78"/>
      <c r="JM7" s="78"/>
      <c r="JN7" s="78"/>
      <c r="JO7" s="78"/>
      <c r="JP7" s="78"/>
      <c r="JQ7" s="78"/>
      <c r="JR7" s="78"/>
      <c r="JS7" s="78"/>
      <c r="JT7" s="78"/>
      <c r="JU7" s="78"/>
      <c r="JV7" s="78"/>
      <c r="JW7" s="78"/>
      <c r="JX7" s="78"/>
      <c r="JY7" s="78"/>
      <c r="JZ7" s="78"/>
      <c r="KA7" s="78"/>
      <c r="KB7" s="78"/>
      <c r="KC7" s="78"/>
      <c r="KD7" s="78"/>
      <c r="KE7" s="78"/>
      <c r="KF7" s="78"/>
      <c r="KG7" s="78"/>
      <c r="KH7" s="78"/>
      <c r="KI7" s="78"/>
      <c r="KJ7" s="78"/>
      <c r="KK7" s="78"/>
      <c r="KL7" s="78"/>
      <c r="KM7" s="78"/>
      <c r="KN7" s="78"/>
      <c r="KO7" s="78"/>
      <c r="KP7" s="78"/>
      <c r="KQ7" s="78"/>
      <c r="KR7" s="78"/>
      <c r="KS7" s="78"/>
      <c r="KT7" s="78"/>
      <c r="KU7" s="78"/>
      <c r="KV7" s="78"/>
      <c r="KW7" s="78"/>
      <c r="KX7" s="78"/>
      <c r="KY7" s="78"/>
      <c r="KZ7" s="78"/>
      <c r="LA7" s="78"/>
      <c r="LB7" s="78"/>
      <c r="LC7" s="78"/>
      <c r="LD7" s="78"/>
      <c r="LE7" s="78"/>
      <c r="LF7" s="78"/>
      <c r="LG7" s="78"/>
      <c r="LH7" s="78"/>
      <c r="LI7" s="78"/>
      <c r="LJ7" s="78"/>
      <c r="LK7" s="78"/>
      <c r="LL7" s="78"/>
      <c r="LM7" s="78"/>
      <c r="LN7" s="78"/>
      <c r="LO7" s="78"/>
      <c r="LP7" s="78"/>
      <c r="LQ7" s="78"/>
      <c r="LR7" s="78"/>
      <c r="LS7" s="78"/>
      <c r="LT7" s="78"/>
      <c r="LU7" s="78"/>
      <c r="LV7" s="78"/>
      <c r="LW7" s="78"/>
      <c r="LX7" s="78"/>
      <c r="LY7" s="78"/>
      <c r="LZ7" s="78"/>
      <c r="MA7" s="78"/>
      <c r="MB7" s="78"/>
      <c r="MC7" s="78"/>
      <c r="MD7" s="78"/>
      <c r="ME7" s="78"/>
      <c r="MF7" s="78"/>
      <c r="MG7" s="78"/>
      <c r="MH7" s="78"/>
      <c r="MI7" s="78"/>
      <c r="MJ7" s="78"/>
      <c r="MK7" s="78"/>
      <c r="ML7" s="78"/>
      <c r="MM7" s="78"/>
      <c r="MN7" s="78"/>
      <c r="MO7" s="78"/>
      <c r="MP7" s="78"/>
      <c r="MQ7" s="78"/>
      <c r="MR7" s="78"/>
      <c r="MS7" s="78"/>
      <c r="MT7" s="78"/>
      <c r="MU7" s="78"/>
      <c r="MV7" s="78"/>
      <c r="MW7" s="78"/>
      <c r="MX7" s="78"/>
      <c r="MY7" s="78"/>
      <c r="MZ7" s="78"/>
      <c r="NA7" s="78"/>
      <c r="NB7" s="78"/>
      <c r="NC7" s="78"/>
      <c r="ND7" s="78"/>
      <c r="NE7" s="78"/>
      <c r="NF7" s="78"/>
      <c r="NG7" s="78"/>
      <c r="NH7" s="78"/>
      <c r="NI7" s="78"/>
      <c r="NJ7" s="78"/>
      <c r="NK7" s="78"/>
      <c r="NL7" s="78"/>
      <c r="NM7" s="78"/>
      <c r="NN7" s="78"/>
      <c r="NO7" s="78"/>
      <c r="NP7" s="78"/>
      <c r="NQ7" s="78"/>
      <c r="NR7" s="78"/>
      <c r="NS7" s="78"/>
      <c r="NT7" s="78"/>
      <c r="NU7" s="78"/>
      <c r="NV7" s="78"/>
      <c r="NW7" s="78"/>
      <c r="NX7" s="78"/>
      <c r="NY7" s="78"/>
      <c r="NZ7" s="78"/>
      <c r="OA7" s="78"/>
      <c r="OB7" s="78"/>
      <c r="OC7" s="78"/>
      <c r="OD7" s="78"/>
      <c r="OE7" s="78"/>
      <c r="OF7" s="78"/>
      <c r="OG7" s="78"/>
      <c r="OH7" s="78"/>
      <c r="OI7" s="78"/>
      <c r="OJ7" s="78"/>
      <c r="OK7" s="78"/>
      <c r="OL7" s="78"/>
      <c r="OM7" s="78"/>
      <c r="ON7" s="78"/>
      <c r="OO7" s="78"/>
      <c r="OP7" s="78"/>
      <c r="OQ7" s="78"/>
      <c r="OR7" s="78"/>
      <c r="OS7" s="78"/>
      <c r="OT7" s="78"/>
      <c r="OU7" s="78"/>
      <c r="OV7" s="78"/>
      <c r="OW7" s="78"/>
      <c r="OX7" s="78"/>
      <c r="OY7" s="78"/>
      <c r="OZ7" s="78"/>
      <c r="PA7" s="78"/>
      <c r="PB7" s="78"/>
      <c r="PC7" s="78"/>
      <c r="PD7" s="78"/>
      <c r="PE7" s="78"/>
      <c r="PF7" s="78"/>
      <c r="PG7" s="78"/>
      <c r="PH7" s="78"/>
      <c r="PI7" s="78"/>
      <c r="PJ7" s="78"/>
      <c r="PK7" s="78"/>
      <c r="PL7" s="78"/>
      <c r="PM7" s="78"/>
      <c r="PN7" s="78"/>
      <c r="PO7" s="78"/>
      <c r="PP7" s="78"/>
      <c r="PQ7" s="78"/>
      <c r="PR7" s="78"/>
      <c r="PS7" s="78"/>
      <c r="PT7" s="78"/>
      <c r="PU7" s="78"/>
      <c r="PV7" s="78"/>
      <c r="PW7" s="78"/>
      <c r="PX7" s="78"/>
      <c r="PY7" s="78"/>
      <c r="PZ7" s="78"/>
      <c r="QA7" s="78"/>
      <c r="QB7" s="78"/>
      <c r="QC7" s="78"/>
      <c r="QD7" s="78"/>
      <c r="QE7" s="78"/>
      <c r="QF7" s="78"/>
      <c r="QG7" s="78"/>
      <c r="QH7" s="78"/>
      <c r="QI7" s="78"/>
      <c r="QJ7" s="78"/>
      <c r="QK7" s="78"/>
      <c r="QL7" s="78"/>
      <c r="QM7" s="78"/>
      <c r="QN7" s="78"/>
      <c r="QO7" s="78"/>
      <c r="QP7" s="78"/>
      <c r="QQ7" s="78"/>
      <c r="QR7" s="78"/>
      <c r="QS7" s="78"/>
      <c r="QT7" s="78"/>
      <c r="QU7" s="78"/>
      <c r="QV7" s="78"/>
      <c r="QW7" s="78"/>
      <c r="QX7" s="78"/>
      <c r="QY7" s="78"/>
      <c r="QZ7" s="78"/>
      <c r="RA7" s="78"/>
      <c r="RB7" s="78"/>
      <c r="RC7" s="78"/>
      <c r="RD7" s="78"/>
      <c r="RE7" s="78"/>
      <c r="RF7" s="78"/>
      <c r="RG7" s="78"/>
      <c r="RH7" s="78"/>
      <c r="RI7" s="78"/>
      <c r="RJ7" s="78"/>
      <c r="RK7" s="78"/>
      <c r="RL7" s="78"/>
      <c r="RM7" s="78"/>
      <c r="RN7" s="78"/>
      <c r="RO7" s="78"/>
      <c r="RP7" s="78"/>
      <c r="RQ7" s="78"/>
      <c r="RR7" s="78"/>
      <c r="RS7" s="78"/>
      <c r="RT7" s="78"/>
      <c r="RU7" s="78"/>
      <c r="RV7" s="78"/>
      <c r="RW7" s="78"/>
      <c r="RX7" s="78"/>
      <c r="RY7" s="78"/>
      <c r="RZ7" s="78"/>
      <c r="SA7" s="78"/>
      <c r="SB7" s="78"/>
      <c r="SC7" s="78"/>
      <c r="SD7" s="78"/>
      <c r="SE7" s="78"/>
      <c r="SF7" s="78"/>
      <c r="SG7" s="78"/>
      <c r="SH7" s="78"/>
      <c r="SI7" s="78"/>
      <c r="SJ7" s="78"/>
      <c r="SK7" s="79"/>
      <c r="SL7" s="5"/>
    </row>
    <row r="8" ht="14.25" customHeight="1">
      <c r="A8" s="80" t="s">
        <v>597</v>
      </c>
      <c r="B8" s="29" t="s">
        <v>600</v>
      </c>
      <c r="C8" s="81"/>
      <c r="D8" s="74">
        <f t="shared" si="1"/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82"/>
      <c r="SL8" s="5"/>
    </row>
    <row r="9" ht="14.25" customHeight="1">
      <c r="A9" s="80" t="s">
        <v>597</v>
      </c>
      <c r="B9" s="29" t="s">
        <v>601</v>
      </c>
      <c r="C9" s="81"/>
      <c r="D9" s="74">
        <f t="shared" si="1"/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82"/>
      <c r="SL9" s="5"/>
    </row>
    <row r="10" ht="14.25" customHeight="1">
      <c r="A10" s="80" t="s">
        <v>597</v>
      </c>
      <c r="B10" s="29" t="s">
        <v>602</v>
      </c>
      <c r="C10" s="81"/>
      <c r="D10" s="74">
        <f t="shared" si="1"/>
        <v>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82"/>
      <c r="SL10" s="5"/>
    </row>
    <row r="11" ht="14.25" customHeight="1">
      <c r="A11" s="80" t="s">
        <v>597</v>
      </c>
      <c r="B11" s="29" t="s">
        <v>603</v>
      </c>
      <c r="C11" s="81"/>
      <c r="D11" s="74">
        <f t="shared" si="1"/>
        <v>20417.02</v>
      </c>
      <c r="E11" s="30">
        <v>89825.47</v>
      </c>
      <c r="F11" s="83">
        <v>3500.0</v>
      </c>
      <c r="G11" s="83">
        <v>-1312.0</v>
      </c>
      <c r="H11" s="84">
        <v>-4996.7</v>
      </c>
      <c r="I11" s="83">
        <v>252.55</v>
      </c>
      <c r="J11" s="83">
        <v>-1243.55</v>
      </c>
      <c r="K11" s="83">
        <v>-650.0</v>
      </c>
      <c r="L11" s="83">
        <v>-139.0</v>
      </c>
      <c r="M11" s="83">
        <v>-1261.0</v>
      </c>
      <c r="N11" s="83">
        <v>-269.9</v>
      </c>
      <c r="O11" s="83">
        <v>-766.55</v>
      </c>
      <c r="P11" s="83">
        <v>-1155.0</v>
      </c>
      <c r="Q11" s="83">
        <v>300.0</v>
      </c>
      <c r="R11" s="83">
        <v>-693.58</v>
      </c>
      <c r="S11" s="83">
        <v>-225.25</v>
      </c>
      <c r="T11" s="83">
        <v>357.6</v>
      </c>
      <c r="U11" s="83">
        <v>939.0</v>
      </c>
      <c r="V11" s="83">
        <v>-125.0</v>
      </c>
      <c r="W11" s="83">
        <v>-536.0</v>
      </c>
      <c r="X11" s="83">
        <v>-5014.64</v>
      </c>
      <c r="Y11" s="83">
        <v>-5348.7</v>
      </c>
      <c r="Z11" s="83">
        <v>-139.0</v>
      </c>
      <c r="AA11" s="83">
        <v>-666.5</v>
      </c>
      <c r="AB11" s="83">
        <v>945.97</v>
      </c>
      <c r="AC11" s="83">
        <v>-4641.95</v>
      </c>
      <c r="AD11" s="83">
        <v>150.0</v>
      </c>
      <c r="AE11" s="83">
        <v>-68.5</v>
      </c>
      <c r="AF11" s="83">
        <v>-416.5</v>
      </c>
      <c r="AG11" s="83">
        <v>-582.0</v>
      </c>
      <c r="AH11" s="83">
        <v>-5472.28</v>
      </c>
      <c r="AI11" s="83">
        <v>-139.0</v>
      </c>
      <c r="AJ11" s="85">
        <v>-421.4</v>
      </c>
      <c r="AK11" s="83">
        <v>-3230.0</v>
      </c>
      <c r="AL11" s="83">
        <v>-125.0</v>
      </c>
      <c r="AM11" s="83">
        <v>10350.0</v>
      </c>
      <c r="AN11" s="83">
        <v>150.0</v>
      </c>
      <c r="AO11" s="83">
        <v>400.0</v>
      </c>
      <c r="AP11" s="83">
        <v>-279.6</v>
      </c>
      <c r="AQ11" s="83">
        <v>-1155.0</v>
      </c>
      <c r="AR11" s="83">
        <v>-1480.0</v>
      </c>
      <c r="AS11" s="83">
        <v>-95.0</v>
      </c>
      <c r="AT11" s="83">
        <v>-368.0</v>
      </c>
      <c r="AU11" s="83">
        <v>-139.0</v>
      </c>
      <c r="AV11" s="83">
        <v>-545.0</v>
      </c>
      <c r="AW11" s="83">
        <v>-49.8</v>
      </c>
      <c r="AX11" s="83">
        <v>-850.0</v>
      </c>
      <c r="AY11" s="83">
        <v>-5013.81</v>
      </c>
      <c r="AZ11" s="83">
        <v>-99.0</v>
      </c>
      <c r="BA11" s="83">
        <v>1650.0</v>
      </c>
      <c r="BB11" s="83">
        <v>2825.0</v>
      </c>
      <c r="BC11" s="83">
        <v>-2833.0</v>
      </c>
      <c r="BD11" s="83">
        <v>-3498.5</v>
      </c>
      <c r="BE11" s="83">
        <v>-450.0</v>
      </c>
      <c r="BF11" s="83">
        <v>-358.0</v>
      </c>
      <c r="BG11" s="83">
        <v>-829.0</v>
      </c>
      <c r="BH11" s="83">
        <v>-713.1</v>
      </c>
      <c r="BI11" s="83">
        <v>-139.0</v>
      </c>
      <c r="BJ11" s="83">
        <v>-298.0</v>
      </c>
      <c r="BK11" s="83">
        <v>2400.0</v>
      </c>
      <c r="BL11" s="83">
        <v>-89.5</v>
      </c>
      <c r="BM11" s="83">
        <v>-276.0</v>
      </c>
      <c r="BN11" s="83">
        <v>-90.0</v>
      </c>
      <c r="BO11" s="83">
        <v>-696.0</v>
      </c>
      <c r="BP11" s="83">
        <v>-4224.49</v>
      </c>
      <c r="BQ11" s="83">
        <v>-10317.0</v>
      </c>
      <c r="BR11" s="83">
        <v>-139.0</v>
      </c>
      <c r="BS11" s="83">
        <v>-1133.0</v>
      </c>
      <c r="BT11" s="83">
        <v>-2421.3</v>
      </c>
      <c r="BU11" s="83">
        <v>-89.0</v>
      </c>
      <c r="BV11" s="83">
        <v>900.0</v>
      </c>
      <c r="BW11" s="83">
        <v>550.0</v>
      </c>
      <c r="BX11" s="83">
        <v>450.0</v>
      </c>
      <c r="BY11" s="83">
        <v>-2000.0</v>
      </c>
      <c r="BZ11" s="83">
        <v>-139.0</v>
      </c>
      <c r="CA11" s="83">
        <v>-11841.0</v>
      </c>
      <c r="CB11" s="83">
        <v>-2707.64</v>
      </c>
      <c r="CC11" s="83">
        <v>-1172.6</v>
      </c>
      <c r="CD11" s="83">
        <v>-312.5</v>
      </c>
      <c r="CE11" s="83">
        <v>-2004.51</v>
      </c>
      <c r="CF11" s="83">
        <v>-94.0</v>
      </c>
      <c r="CG11" s="83">
        <v>98.24</v>
      </c>
      <c r="CH11" s="30"/>
      <c r="CI11" s="30"/>
      <c r="CJ11" s="83">
        <v>-395.5</v>
      </c>
      <c r="CK11" s="83">
        <v>-1900.0</v>
      </c>
      <c r="CL11" s="83">
        <v>-210.0</v>
      </c>
      <c r="CM11" s="83">
        <v>-308.0</v>
      </c>
      <c r="CN11" s="83">
        <v>10000.0</v>
      </c>
      <c r="CO11" s="83">
        <v>487.58</v>
      </c>
      <c r="CP11" s="83">
        <v>-562.7</v>
      </c>
      <c r="CQ11" s="83">
        <v>-194.5</v>
      </c>
      <c r="CR11" s="83">
        <v>-1003.93</v>
      </c>
      <c r="CS11" s="83">
        <v>-179.0</v>
      </c>
      <c r="CT11" s="83">
        <v>-225.3</v>
      </c>
      <c r="CU11" s="83">
        <v>-224.0</v>
      </c>
      <c r="CV11" s="83">
        <v>-328.6</v>
      </c>
      <c r="CW11" s="83">
        <v>-2004.51</v>
      </c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82"/>
      <c r="SL11" s="5"/>
    </row>
    <row r="12" ht="14.25" customHeight="1">
      <c r="A12" s="80" t="s">
        <v>597</v>
      </c>
      <c r="B12" s="29" t="s">
        <v>604</v>
      </c>
      <c r="C12" s="81"/>
      <c r="D12" s="74">
        <f t="shared" si="1"/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8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82"/>
      <c r="SL12" s="5"/>
    </row>
    <row r="13" ht="14.25" customHeight="1">
      <c r="A13" s="68"/>
      <c r="B13" s="70" t="s">
        <v>7</v>
      </c>
      <c r="C13" s="87"/>
      <c r="D13" s="8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5"/>
    </row>
    <row r="14" ht="14.25" customHeight="1">
      <c r="A14" s="72" t="s">
        <v>605</v>
      </c>
      <c r="B14" s="36" t="s">
        <v>606</v>
      </c>
      <c r="C14" s="73"/>
      <c r="D14" s="74">
        <f t="shared" ref="D14:D17" si="2">C14+SUM(E14:SK14)</f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75"/>
      <c r="SL14" s="5"/>
    </row>
    <row r="15" ht="14.25" customHeight="1">
      <c r="A15" s="80" t="s">
        <v>605</v>
      </c>
      <c r="B15" s="29" t="s">
        <v>607</v>
      </c>
      <c r="C15" s="81"/>
      <c r="D15" s="74">
        <f t="shared" si="2"/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82"/>
      <c r="SL15" s="5"/>
    </row>
    <row r="16" ht="14.25" customHeight="1">
      <c r="A16" s="89" t="s">
        <v>605</v>
      </c>
      <c r="B16" s="90" t="s">
        <v>608</v>
      </c>
      <c r="C16" s="91"/>
      <c r="D16" s="74">
        <f t="shared" si="2"/>
        <v>0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  <c r="GI16" s="92"/>
      <c r="GJ16" s="92"/>
      <c r="GK16" s="92"/>
      <c r="GL16" s="92"/>
      <c r="GM16" s="92"/>
      <c r="GN16" s="92"/>
      <c r="GO16" s="92"/>
      <c r="GP16" s="92"/>
      <c r="GQ16" s="92"/>
      <c r="GR16" s="92"/>
      <c r="GS16" s="92"/>
      <c r="GT16" s="92"/>
      <c r="GU16" s="92"/>
      <c r="GV16" s="92"/>
      <c r="GW16" s="92"/>
      <c r="GX16" s="92"/>
      <c r="GY16" s="92"/>
      <c r="GZ16" s="92"/>
      <c r="HA16" s="92"/>
      <c r="HB16" s="92"/>
      <c r="HC16" s="92"/>
      <c r="HD16" s="92"/>
      <c r="HE16" s="92"/>
      <c r="HF16" s="92"/>
      <c r="HG16" s="92"/>
      <c r="HH16" s="92"/>
      <c r="HI16" s="92"/>
      <c r="HJ16" s="92"/>
      <c r="HK16" s="92"/>
      <c r="HL16" s="92"/>
      <c r="HM16" s="92"/>
      <c r="HN16" s="92"/>
      <c r="HO16" s="92"/>
      <c r="HP16" s="92"/>
      <c r="HQ16" s="92"/>
      <c r="HR16" s="92"/>
      <c r="HS16" s="92"/>
      <c r="HT16" s="92"/>
      <c r="HU16" s="92"/>
      <c r="HV16" s="92"/>
      <c r="HW16" s="92"/>
      <c r="HX16" s="92"/>
      <c r="HY16" s="92"/>
      <c r="HZ16" s="92"/>
      <c r="IA16" s="92"/>
      <c r="IB16" s="92"/>
      <c r="IC16" s="92"/>
      <c r="ID16" s="92"/>
      <c r="IE16" s="92"/>
      <c r="IF16" s="92"/>
      <c r="IG16" s="92"/>
      <c r="IH16" s="92"/>
      <c r="II16" s="92"/>
      <c r="IJ16" s="92"/>
      <c r="IK16" s="92"/>
      <c r="IL16" s="92"/>
      <c r="IM16" s="92"/>
      <c r="IN16" s="92"/>
      <c r="IO16" s="92"/>
      <c r="IP16" s="92"/>
      <c r="IQ16" s="92"/>
      <c r="IR16" s="92"/>
      <c r="IS16" s="92"/>
      <c r="IT16" s="92"/>
      <c r="IU16" s="92"/>
      <c r="IV16" s="92"/>
      <c r="IW16" s="92"/>
      <c r="IX16" s="92"/>
      <c r="IY16" s="92"/>
      <c r="IZ16" s="92"/>
      <c r="JA16" s="92"/>
      <c r="JB16" s="92"/>
      <c r="JC16" s="92"/>
      <c r="JD16" s="92"/>
      <c r="JE16" s="92"/>
      <c r="JF16" s="92"/>
      <c r="JG16" s="92"/>
      <c r="JH16" s="92"/>
      <c r="JI16" s="92"/>
      <c r="JJ16" s="92"/>
      <c r="JK16" s="92"/>
      <c r="JL16" s="92"/>
      <c r="JM16" s="92"/>
      <c r="JN16" s="92"/>
      <c r="JO16" s="92"/>
      <c r="JP16" s="92"/>
      <c r="JQ16" s="92"/>
      <c r="JR16" s="92"/>
      <c r="JS16" s="92"/>
      <c r="JT16" s="92"/>
      <c r="JU16" s="92"/>
      <c r="JV16" s="92"/>
      <c r="JW16" s="92"/>
      <c r="JX16" s="92"/>
      <c r="JY16" s="92"/>
      <c r="JZ16" s="92"/>
      <c r="KA16" s="92"/>
      <c r="KB16" s="92"/>
      <c r="KC16" s="92"/>
      <c r="KD16" s="92"/>
      <c r="KE16" s="92"/>
      <c r="KF16" s="92"/>
      <c r="KG16" s="92"/>
      <c r="KH16" s="92"/>
      <c r="KI16" s="92"/>
      <c r="KJ16" s="92"/>
      <c r="KK16" s="92"/>
      <c r="KL16" s="92"/>
      <c r="KM16" s="92"/>
      <c r="KN16" s="92"/>
      <c r="KO16" s="92"/>
      <c r="KP16" s="92"/>
      <c r="KQ16" s="92"/>
      <c r="KR16" s="92"/>
      <c r="KS16" s="92"/>
      <c r="KT16" s="92"/>
      <c r="KU16" s="92"/>
      <c r="KV16" s="92"/>
      <c r="KW16" s="92"/>
      <c r="KX16" s="92"/>
      <c r="KY16" s="92"/>
      <c r="KZ16" s="92"/>
      <c r="LA16" s="92"/>
      <c r="LB16" s="92"/>
      <c r="LC16" s="92"/>
      <c r="LD16" s="92"/>
      <c r="LE16" s="92"/>
      <c r="LF16" s="92"/>
      <c r="LG16" s="92"/>
      <c r="LH16" s="92"/>
      <c r="LI16" s="92"/>
      <c r="LJ16" s="92"/>
      <c r="LK16" s="92"/>
      <c r="LL16" s="92"/>
      <c r="LM16" s="92"/>
      <c r="LN16" s="92"/>
      <c r="LO16" s="92"/>
      <c r="LP16" s="92"/>
      <c r="LQ16" s="92"/>
      <c r="LR16" s="92"/>
      <c r="LS16" s="92"/>
      <c r="LT16" s="92"/>
      <c r="LU16" s="92"/>
      <c r="LV16" s="92"/>
      <c r="LW16" s="92"/>
      <c r="LX16" s="92"/>
      <c r="LY16" s="92"/>
      <c r="LZ16" s="92"/>
      <c r="MA16" s="92"/>
      <c r="MB16" s="92"/>
      <c r="MC16" s="92"/>
      <c r="MD16" s="92"/>
      <c r="ME16" s="92"/>
      <c r="MF16" s="92"/>
      <c r="MG16" s="92"/>
      <c r="MH16" s="92"/>
      <c r="MI16" s="92"/>
      <c r="MJ16" s="92"/>
      <c r="MK16" s="92"/>
      <c r="ML16" s="92"/>
      <c r="MM16" s="92"/>
      <c r="MN16" s="92"/>
      <c r="MO16" s="92"/>
      <c r="MP16" s="92"/>
      <c r="MQ16" s="92"/>
      <c r="MR16" s="92"/>
      <c r="MS16" s="92"/>
      <c r="MT16" s="92"/>
      <c r="MU16" s="92"/>
      <c r="MV16" s="92"/>
      <c r="MW16" s="92"/>
      <c r="MX16" s="92"/>
      <c r="MY16" s="92"/>
      <c r="MZ16" s="92"/>
      <c r="NA16" s="92"/>
      <c r="NB16" s="92"/>
      <c r="NC16" s="92"/>
      <c r="ND16" s="92"/>
      <c r="NE16" s="92"/>
      <c r="NF16" s="92"/>
      <c r="NG16" s="92"/>
      <c r="NH16" s="92"/>
      <c r="NI16" s="92"/>
      <c r="NJ16" s="92"/>
      <c r="NK16" s="92"/>
      <c r="NL16" s="92"/>
      <c r="NM16" s="92"/>
      <c r="NN16" s="92"/>
      <c r="NO16" s="92"/>
      <c r="NP16" s="92"/>
      <c r="NQ16" s="92"/>
      <c r="NR16" s="92"/>
      <c r="NS16" s="92"/>
      <c r="NT16" s="92"/>
      <c r="NU16" s="92"/>
      <c r="NV16" s="92"/>
      <c r="NW16" s="92"/>
      <c r="NX16" s="92"/>
      <c r="NY16" s="92"/>
      <c r="NZ16" s="92"/>
      <c r="OA16" s="92"/>
      <c r="OB16" s="92"/>
      <c r="OC16" s="92"/>
      <c r="OD16" s="92"/>
      <c r="OE16" s="92"/>
      <c r="OF16" s="92"/>
      <c r="OG16" s="92"/>
      <c r="OH16" s="92"/>
      <c r="OI16" s="92"/>
      <c r="OJ16" s="92"/>
      <c r="OK16" s="92"/>
      <c r="OL16" s="92"/>
      <c r="OM16" s="92"/>
      <c r="ON16" s="92"/>
      <c r="OO16" s="92"/>
      <c r="OP16" s="92"/>
      <c r="OQ16" s="92"/>
      <c r="OR16" s="92"/>
      <c r="OS16" s="92"/>
      <c r="OT16" s="92"/>
      <c r="OU16" s="92"/>
      <c r="OV16" s="92"/>
      <c r="OW16" s="92"/>
      <c r="OX16" s="92"/>
      <c r="OY16" s="92"/>
      <c r="OZ16" s="92"/>
      <c r="PA16" s="92"/>
      <c r="PB16" s="92"/>
      <c r="PC16" s="92"/>
      <c r="PD16" s="92"/>
      <c r="PE16" s="92"/>
      <c r="PF16" s="92"/>
      <c r="PG16" s="92"/>
      <c r="PH16" s="92"/>
      <c r="PI16" s="92"/>
      <c r="PJ16" s="92"/>
      <c r="PK16" s="92"/>
      <c r="PL16" s="92"/>
      <c r="PM16" s="92"/>
      <c r="PN16" s="92"/>
      <c r="PO16" s="92"/>
      <c r="PP16" s="92"/>
      <c r="PQ16" s="92"/>
      <c r="PR16" s="92"/>
      <c r="PS16" s="92"/>
      <c r="PT16" s="92"/>
      <c r="PU16" s="92"/>
      <c r="PV16" s="92"/>
      <c r="PW16" s="92"/>
      <c r="PX16" s="92"/>
      <c r="PY16" s="92"/>
      <c r="PZ16" s="92"/>
      <c r="QA16" s="92"/>
      <c r="QB16" s="92"/>
      <c r="QC16" s="92"/>
      <c r="QD16" s="92"/>
      <c r="QE16" s="92"/>
      <c r="QF16" s="92"/>
      <c r="QG16" s="92"/>
      <c r="QH16" s="92"/>
      <c r="QI16" s="92"/>
      <c r="QJ16" s="92"/>
      <c r="QK16" s="92"/>
      <c r="QL16" s="92"/>
      <c r="QM16" s="92"/>
      <c r="QN16" s="92"/>
      <c r="QO16" s="92"/>
      <c r="QP16" s="92"/>
      <c r="QQ16" s="92"/>
      <c r="QR16" s="92"/>
      <c r="QS16" s="92"/>
      <c r="QT16" s="92"/>
      <c r="QU16" s="92"/>
      <c r="QV16" s="92"/>
      <c r="QW16" s="92"/>
      <c r="QX16" s="92"/>
      <c r="QY16" s="92"/>
      <c r="QZ16" s="92"/>
      <c r="RA16" s="92"/>
      <c r="RB16" s="92"/>
      <c r="RC16" s="92"/>
      <c r="RD16" s="92"/>
      <c r="RE16" s="92"/>
      <c r="RF16" s="92"/>
      <c r="RG16" s="92"/>
      <c r="RH16" s="92"/>
      <c r="RI16" s="92"/>
      <c r="RJ16" s="92"/>
      <c r="RK16" s="92"/>
      <c r="RL16" s="92"/>
      <c r="RM16" s="92"/>
      <c r="RN16" s="92"/>
      <c r="RO16" s="92"/>
      <c r="RP16" s="92"/>
      <c r="RQ16" s="92"/>
      <c r="RR16" s="92"/>
      <c r="RS16" s="92"/>
      <c r="RT16" s="92"/>
      <c r="RU16" s="92"/>
      <c r="RV16" s="92"/>
      <c r="RW16" s="92"/>
      <c r="RX16" s="92"/>
      <c r="RY16" s="92"/>
      <c r="RZ16" s="92"/>
      <c r="SA16" s="92"/>
      <c r="SB16" s="92"/>
      <c r="SC16" s="92"/>
      <c r="SD16" s="92"/>
      <c r="SE16" s="92"/>
      <c r="SF16" s="92"/>
      <c r="SG16" s="92"/>
      <c r="SH16" s="92"/>
      <c r="SI16" s="92"/>
      <c r="SJ16" s="92"/>
      <c r="SK16" s="93"/>
      <c r="SL16" s="5"/>
    </row>
    <row r="17" ht="14.25" customHeight="1">
      <c r="A17" s="94" t="s">
        <v>605</v>
      </c>
      <c r="B17" s="95" t="s">
        <v>609</v>
      </c>
      <c r="C17" s="96"/>
      <c r="D17" s="74">
        <f t="shared" si="2"/>
        <v>0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  <c r="IE17" s="97"/>
      <c r="IF17" s="97"/>
      <c r="IG17" s="97"/>
      <c r="IH17" s="97"/>
      <c r="II17" s="97"/>
      <c r="IJ17" s="97"/>
      <c r="IK17" s="97"/>
      <c r="IL17" s="97"/>
      <c r="IM17" s="97"/>
      <c r="IN17" s="97"/>
      <c r="IO17" s="97"/>
      <c r="IP17" s="97"/>
      <c r="IQ17" s="97"/>
      <c r="IR17" s="97"/>
      <c r="IS17" s="97"/>
      <c r="IT17" s="97"/>
      <c r="IU17" s="97"/>
      <c r="IV17" s="97"/>
      <c r="IW17" s="97"/>
      <c r="IX17" s="97"/>
      <c r="IY17" s="97"/>
      <c r="IZ17" s="97"/>
      <c r="JA17" s="97"/>
      <c r="JB17" s="97"/>
      <c r="JC17" s="97"/>
      <c r="JD17" s="97"/>
      <c r="JE17" s="97"/>
      <c r="JF17" s="97"/>
      <c r="JG17" s="97"/>
      <c r="JH17" s="97"/>
      <c r="JI17" s="97"/>
      <c r="JJ17" s="97"/>
      <c r="JK17" s="97"/>
      <c r="JL17" s="97"/>
      <c r="JM17" s="97"/>
      <c r="JN17" s="97"/>
      <c r="JO17" s="97"/>
      <c r="JP17" s="97"/>
      <c r="JQ17" s="97"/>
      <c r="JR17" s="97"/>
      <c r="JS17" s="97"/>
      <c r="JT17" s="97"/>
      <c r="JU17" s="97"/>
      <c r="JV17" s="97"/>
      <c r="JW17" s="97"/>
      <c r="JX17" s="97"/>
      <c r="JY17" s="97"/>
      <c r="JZ17" s="97"/>
      <c r="KA17" s="97"/>
      <c r="KB17" s="97"/>
      <c r="KC17" s="97"/>
      <c r="KD17" s="97"/>
      <c r="KE17" s="97"/>
      <c r="KF17" s="97"/>
      <c r="KG17" s="97"/>
      <c r="KH17" s="97"/>
      <c r="KI17" s="97"/>
      <c r="KJ17" s="97"/>
      <c r="KK17" s="97"/>
      <c r="KL17" s="97"/>
      <c r="KM17" s="97"/>
      <c r="KN17" s="97"/>
      <c r="KO17" s="97"/>
      <c r="KP17" s="97"/>
      <c r="KQ17" s="97"/>
      <c r="KR17" s="97"/>
      <c r="KS17" s="97"/>
      <c r="KT17" s="97"/>
      <c r="KU17" s="97"/>
      <c r="KV17" s="97"/>
      <c r="KW17" s="97"/>
      <c r="KX17" s="97"/>
      <c r="KY17" s="97"/>
      <c r="KZ17" s="97"/>
      <c r="LA17" s="97"/>
      <c r="LB17" s="97"/>
      <c r="LC17" s="97"/>
      <c r="LD17" s="97"/>
      <c r="LE17" s="97"/>
      <c r="LF17" s="97"/>
      <c r="LG17" s="97"/>
      <c r="LH17" s="97"/>
      <c r="LI17" s="97"/>
      <c r="LJ17" s="97"/>
      <c r="LK17" s="97"/>
      <c r="LL17" s="97"/>
      <c r="LM17" s="97"/>
      <c r="LN17" s="97"/>
      <c r="LO17" s="97"/>
      <c r="LP17" s="97"/>
      <c r="LQ17" s="97"/>
      <c r="LR17" s="97"/>
      <c r="LS17" s="97"/>
      <c r="LT17" s="97"/>
      <c r="LU17" s="97"/>
      <c r="LV17" s="97"/>
      <c r="LW17" s="97"/>
      <c r="LX17" s="97"/>
      <c r="LY17" s="97"/>
      <c r="LZ17" s="97"/>
      <c r="MA17" s="97"/>
      <c r="MB17" s="97"/>
      <c r="MC17" s="97"/>
      <c r="MD17" s="97"/>
      <c r="ME17" s="97"/>
      <c r="MF17" s="97"/>
      <c r="MG17" s="97"/>
      <c r="MH17" s="97"/>
      <c r="MI17" s="97"/>
      <c r="MJ17" s="97"/>
      <c r="MK17" s="97"/>
      <c r="ML17" s="97"/>
      <c r="MM17" s="97"/>
      <c r="MN17" s="97"/>
      <c r="MO17" s="97"/>
      <c r="MP17" s="97"/>
      <c r="MQ17" s="97"/>
      <c r="MR17" s="97"/>
      <c r="MS17" s="97"/>
      <c r="MT17" s="97"/>
      <c r="MU17" s="97"/>
      <c r="MV17" s="97"/>
      <c r="MW17" s="97"/>
      <c r="MX17" s="97"/>
      <c r="MY17" s="97"/>
      <c r="MZ17" s="97"/>
      <c r="NA17" s="97"/>
      <c r="NB17" s="97"/>
      <c r="NC17" s="97"/>
      <c r="ND17" s="97"/>
      <c r="NE17" s="97"/>
      <c r="NF17" s="97"/>
      <c r="NG17" s="97"/>
      <c r="NH17" s="97"/>
      <c r="NI17" s="97"/>
      <c r="NJ17" s="97"/>
      <c r="NK17" s="97"/>
      <c r="NL17" s="97"/>
      <c r="NM17" s="97"/>
      <c r="NN17" s="97"/>
      <c r="NO17" s="97"/>
      <c r="NP17" s="97"/>
      <c r="NQ17" s="97"/>
      <c r="NR17" s="97"/>
      <c r="NS17" s="97"/>
      <c r="NT17" s="97"/>
      <c r="NU17" s="97"/>
      <c r="NV17" s="97"/>
      <c r="NW17" s="97"/>
      <c r="NX17" s="97"/>
      <c r="NY17" s="97"/>
      <c r="NZ17" s="97"/>
      <c r="OA17" s="97"/>
      <c r="OB17" s="97"/>
      <c r="OC17" s="97"/>
      <c r="OD17" s="97"/>
      <c r="OE17" s="97"/>
      <c r="OF17" s="97"/>
      <c r="OG17" s="97"/>
      <c r="OH17" s="97"/>
      <c r="OI17" s="97"/>
      <c r="OJ17" s="97"/>
      <c r="OK17" s="97"/>
      <c r="OL17" s="97"/>
      <c r="OM17" s="97"/>
      <c r="ON17" s="97"/>
      <c r="OO17" s="97"/>
      <c r="OP17" s="97"/>
      <c r="OQ17" s="97"/>
      <c r="OR17" s="97"/>
      <c r="OS17" s="97"/>
      <c r="OT17" s="97"/>
      <c r="OU17" s="97"/>
      <c r="OV17" s="97"/>
      <c r="OW17" s="97"/>
      <c r="OX17" s="97"/>
      <c r="OY17" s="97"/>
      <c r="OZ17" s="97"/>
      <c r="PA17" s="97"/>
      <c r="PB17" s="97"/>
      <c r="PC17" s="97"/>
      <c r="PD17" s="97"/>
      <c r="PE17" s="97"/>
      <c r="PF17" s="97"/>
      <c r="PG17" s="97"/>
      <c r="PH17" s="97"/>
      <c r="PI17" s="97"/>
      <c r="PJ17" s="97"/>
      <c r="PK17" s="97"/>
      <c r="PL17" s="97"/>
      <c r="PM17" s="97"/>
      <c r="PN17" s="97"/>
      <c r="PO17" s="97"/>
      <c r="PP17" s="97"/>
      <c r="PQ17" s="97"/>
      <c r="PR17" s="97"/>
      <c r="PS17" s="97"/>
      <c r="PT17" s="97"/>
      <c r="PU17" s="97"/>
      <c r="PV17" s="97"/>
      <c r="PW17" s="97"/>
      <c r="PX17" s="97"/>
      <c r="PY17" s="97"/>
      <c r="PZ17" s="97"/>
      <c r="QA17" s="97"/>
      <c r="QB17" s="97"/>
      <c r="QC17" s="97"/>
      <c r="QD17" s="97"/>
      <c r="QE17" s="97"/>
      <c r="QF17" s="97"/>
      <c r="QG17" s="97"/>
      <c r="QH17" s="97"/>
      <c r="QI17" s="97"/>
      <c r="QJ17" s="97"/>
      <c r="QK17" s="97"/>
      <c r="QL17" s="97"/>
      <c r="QM17" s="97"/>
      <c r="QN17" s="97"/>
      <c r="QO17" s="97"/>
      <c r="QP17" s="97"/>
      <c r="QQ17" s="97"/>
      <c r="QR17" s="97"/>
      <c r="QS17" s="97"/>
      <c r="QT17" s="97"/>
      <c r="QU17" s="97"/>
      <c r="QV17" s="97"/>
      <c r="QW17" s="97"/>
      <c r="QX17" s="97"/>
      <c r="QY17" s="97"/>
      <c r="QZ17" s="97"/>
      <c r="RA17" s="97"/>
      <c r="RB17" s="97"/>
      <c r="RC17" s="97"/>
      <c r="RD17" s="97"/>
      <c r="RE17" s="97"/>
      <c r="RF17" s="97"/>
      <c r="RG17" s="97"/>
      <c r="RH17" s="97"/>
      <c r="RI17" s="97"/>
      <c r="RJ17" s="97"/>
      <c r="RK17" s="97"/>
      <c r="RL17" s="97"/>
      <c r="RM17" s="97"/>
      <c r="RN17" s="97"/>
      <c r="RO17" s="97"/>
      <c r="RP17" s="97"/>
      <c r="RQ17" s="97"/>
      <c r="RR17" s="97"/>
      <c r="RS17" s="97"/>
      <c r="RT17" s="97"/>
      <c r="RU17" s="97"/>
      <c r="RV17" s="97"/>
      <c r="RW17" s="97"/>
      <c r="RX17" s="97"/>
      <c r="RY17" s="97"/>
      <c r="RZ17" s="97"/>
      <c r="SA17" s="97"/>
      <c r="SB17" s="97"/>
      <c r="SC17" s="97"/>
      <c r="SD17" s="97"/>
      <c r="SE17" s="97"/>
      <c r="SF17" s="97"/>
      <c r="SG17" s="97"/>
      <c r="SH17" s="97"/>
      <c r="SI17" s="97"/>
      <c r="SJ17" s="97"/>
      <c r="SK17" s="98"/>
      <c r="SL17" s="5"/>
    </row>
    <row r="18" ht="14.25" customHeight="1">
      <c r="A18" s="68"/>
      <c r="B18" s="99" t="s">
        <v>610</v>
      </c>
      <c r="C18" s="100"/>
      <c r="D18" s="101"/>
      <c r="E18" s="99" t="s">
        <v>14</v>
      </c>
      <c r="F18" s="99" t="s">
        <v>15</v>
      </c>
      <c r="G18" s="99" t="s">
        <v>16</v>
      </c>
      <c r="H18" s="99" t="s">
        <v>17</v>
      </c>
      <c r="I18" s="99" t="s">
        <v>18</v>
      </c>
      <c r="J18" s="99" t="s">
        <v>19</v>
      </c>
      <c r="K18" s="99" t="s">
        <v>20</v>
      </c>
      <c r="L18" s="99" t="s">
        <v>21</v>
      </c>
      <c r="M18" s="99" t="s">
        <v>22</v>
      </c>
      <c r="N18" s="99" t="s">
        <v>23</v>
      </c>
      <c r="O18" s="99" t="s">
        <v>24</v>
      </c>
      <c r="P18" s="99" t="s">
        <v>25</v>
      </c>
      <c r="Q18" s="99" t="s">
        <v>26</v>
      </c>
      <c r="R18" s="99" t="s">
        <v>27</v>
      </c>
      <c r="S18" s="99" t="s">
        <v>28</v>
      </c>
      <c r="T18" s="99" t="s">
        <v>29</v>
      </c>
      <c r="U18" s="99" t="s">
        <v>30</v>
      </c>
      <c r="V18" s="99" t="s">
        <v>31</v>
      </c>
      <c r="W18" s="99" t="s">
        <v>32</v>
      </c>
      <c r="X18" s="99" t="s">
        <v>33</v>
      </c>
      <c r="Y18" s="99" t="s">
        <v>34</v>
      </c>
      <c r="Z18" s="99" t="s">
        <v>21</v>
      </c>
      <c r="AA18" s="99" t="s">
        <v>36</v>
      </c>
      <c r="AB18" s="99" t="s">
        <v>37</v>
      </c>
      <c r="AC18" s="99" t="s">
        <v>38</v>
      </c>
      <c r="AD18" s="99" t="s">
        <v>39</v>
      </c>
      <c r="AE18" s="99" t="s">
        <v>40</v>
      </c>
      <c r="AF18" s="99" t="s">
        <v>41</v>
      </c>
      <c r="AG18" s="99" t="s">
        <v>42</v>
      </c>
      <c r="AH18" s="99" t="s">
        <v>43</v>
      </c>
      <c r="AI18" s="99" t="s">
        <v>21</v>
      </c>
      <c r="AJ18" s="99" t="s">
        <v>45</v>
      </c>
      <c r="AK18" s="99" t="s">
        <v>46</v>
      </c>
      <c r="AL18" s="99" t="s">
        <v>31</v>
      </c>
      <c r="AM18" s="99" t="s">
        <v>48</v>
      </c>
      <c r="AN18" s="99" t="s">
        <v>49</v>
      </c>
      <c r="AO18" s="99" t="s">
        <v>50</v>
      </c>
      <c r="AP18" s="99"/>
      <c r="AQ18" s="99" t="s">
        <v>52</v>
      </c>
      <c r="AR18" s="99" t="s">
        <v>53</v>
      </c>
      <c r="AS18" s="99" t="s">
        <v>54</v>
      </c>
      <c r="AT18" s="99" t="s">
        <v>55</v>
      </c>
      <c r="AU18" s="99" t="s">
        <v>21</v>
      </c>
      <c r="AV18" s="99" t="s">
        <v>57</v>
      </c>
      <c r="AW18" s="99" t="s">
        <v>58</v>
      </c>
      <c r="AX18" s="99" t="s">
        <v>59</v>
      </c>
      <c r="AY18" s="99" t="s">
        <v>60</v>
      </c>
      <c r="AZ18" s="99" t="s">
        <v>31</v>
      </c>
      <c r="BA18" s="99" t="s">
        <v>62</v>
      </c>
      <c r="BB18" s="99" t="s">
        <v>63</v>
      </c>
      <c r="BC18" s="99" t="s">
        <v>64</v>
      </c>
      <c r="BD18" s="99" t="s">
        <v>65</v>
      </c>
      <c r="BE18" s="99" t="s">
        <v>66</v>
      </c>
      <c r="BF18" s="99" t="s">
        <v>67</v>
      </c>
      <c r="BG18" s="99" t="s">
        <v>68</v>
      </c>
      <c r="BH18" s="99" t="s">
        <v>69</v>
      </c>
      <c r="BI18" s="99" t="s">
        <v>70</v>
      </c>
      <c r="BJ18" s="99" t="s">
        <v>71</v>
      </c>
      <c r="BK18" s="99" t="s">
        <v>72</v>
      </c>
      <c r="BL18" s="99" t="s">
        <v>73</v>
      </c>
      <c r="BM18" s="99" t="s">
        <v>74</v>
      </c>
      <c r="BN18" s="99" t="s">
        <v>75</v>
      </c>
      <c r="BO18" s="99" t="s">
        <v>76</v>
      </c>
      <c r="BP18" s="99" t="s">
        <v>77</v>
      </c>
      <c r="BQ18" s="99" t="s">
        <v>78</v>
      </c>
      <c r="BR18" s="99" t="s">
        <v>79</v>
      </c>
      <c r="BS18" s="99" t="s">
        <v>80</v>
      </c>
      <c r="BT18" s="99" t="s">
        <v>81</v>
      </c>
      <c r="BU18" s="99" t="s">
        <v>82</v>
      </c>
      <c r="BV18" s="99" t="s">
        <v>83</v>
      </c>
      <c r="BW18" s="99" t="s">
        <v>84</v>
      </c>
      <c r="BX18" s="99" t="s">
        <v>85</v>
      </c>
      <c r="BY18" s="99" t="s">
        <v>86</v>
      </c>
      <c r="BZ18" s="99" t="s">
        <v>87</v>
      </c>
      <c r="CA18" s="99" t="s">
        <v>88</v>
      </c>
      <c r="CB18" s="99" t="s">
        <v>89</v>
      </c>
      <c r="CC18" s="99" t="s">
        <v>90</v>
      </c>
      <c r="CD18" s="99" t="s">
        <v>91</v>
      </c>
      <c r="CE18" s="99" t="s">
        <v>92</v>
      </c>
      <c r="CF18" s="99" t="s">
        <v>93</v>
      </c>
      <c r="CG18" s="99" t="s">
        <v>94</v>
      </c>
      <c r="CH18" s="99" t="s">
        <v>95</v>
      </c>
      <c r="CI18" s="99" t="s">
        <v>96</v>
      </c>
      <c r="CJ18" s="99" t="s">
        <v>97</v>
      </c>
      <c r="CK18" s="99" t="s">
        <v>98</v>
      </c>
      <c r="CL18" s="99" t="s">
        <v>99</v>
      </c>
      <c r="CM18" s="99" t="s">
        <v>100</v>
      </c>
      <c r="CN18" s="99" t="s">
        <v>101</v>
      </c>
      <c r="CO18" s="99" t="s">
        <v>102</v>
      </c>
      <c r="CP18" s="99" t="s">
        <v>103</v>
      </c>
      <c r="CQ18" s="99" t="s">
        <v>104</v>
      </c>
      <c r="CR18" s="99" t="s">
        <v>105</v>
      </c>
      <c r="CS18" s="99" t="s">
        <v>106</v>
      </c>
      <c r="CT18" s="99" t="s">
        <v>107</v>
      </c>
      <c r="CU18" s="99" t="s">
        <v>108</v>
      </c>
      <c r="CV18" s="99" t="s">
        <v>109</v>
      </c>
      <c r="CW18" s="99" t="s">
        <v>110</v>
      </c>
      <c r="CX18" s="99" t="s">
        <v>111</v>
      </c>
      <c r="CY18" s="99" t="s">
        <v>112</v>
      </c>
      <c r="CZ18" s="99" t="s">
        <v>113</v>
      </c>
      <c r="DA18" s="99" t="s">
        <v>114</v>
      </c>
      <c r="DB18" s="99" t="s">
        <v>115</v>
      </c>
      <c r="DC18" s="99" t="s">
        <v>116</v>
      </c>
      <c r="DD18" s="99" t="s">
        <v>117</v>
      </c>
      <c r="DE18" s="99" t="s">
        <v>118</v>
      </c>
      <c r="DF18" s="99" t="s">
        <v>119</v>
      </c>
      <c r="DG18" s="99" t="s">
        <v>120</v>
      </c>
      <c r="DH18" s="99" t="s">
        <v>121</v>
      </c>
      <c r="DI18" s="99" t="s">
        <v>122</v>
      </c>
      <c r="DJ18" s="99" t="s">
        <v>123</v>
      </c>
      <c r="DK18" s="99" t="s">
        <v>124</v>
      </c>
      <c r="DL18" s="99" t="s">
        <v>125</v>
      </c>
      <c r="DM18" s="99" t="s">
        <v>126</v>
      </c>
      <c r="DN18" s="99" t="s">
        <v>127</v>
      </c>
      <c r="DO18" s="99" t="s">
        <v>128</v>
      </c>
      <c r="DP18" s="99" t="s">
        <v>129</v>
      </c>
      <c r="DQ18" s="99" t="s">
        <v>130</v>
      </c>
      <c r="DR18" s="99" t="s">
        <v>131</v>
      </c>
      <c r="DS18" s="99" t="s">
        <v>132</v>
      </c>
      <c r="DT18" s="99" t="s">
        <v>133</v>
      </c>
      <c r="DU18" s="99" t="s">
        <v>134</v>
      </c>
      <c r="DV18" s="99" t="s">
        <v>135</v>
      </c>
      <c r="DW18" s="99" t="s">
        <v>136</v>
      </c>
      <c r="DX18" s="99" t="s">
        <v>137</v>
      </c>
      <c r="DY18" s="99" t="s">
        <v>138</v>
      </c>
      <c r="DZ18" s="99" t="s">
        <v>139</v>
      </c>
      <c r="EA18" s="99" t="s">
        <v>140</v>
      </c>
      <c r="EB18" s="99" t="s">
        <v>141</v>
      </c>
      <c r="EC18" s="99" t="s">
        <v>142</v>
      </c>
      <c r="ED18" s="99" t="s">
        <v>143</v>
      </c>
      <c r="EE18" s="99" t="s">
        <v>144</v>
      </c>
      <c r="EF18" s="99" t="s">
        <v>145</v>
      </c>
      <c r="EG18" s="99" t="s">
        <v>146</v>
      </c>
      <c r="EH18" s="99" t="s">
        <v>147</v>
      </c>
      <c r="EI18" s="99" t="s">
        <v>148</v>
      </c>
      <c r="EJ18" s="99" t="s">
        <v>149</v>
      </c>
      <c r="EK18" s="99" t="s">
        <v>150</v>
      </c>
      <c r="EL18" s="99" t="s">
        <v>151</v>
      </c>
      <c r="EM18" s="99" t="s">
        <v>152</v>
      </c>
      <c r="EN18" s="99" t="s">
        <v>153</v>
      </c>
      <c r="EO18" s="99" t="s">
        <v>154</v>
      </c>
      <c r="EP18" s="99" t="s">
        <v>155</v>
      </c>
      <c r="EQ18" s="99" t="s">
        <v>156</v>
      </c>
      <c r="ER18" s="99" t="s">
        <v>157</v>
      </c>
      <c r="ES18" s="99" t="s">
        <v>158</v>
      </c>
      <c r="ET18" s="99" t="s">
        <v>159</v>
      </c>
      <c r="EU18" s="99" t="s">
        <v>160</v>
      </c>
      <c r="EV18" s="99" t="s">
        <v>161</v>
      </c>
      <c r="EW18" s="99" t="s">
        <v>162</v>
      </c>
      <c r="EX18" s="99" t="s">
        <v>163</v>
      </c>
      <c r="EY18" s="99" t="s">
        <v>164</v>
      </c>
      <c r="EZ18" s="99" t="s">
        <v>165</v>
      </c>
      <c r="FA18" s="99" t="s">
        <v>166</v>
      </c>
      <c r="FB18" s="99" t="s">
        <v>167</v>
      </c>
      <c r="FC18" s="99" t="s">
        <v>168</v>
      </c>
      <c r="FD18" s="99" t="s">
        <v>169</v>
      </c>
      <c r="FE18" s="99" t="s">
        <v>170</v>
      </c>
      <c r="FF18" s="99" t="s">
        <v>171</v>
      </c>
      <c r="FG18" s="99" t="s">
        <v>172</v>
      </c>
      <c r="FH18" s="99" t="s">
        <v>173</v>
      </c>
      <c r="FI18" s="99" t="s">
        <v>174</v>
      </c>
      <c r="FJ18" s="99" t="s">
        <v>175</v>
      </c>
      <c r="FK18" s="99" t="s">
        <v>176</v>
      </c>
      <c r="FL18" s="99" t="s">
        <v>177</v>
      </c>
      <c r="FM18" s="99" t="s">
        <v>178</v>
      </c>
      <c r="FN18" s="99" t="s">
        <v>179</v>
      </c>
      <c r="FO18" s="99" t="s">
        <v>180</v>
      </c>
      <c r="FP18" s="99" t="s">
        <v>181</v>
      </c>
      <c r="FQ18" s="99" t="s">
        <v>182</v>
      </c>
      <c r="FR18" s="99" t="s">
        <v>183</v>
      </c>
      <c r="FS18" s="99" t="s">
        <v>184</v>
      </c>
      <c r="FT18" s="99" t="s">
        <v>185</v>
      </c>
      <c r="FU18" s="99" t="s">
        <v>186</v>
      </c>
      <c r="FV18" s="99" t="s">
        <v>187</v>
      </c>
      <c r="FW18" s="99" t="s">
        <v>188</v>
      </c>
      <c r="FX18" s="99" t="s">
        <v>189</v>
      </c>
      <c r="FY18" s="99" t="s">
        <v>190</v>
      </c>
      <c r="FZ18" s="99" t="s">
        <v>191</v>
      </c>
      <c r="GA18" s="99" t="s">
        <v>192</v>
      </c>
      <c r="GB18" s="99" t="s">
        <v>193</v>
      </c>
      <c r="GC18" s="99" t="s">
        <v>194</v>
      </c>
      <c r="GD18" s="99" t="s">
        <v>195</v>
      </c>
      <c r="GE18" s="99" t="s">
        <v>196</v>
      </c>
      <c r="GF18" s="99" t="s">
        <v>197</v>
      </c>
      <c r="GG18" s="99" t="s">
        <v>198</v>
      </c>
      <c r="GH18" s="99" t="s">
        <v>199</v>
      </c>
      <c r="GI18" s="99" t="s">
        <v>200</v>
      </c>
      <c r="GJ18" s="99" t="s">
        <v>201</v>
      </c>
      <c r="GK18" s="99" t="s">
        <v>202</v>
      </c>
      <c r="GL18" s="99" t="s">
        <v>203</v>
      </c>
      <c r="GM18" s="99" t="s">
        <v>204</v>
      </c>
      <c r="GN18" s="99" t="s">
        <v>205</v>
      </c>
      <c r="GO18" s="99" t="s">
        <v>206</v>
      </c>
      <c r="GP18" s="99" t="s">
        <v>207</v>
      </c>
      <c r="GQ18" s="99" t="s">
        <v>208</v>
      </c>
      <c r="GR18" s="99" t="s">
        <v>209</v>
      </c>
      <c r="GS18" s="99" t="s">
        <v>210</v>
      </c>
      <c r="GT18" s="99" t="s">
        <v>211</v>
      </c>
      <c r="GU18" s="99" t="s">
        <v>212</v>
      </c>
      <c r="GV18" s="99" t="s">
        <v>213</v>
      </c>
      <c r="GW18" s="99" t="s">
        <v>214</v>
      </c>
      <c r="GX18" s="99" t="s">
        <v>215</v>
      </c>
      <c r="GY18" s="99" t="s">
        <v>216</v>
      </c>
      <c r="GZ18" s="99" t="s">
        <v>217</v>
      </c>
      <c r="HA18" s="99" t="s">
        <v>218</v>
      </c>
      <c r="HB18" s="99" t="s">
        <v>219</v>
      </c>
      <c r="HC18" s="99" t="s">
        <v>220</v>
      </c>
      <c r="HD18" s="99" t="s">
        <v>221</v>
      </c>
      <c r="HE18" s="99" t="s">
        <v>222</v>
      </c>
      <c r="HF18" s="99" t="s">
        <v>223</v>
      </c>
      <c r="HG18" s="99" t="s">
        <v>224</v>
      </c>
      <c r="HH18" s="99" t="s">
        <v>225</v>
      </c>
      <c r="HI18" s="99" t="s">
        <v>226</v>
      </c>
      <c r="HJ18" s="99" t="s">
        <v>227</v>
      </c>
      <c r="HK18" s="99" t="s">
        <v>228</v>
      </c>
      <c r="HL18" s="99" t="s">
        <v>229</v>
      </c>
      <c r="HM18" s="99" t="s">
        <v>230</v>
      </c>
      <c r="HN18" s="99" t="s">
        <v>231</v>
      </c>
      <c r="HO18" s="99" t="s">
        <v>232</v>
      </c>
      <c r="HP18" s="99" t="s">
        <v>233</v>
      </c>
      <c r="HQ18" s="99" t="s">
        <v>234</v>
      </c>
      <c r="HR18" s="99" t="s">
        <v>235</v>
      </c>
      <c r="HS18" s="99" t="s">
        <v>236</v>
      </c>
      <c r="HT18" s="99" t="s">
        <v>237</v>
      </c>
      <c r="HU18" s="99" t="s">
        <v>238</v>
      </c>
      <c r="HV18" s="99" t="s">
        <v>239</v>
      </c>
      <c r="HW18" s="99" t="s">
        <v>240</v>
      </c>
      <c r="HX18" s="99" t="s">
        <v>241</v>
      </c>
      <c r="HY18" s="99" t="s">
        <v>242</v>
      </c>
      <c r="HZ18" s="99" t="s">
        <v>243</v>
      </c>
      <c r="IA18" s="99" t="s">
        <v>244</v>
      </c>
      <c r="IB18" s="99" t="s">
        <v>245</v>
      </c>
      <c r="IC18" s="99" t="s">
        <v>246</v>
      </c>
      <c r="ID18" s="99" t="s">
        <v>247</v>
      </c>
      <c r="IE18" s="99" t="s">
        <v>248</v>
      </c>
      <c r="IF18" s="99" t="s">
        <v>249</v>
      </c>
      <c r="IG18" s="99" t="s">
        <v>250</v>
      </c>
      <c r="IH18" s="99" t="s">
        <v>251</v>
      </c>
      <c r="II18" s="99" t="s">
        <v>252</v>
      </c>
      <c r="IJ18" s="99" t="s">
        <v>253</v>
      </c>
      <c r="IK18" s="99" t="s">
        <v>254</v>
      </c>
      <c r="IL18" s="99" t="s">
        <v>255</v>
      </c>
      <c r="IM18" s="99" t="s">
        <v>256</v>
      </c>
      <c r="IN18" s="99" t="s">
        <v>257</v>
      </c>
      <c r="IO18" s="99" t="s">
        <v>258</v>
      </c>
      <c r="IP18" s="99" t="s">
        <v>259</v>
      </c>
      <c r="IQ18" s="99" t="s">
        <v>260</v>
      </c>
      <c r="IR18" s="99" t="s">
        <v>261</v>
      </c>
      <c r="IS18" s="99" t="s">
        <v>262</v>
      </c>
      <c r="IT18" s="99" t="s">
        <v>263</v>
      </c>
      <c r="IU18" s="99" t="s">
        <v>264</v>
      </c>
      <c r="IV18" s="99" t="s">
        <v>265</v>
      </c>
      <c r="IW18" s="99" t="s">
        <v>266</v>
      </c>
      <c r="IX18" s="99" t="s">
        <v>267</v>
      </c>
      <c r="IY18" s="99" t="s">
        <v>268</v>
      </c>
      <c r="IZ18" s="99" t="s">
        <v>269</v>
      </c>
      <c r="JA18" s="99" t="s">
        <v>270</v>
      </c>
      <c r="JB18" s="99" t="s">
        <v>271</v>
      </c>
      <c r="JC18" s="99" t="s">
        <v>272</v>
      </c>
      <c r="JD18" s="99" t="s">
        <v>273</v>
      </c>
      <c r="JE18" s="99" t="s">
        <v>274</v>
      </c>
      <c r="JF18" s="99" t="s">
        <v>275</v>
      </c>
      <c r="JG18" s="99" t="s">
        <v>276</v>
      </c>
      <c r="JH18" s="99" t="s">
        <v>277</v>
      </c>
      <c r="JI18" s="99" t="s">
        <v>278</v>
      </c>
      <c r="JJ18" s="99" t="s">
        <v>279</v>
      </c>
      <c r="JK18" s="99" t="s">
        <v>280</v>
      </c>
      <c r="JL18" s="99" t="s">
        <v>281</v>
      </c>
      <c r="JM18" s="99" t="s">
        <v>282</v>
      </c>
      <c r="JN18" s="99" t="s">
        <v>283</v>
      </c>
      <c r="JO18" s="99" t="s">
        <v>284</v>
      </c>
      <c r="JP18" s="99" t="s">
        <v>285</v>
      </c>
      <c r="JQ18" s="99" t="s">
        <v>286</v>
      </c>
      <c r="JR18" s="99" t="s">
        <v>287</v>
      </c>
      <c r="JS18" s="99" t="s">
        <v>288</v>
      </c>
      <c r="JT18" s="99" t="s">
        <v>289</v>
      </c>
      <c r="JU18" s="99" t="s">
        <v>290</v>
      </c>
      <c r="JV18" s="99" t="s">
        <v>291</v>
      </c>
      <c r="JW18" s="99" t="s">
        <v>292</v>
      </c>
      <c r="JX18" s="99" t="s">
        <v>293</v>
      </c>
      <c r="JY18" s="99" t="s">
        <v>294</v>
      </c>
      <c r="JZ18" s="99" t="s">
        <v>295</v>
      </c>
      <c r="KA18" s="99" t="s">
        <v>296</v>
      </c>
      <c r="KB18" s="99" t="s">
        <v>297</v>
      </c>
      <c r="KC18" s="99" t="s">
        <v>298</v>
      </c>
      <c r="KD18" s="99" t="s">
        <v>299</v>
      </c>
      <c r="KE18" s="99" t="s">
        <v>300</v>
      </c>
      <c r="KF18" s="99" t="s">
        <v>301</v>
      </c>
      <c r="KG18" s="99" t="s">
        <v>302</v>
      </c>
      <c r="KH18" s="99" t="s">
        <v>303</v>
      </c>
      <c r="KI18" s="99" t="s">
        <v>304</v>
      </c>
      <c r="KJ18" s="99" t="s">
        <v>305</v>
      </c>
      <c r="KK18" s="99" t="s">
        <v>306</v>
      </c>
      <c r="KL18" s="99" t="s">
        <v>307</v>
      </c>
      <c r="KM18" s="99" t="s">
        <v>308</v>
      </c>
      <c r="KN18" s="99" t="s">
        <v>309</v>
      </c>
      <c r="KO18" s="99" t="s">
        <v>310</v>
      </c>
      <c r="KP18" s="99" t="s">
        <v>311</v>
      </c>
      <c r="KQ18" s="99" t="s">
        <v>312</v>
      </c>
      <c r="KR18" s="99" t="s">
        <v>313</v>
      </c>
      <c r="KS18" s="99" t="s">
        <v>314</v>
      </c>
      <c r="KT18" s="99" t="s">
        <v>315</v>
      </c>
      <c r="KU18" s="99" t="s">
        <v>316</v>
      </c>
      <c r="KV18" s="99" t="s">
        <v>317</v>
      </c>
      <c r="KW18" s="99" t="s">
        <v>318</v>
      </c>
      <c r="KX18" s="99" t="s">
        <v>319</v>
      </c>
      <c r="KY18" s="99" t="s">
        <v>320</v>
      </c>
      <c r="KZ18" s="99" t="s">
        <v>321</v>
      </c>
      <c r="LA18" s="99" t="s">
        <v>322</v>
      </c>
      <c r="LB18" s="99" t="s">
        <v>323</v>
      </c>
      <c r="LC18" s="99" t="s">
        <v>324</v>
      </c>
      <c r="LD18" s="99" t="s">
        <v>325</v>
      </c>
      <c r="LE18" s="99" t="s">
        <v>326</v>
      </c>
      <c r="LF18" s="99" t="s">
        <v>327</v>
      </c>
      <c r="LG18" s="99" t="s">
        <v>328</v>
      </c>
      <c r="LH18" s="99" t="s">
        <v>329</v>
      </c>
      <c r="LI18" s="99" t="s">
        <v>330</v>
      </c>
      <c r="LJ18" s="99" t="s">
        <v>331</v>
      </c>
      <c r="LK18" s="99" t="s">
        <v>332</v>
      </c>
      <c r="LL18" s="99" t="s">
        <v>333</v>
      </c>
      <c r="LM18" s="99" t="s">
        <v>334</v>
      </c>
      <c r="LN18" s="99" t="s">
        <v>335</v>
      </c>
      <c r="LO18" s="99" t="s">
        <v>336</v>
      </c>
      <c r="LP18" s="99" t="s">
        <v>337</v>
      </c>
      <c r="LQ18" s="99" t="s">
        <v>338</v>
      </c>
      <c r="LR18" s="99" t="s">
        <v>339</v>
      </c>
      <c r="LS18" s="99" t="s">
        <v>340</v>
      </c>
      <c r="LT18" s="99" t="s">
        <v>341</v>
      </c>
      <c r="LU18" s="99" t="s">
        <v>342</v>
      </c>
      <c r="LV18" s="99" t="s">
        <v>343</v>
      </c>
      <c r="LW18" s="99" t="s">
        <v>344</v>
      </c>
      <c r="LX18" s="99" t="s">
        <v>345</v>
      </c>
      <c r="LY18" s="99" t="s">
        <v>346</v>
      </c>
      <c r="LZ18" s="99" t="s">
        <v>347</v>
      </c>
      <c r="MA18" s="99" t="s">
        <v>348</v>
      </c>
      <c r="MB18" s="99" t="s">
        <v>349</v>
      </c>
      <c r="MC18" s="99" t="s">
        <v>350</v>
      </c>
      <c r="MD18" s="99" t="s">
        <v>351</v>
      </c>
      <c r="ME18" s="99" t="s">
        <v>352</v>
      </c>
      <c r="MF18" s="99" t="s">
        <v>353</v>
      </c>
      <c r="MG18" s="99" t="s">
        <v>354</v>
      </c>
      <c r="MH18" s="99" t="s">
        <v>355</v>
      </c>
      <c r="MI18" s="99" t="s">
        <v>356</v>
      </c>
      <c r="MJ18" s="99" t="s">
        <v>357</v>
      </c>
      <c r="MK18" s="99" t="s">
        <v>358</v>
      </c>
      <c r="ML18" s="99" t="s">
        <v>359</v>
      </c>
      <c r="MM18" s="99" t="s">
        <v>360</v>
      </c>
      <c r="MN18" s="99" t="s">
        <v>361</v>
      </c>
      <c r="MO18" s="99" t="s">
        <v>362</v>
      </c>
      <c r="MP18" s="99" t="s">
        <v>363</v>
      </c>
      <c r="MQ18" s="99" t="s">
        <v>364</v>
      </c>
      <c r="MR18" s="99" t="s">
        <v>365</v>
      </c>
      <c r="MS18" s="99" t="s">
        <v>366</v>
      </c>
      <c r="MT18" s="99" t="s">
        <v>367</v>
      </c>
      <c r="MU18" s="99" t="s">
        <v>368</v>
      </c>
      <c r="MV18" s="99" t="s">
        <v>369</v>
      </c>
      <c r="MW18" s="99" t="s">
        <v>370</v>
      </c>
      <c r="MX18" s="99" t="s">
        <v>371</v>
      </c>
      <c r="MY18" s="99" t="s">
        <v>372</v>
      </c>
      <c r="MZ18" s="99" t="s">
        <v>373</v>
      </c>
      <c r="NA18" s="99" t="s">
        <v>374</v>
      </c>
      <c r="NB18" s="99" t="s">
        <v>375</v>
      </c>
      <c r="NC18" s="99" t="s">
        <v>376</v>
      </c>
      <c r="ND18" s="99" t="s">
        <v>377</v>
      </c>
      <c r="NE18" s="99" t="s">
        <v>378</v>
      </c>
      <c r="NF18" s="99" t="s">
        <v>379</v>
      </c>
      <c r="NG18" s="99" t="s">
        <v>380</v>
      </c>
      <c r="NH18" s="99" t="s">
        <v>381</v>
      </c>
      <c r="NI18" s="99" t="s">
        <v>382</v>
      </c>
      <c r="NJ18" s="99" t="s">
        <v>383</v>
      </c>
      <c r="NK18" s="99" t="s">
        <v>384</v>
      </c>
      <c r="NL18" s="99" t="s">
        <v>385</v>
      </c>
      <c r="NM18" s="99" t="s">
        <v>386</v>
      </c>
      <c r="NN18" s="99" t="s">
        <v>387</v>
      </c>
      <c r="NO18" s="99" t="s">
        <v>388</v>
      </c>
      <c r="NP18" s="99" t="s">
        <v>389</v>
      </c>
      <c r="NQ18" s="99" t="s">
        <v>390</v>
      </c>
      <c r="NR18" s="99" t="s">
        <v>391</v>
      </c>
      <c r="NS18" s="99" t="s">
        <v>392</v>
      </c>
      <c r="NT18" s="99" t="s">
        <v>393</v>
      </c>
      <c r="NU18" s="99" t="s">
        <v>394</v>
      </c>
      <c r="NV18" s="99" t="s">
        <v>395</v>
      </c>
      <c r="NW18" s="99" t="s">
        <v>396</v>
      </c>
      <c r="NX18" s="99" t="s">
        <v>397</v>
      </c>
      <c r="NY18" s="99" t="s">
        <v>398</v>
      </c>
      <c r="NZ18" s="99" t="s">
        <v>399</v>
      </c>
      <c r="OA18" s="99" t="s">
        <v>400</v>
      </c>
      <c r="OB18" s="99" t="s">
        <v>401</v>
      </c>
      <c r="OC18" s="99" t="s">
        <v>402</v>
      </c>
      <c r="OD18" s="99" t="s">
        <v>403</v>
      </c>
      <c r="OE18" s="99" t="s">
        <v>404</v>
      </c>
      <c r="OF18" s="99" t="s">
        <v>405</v>
      </c>
      <c r="OG18" s="99" t="s">
        <v>406</v>
      </c>
      <c r="OH18" s="99" t="s">
        <v>407</v>
      </c>
      <c r="OI18" s="99" t="s">
        <v>408</v>
      </c>
      <c r="OJ18" s="99" t="s">
        <v>409</v>
      </c>
      <c r="OK18" s="99" t="s">
        <v>410</v>
      </c>
      <c r="OL18" s="99" t="s">
        <v>411</v>
      </c>
      <c r="OM18" s="99" t="s">
        <v>412</v>
      </c>
      <c r="ON18" s="99" t="s">
        <v>413</v>
      </c>
      <c r="OO18" s="99" t="s">
        <v>414</v>
      </c>
      <c r="OP18" s="99" t="s">
        <v>415</v>
      </c>
      <c r="OQ18" s="99" t="s">
        <v>416</v>
      </c>
      <c r="OR18" s="99" t="s">
        <v>417</v>
      </c>
      <c r="OS18" s="99" t="s">
        <v>418</v>
      </c>
      <c r="OT18" s="99" t="s">
        <v>419</v>
      </c>
      <c r="OU18" s="99" t="s">
        <v>420</v>
      </c>
      <c r="OV18" s="99" t="s">
        <v>421</v>
      </c>
      <c r="OW18" s="99" t="s">
        <v>422</v>
      </c>
      <c r="OX18" s="99" t="s">
        <v>423</v>
      </c>
      <c r="OY18" s="99" t="s">
        <v>424</v>
      </c>
      <c r="OZ18" s="99" t="s">
        <v>425</v>
      </c>
      <c r="PA18" s="99" t="s">
        <v>426</v>
      </c>
      <c r="PB18" s="99" t="s">
        <v>427</v>
      </c>
      <c r="PC18" s="99" t="s">
        <v>428</v>
      </c>
      <c r="PD18" s="99" t="s">
        <v>429</v>
      </c>
      <c r="PE18" s="99" t="s">
        <v>430</v>
      </c>
      <c r="PF18" s="99" t="s">
        <v>431</v>
      </c>
      <c r="PG18" s="99" t="s">
        <v>432</v>
      </c>
      <c r="PH18" s="99" t="s">
        <v>433</v>
      </c>
      <c r="PI18" s="99" t="s">
        <v>434</v>
      </c>
      <c r="PJ18" s="99" t="s">
        <v>435</v>
      </c>
      <c r="PK18" s="99" t="s">
        <v>436</v>
      </c>
      <c r="PL18" s="99" t="s">
        <v>437</v>
      </c>
      <c r="PM18" s="99" t="s">
        <v>438</v>
      </c>
      <c r="PN18" s="99" t="s">
        <v>439</v>
      </c>
      <c r="PO18" s="99" t="s">
        <v>440</v>
      </c>
      <c r="PP18" s="99" t="s">
        <v>441</v>
      </c>
      <c r="PQ18" s="99" t="s">
        <v>442</v>
      </c>
      <c r="PR18" s="99" t="s">
        <v>443</v>
      </c>
      <c r="PS18" s="99" t="s">
        <v>444</v>
      </c>
      <c r="PT18" s="99" t="s">
        <v>445</v>
      </c>
      <c r="PU18" s="99" t="s">
        <v>446</v>
      </c>
      <c r="PV18" s="99" t="s">
        <v>447</v>
      </c>
      <c r="PW18" s="99" t="s">
        <v>448</v>
      </c>
      <c r="PX18" s="99" t="s">
        <v>449</v>
      </c>
      <c r="PY18" s="99" t="s">
        <v>450</v>
      </c>
      <c r="PZ18" s="99" t="s">
        <v>451</v>
      </c>
      <c r="QA18" s="99" t="s">
        <v>452</v>
      </c>
      <c r="QB18" s="99" t="s">
        <v>453</v>
      </c>
      <c r="QC18" s="99" t="s">
        <v>454</v>
      </c>
      <c r="QD18" s="99" t="s">
        <v>455</v>
      </c>
      <c r="QE18" s="99" t="s">
        <v>456</v>
      </c>
      <c r="QF18" s="99" t="s">
        <v>457</v>
      </c>
      <c r="QG18" s="99" t="s">
        <v>458</v>
      </c>
      <c r="QH18" s="99" t="s">
        <v>459</v>
      </c>
      <c r="QI18" s="99" t="s">
        <v>460</v>
      </c>
      <c r="QJ18" s="99" t="s">
        <v>461</v>
      </c>
      <c r="QK18" s="99" t="s">
        <v>462</v>
      </c>
      <c r="QL18" s="99" t="s">
        <v>463</v>
      </c>
      <c r="QM18" s="99" t="s">
        <v>464</v>
      </c>
      <c r="QN18" s="99" t="s">
        <v>465</v>
      </c>
      <c r="QO18" s="99" t="s">
        <v>466</v>
      </c>
      <c r="QP18" s="99" t="s">
        <v>467</v>
      </c>
      <c r="QQ18" s="99" t="s">
        <v>468</v>
      </c>
      <c r="QR18" s="99" t="s">
        <v>469</v>
      </c>
      <c r="QS18" s="99" t="s">
        <v>470</v>
      </c>
      <c r="QT18" s="99" t="s">
        <v>471</v>
      </c>
      <c r="QU18" s="99" t="s">
        <v>472</v>
      </c>
      <c r="QV18" s="99" t="s">
        <v>473</v>
      </c>
      <c r="QW18" s="99" t="s">
        <v>474</v>
      </c>
      <c r="QX18" s="99" t="s">
        <v>475</v>
      </c>
      <c r="QY18" s="99" t="s">
        <v>476</v>
      </c>
      <c r="QZ18" s="99" t="s">
        <v>477</v>
      </c>
      <c r="RA18" s="99" t="s">
        <v>478</v>
      </c>
      <c r="RB18" s="99" t="s">
        <v>479</v>
      </c>
      <c r="RC18" s="99" t="s">
        <v>480</v>
      </c>
      <c r="RD18" s="99" t="s">
        <v>481</v>
      </c>
      <c r="RE18" s="99" t="s">
        <v>482</v>
      </c>
      <c r="RF18" s="99" t="s">
        <v>483</v>
      </c>
      <c r="RG18" s="99" t="s">
        <v>484</v>
      </c>
      <c r="RH18" s="99" t="s">
        <v>485</v>
      </c>
      <c r="RI18" s="99" t="s">
        <v>486</v>
      </c>
      <c r="RJ18" s="99" t="s">
        <v>487</v>
      </c>
      <c r="RK18" s="99" t="s">
        <v>488</v>
      </c>
      <c r="RL18" s="99" t="s">
        <v>489</v>
      </c>
      <c r="RM18" s="99" t="s">
        <v>490</v>
      </c>
      <c r="RN18" s="99" t="s">
        <v>491</v>
      </c>
      <c r="RO18" s="99" t="s">
        <v>492</v>
      </c>
      <c r="RP18" s="99" t="s">
        <v>493</v>
      </c>
      <c r="RQ18" s="99" t="s">
        <v>494</v>
      </c>
      <c r="RR18" s="99" t="s">
        <v>495</v>
      </c>
      <c r="RS18" s="99" t="s">
        <v>496</v>
      </c>
      <c r="RT18" s="99" t="s">
        <v>497</v>
      </c>
      <c r="RU18" s="99" t="s">
        <v>498</v>
      </c>
      <c r="RV18" s="99" t="s">
        <v>499</v>
      </c>
      <c r="RW18" s="99" t="s">
        <v>500</v>
      </c>
      <c r="RX18" s="99" t="s">
        <v>501</v>
      </c>
      <c r="RY18" s="99" t="s">
        <v>502</v>
      </c>
      <c r="RZ18" s="99" t="s">
        <v>503</v>
      </c>
      <c r="SA18" s="99" t="s">
        <v>504</v>
      </c>
      <c r="SB18" s="99" t="s">
        <v>505</v>
      </c>
      <c r="SC18" s="99" t="s">
        <v>506</v>
      </c>
      <c r="SD18" s="99" t="s">
        <v>507</v>
      </c>
      <c r="SE18" s="99" t="s">
        <v>508</v>
      </c>
      <c r="SF18" s="99" t="s">
        <v>509</v>
      </c>
      <c r="SG18" s="99" t="s">
        <v>510</v>
      </c>
      <c r="SH18" s="99" t="s">
        <v>511</v>
      </c>
      <c r="SI18" s="99" t="s">
        <v>512</v>
      </c>
      <c r="SJ18" s="99" t="s">
        <v>513</v>
      </c>
      <c r="SK18" s="99" t="s">
        <v>514</v>
      </c>
      <c r="SL18" s="5"/>
    </row>
    <row r="19" ht="14.25" customHeight="1">
      <c r="A19" s="68"/>
      <c r="B19" s="102" t="s">
        <v>3</v>
      </c>
      <c r="C19" s="103"/>
      <c r="D19" s="104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37"/>
      <c r="SL19" s="5"/>
    </row>
    <row r="20" ht="14.25" customHeight="1">
      <c r="A20" s="72" t="s">
        <v>605</v>
      </c>
      <c r="B20" s="105" t="s">
        <v>611</v>
      </c>
      <c r="C20" s="73"/>
      <c r="D20" s="74">
        <f t="shared" ref="D20:D27" si="3">C20+SUM(E20:SK20)</f>
        <v>-3350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106">
        <v>-400.0</v>
      </c>
      <c r="AP20" s="106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106">
        <v>-2400.0</v>
      </c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106">
        <v>-550.0</v>
      </c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0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0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0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75"/>
      <c r="SL20" s="5"/>
    </row>
    <row r="21" ht="14.25" customHeight="1">
      <c r="A21" s="80" t="s">
        <v>605</v>
      </c>
      <c r="B21" s="107" t="s">
        <v>612</v>
      </c>
      <c r="C21" s="81"/>
      <c r="D21" s="74">
        <f t="shared" si="3"/>
        <v>-6350</v>
      </c>
      <c r="E21" s="30"/>
      <c r="F21" s="83">
        <v>-3500.0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83">
        <v>-150.0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83">
        <v>-150.0</v>
      </c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83">
        <v>-1650.0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83">
        <v>-900.0</v>
      </c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30"/>
      <c r="SK21" s="82"/>
      <c r="SL21" s="5"/>
    </row>
    <row r="22" ht="14.25" customHeight="1">
      <c r="A22" s="80" t="s">
        <v>605</v>
      </c>
      <c r="B22" s="107" t="s">
        <v>613</v>
      </c>
      <c r="C22" s="81"/>
      <c r="D22" s="74">
        <f t="shared" si="3"/>
        <v>-14414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83">
        <v>-300.0</v>
      </c>
      <c r="R22" s="30"/>
      <c r="S22" s="30"/>
      <c r="T22" s="30"/>
      <c r="U22" s="83">
        <v>-939.0</v>
      </c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83">
        <v>-10350.0</v>
      </c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83">
        <v>-2825.0</v>
      </c>
      <c r="BC22" s="83"/>
      <c r="BD22" s="30"/>
      <c r="BE22" s="83">
        <v>450.0</v>
      </c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83">
        <v>-450.0</v>
      </c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82"/>
      <c r="SL22" s="5"/>
    </row>
    <row r="23" ht="14.25" customHeight="1">
      <c r="A23" s="80" t="s">
        <v>605</v>
      </c>
      <c r="B23" s="108" t="s">
        <v>614</v>
      </c>
      <c r="C23" s="81"/>
      <c r="D23" s="74">
        <f t="shared" si="3"/>
        <v>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82"/>
      <c r="SL23" s="5"/>
    </row>
    <row r="24" ht="14.25" customHeight="1">
      <c r="A24" s="80" t="s">
        <v>605</v>
      </c>
      <c r="B24" s="29" t="s">
        <v>615</v>
      </c>
      <c r="C24" s="81"/>
      <c r="D24" s="74">
        <f t="shared" si="3"/>
        <v>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82"/>
      <c r="SL24" s="5"/>
    </row>
    <row r="25" ht="14.25" customHeight="1">
      <c r="A25" s="80" t="s">
        <v>605</v>
      </c>
      <c r="B25" s="29" t="s">
        <v>616</v>
      </c>
      <c r="C25" s="81"/>
      <c r="D25" s="74">
        <f t="shared" si="3"/>
        <v>-10487.58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83">
        <v>-10000.0</v>
      </c>
      <c r="CO25" s="83">
        <v>-487.58</v>
      </c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82"/>
      <c r="SL25" s="5"/>
    </row>
    <row r="26" ht="14.25" customHeight="1">
      <c r="A26" s="80" t="s">
        <v>605</v>
      </c>
      <c r="B26" s="107" t="s">
        <v>617</v>
      </c>
      <c r="C26" s="81"/>
      <c r="D26" s="74">
        <f t="shared" si="3"/>
        <v>-91479.83</v>
      </c>
      <c r="E26" s="30">
        <v>-89825.47</v>
      </c>
      <c r="F26" s="30"/>
      <c r="G26" s="30"/>
      <c r="H26" s="30"/>
      <c r="I26" s="83">
        <v>-252.55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83">
        <v>-357.6</v>
      </c>
      <c r="U26" s="30"/>
      <c r="V26" s="30"/>
      <c r="W26" s="30"/>
      <c r="X26" s="30"/>
      <c r="Y26" s="30"/>
      <c r="Z26" s="30"/>
      <c r="AA26" s="30"/>
      <c r="AB26" s="83">
        <v>-945.97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109">
        <v>-98.24</v>
      </c>
      <c r="CH26" s="30"/>
      <c r="CI26" s="30"/>
      <c r="CJ26" s="30"/>
      <c r="CK26" s="30"/>
      <c r="CL26" s="30"/>
      <c r="CM26" s="30"/>
      <c r="CN26" s="30"/>
      <c r="CO26" s="83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82"/>
      <c r="SL26" s="5"/>
    </row>
    <row r="27" ht="14.25" customHeight="1">
      <c r="A27" s="94" t="s">
        <v>605</v>
      </c>
      <c r="B27" s="110" t="s">
        <v>618</v>
      </c>
      <c r="C27" s="91"/>
      <c r="D27" s="111">
        <f t="shared" si="3"/>
        <v>0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30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  <c r="OU27" s="92"/>
      <c r="OV27" s="92"/>
      <c r="OW27" s="92"/>
      <c r="OX27" s="92"/>
      <c r="OY27" s="92"/>
      <c r="OZ27" s="92"/>
      <c r="PA27" s="92"/>
      <c r="PB27" s="92"/>
      <c r="PC27" s="92"/>
      <c r="PD27" s="92"/>
      <c r="PE27" s="92"/>
      <c r="PF27" s="92"/>
      <c r="PG27" s="92"/>
      <c r="PH27" s="92"/>
      <c r="PI27" s="92"/>
      <c r="PJ27" s="92"/>
      <c r="PK27" s="92"/>
      <c r="PL27" s="92"/>
      <c r="PM27" s="92"/>
      <c r="PN27" s="92"/>
      <c r="PO27" s="92"/>
      <c r="PP27" s="92"/>
      <c r="PQ27" s="92"/>
      <c r="PR27" s="92"/>
      <c r="PS27" s="92"/>
      <c r="PT27" s="92"/>
      <c r="PU27" s="92"/>
      <c r="PV27" s="92"/>
      <c r="PW27" s="92"/>
      <c r="PX27" s="92"/>
      <c r="PY27" s="92"/>
      <c r="PZ27" s="92"/>
      <c r="QA27" s="92"/>
      <c r="QB27" s="92"/>
      <c r="QC27" s="92"/>
      <c r="QD27" s="92"/>
      <c r="QE27" s="92"/>
      <c r="QF27" s="92"/>
      <c r="QG27" s="92"/>
      <c r="QH27" s="92"/>
      <c r="QI27" s="92"/>
      <c r="QJ27" s="92"/>
      <c r="QK27" s="92"/>
      <c r="QL27" s="92"/>
      <c r="QM27" s="92"/>
      <c r="QN27" s="92"/>
      <c r="QO27" s="92"/>
      <c r="QP27" s="92"/>
      <c r="QQ27" s="92"/>
      <c r="QR27" s="92"/>
      <c r="QS27" s="92"/>
      <c r="QT27" s="92"/>
      <c r="QU27" s="92"/>
      <c r="QV27" s="92"/>
      <c r="QW27" s="92"/>
      <c r="QX27" s="92"/>
      <c r="QY27" s="92"/>
      <c r="QZ27" s="92"/>
      <c r="RA27" s="92"/>
      <c r="RB27" s="92"/>
      <c r="RC27" s="92"/>
      <c r="RD27" s="92"/>
      <c r="RE27" s="92"/>
      <c r="RF27" s="92"/>
      <c r="RG27" s="92"/>
      <c r="RH27" s="92"/>
      <c r="RI27" s="92"/>
      <c r="RJ27" s="92"/>
      <c r="RK27" s="92"/>
      <c r="RL27" s="92"/>
      <c r="RM27" s="92"/>
      <c r="RN27" s="92"/>
      <c r="RO27" s="92"/>
      <c r="RP27" s="92"/>
      <c r="RQ27" s="92"/>
      <c r="RR27" s="92"/>
      <c r="RS27" s="92"/>
      <c r="RT27" s="92"/>
      <c r="RU27" s="92"/>
      <c r="RV27" s="92"/>
      <c r="RW27" s="92"/>
      <c r="RX27" s="92"/>
      <c r="RY27" s="92"/>
      <c r="RZ27" s="92"/>
      <c r="SA27" s="92"/>
      <c r="SB27" s="92"/>
      <c r="SC27" s="92"/>
      <c r="SD27" s="92"/>
      <c r="SE27" s="92"/>
      <c r="SF27" s="92"/>
      <c r="SG27" s="92"/>
      <c r="SH27" s="92"/>
      <c r="SI27" s="92"/>
      <c r="SJ27" s="92"/>
      <c r="SK27" s="93"/>
      <c r="SL27" s="5"/>
    </row>
    <row r="28" ht="14.25" customHeight="1">
      <c r="A28" s="68"/>
      <c r="B28" s="112" t="s">
        <v>8</v>
      </c>
      <c r="C28" s="113"/>
      <c r="D28" s="114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5"/>
    </row>
    <row r="29" ht="14.25" customHeight="1">
      <c r="A29" s="72" t="s">
        <v>597</v>
      </c>
      <c r="B29" s="38" t="s">
        <v>619</v>
      </c>
      <c r="C29" s="77"/>
      <c r="D29" s="74">
        <f t="shared" ref="D29:D61" si="4">C29+SUM(E29:SK29)</f>
        <v>0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8"/>
      <c r="IW29" s="78"/>
      <c r="IX29" s="78"/>
      <c r="IY29" s="78"/>
      <c r="IZ29" s="78"/>
      <c r="JA29" s="78"/>
      <c r="JB29" s="78"/>
      <c r="JC29" s="78"/>
      <c r="JD29" s="78"/>
      <c r="JE29" s="78"/>
      <c r="JF29" s="78"/>
      <c r="JG29" s="78"/>
      <c r="JH29" s="78"/>
      <c r="JI29" s="78"/>
      <c r="JJ29" s="78"/>
      <c r="JK29" s="78"/>
      <c r="JL29" s="78"/>
      <c r="JM29" s="78"/>
      <c r="JN29" s="78"/>
      <c r="JO29" s="78"/>
      <c r="JP29" s="78"/>
      <c r="JQ29" s="78"/>
      <c r="JR29" s="78"/>
      <c r="JS29" s="78"/>
      <c r="JT29" s="78"/>
      <c r="JU29" s="78"/>
      <c r="JV29" s="78"/>
      <c r="JW29" s="78"/>
      <c r="JX29" s="78"/>
      <c r="JY29" s="78"/>
      <c r="JZ29" s="78"/>
      <c r="KA29" s="78"/>
      <c r="KB29" s="78"/>
      <c r="KC29" s="78"/>
      <c r="KD29" s="78"/>
      <c r="KE29" s="78"/>
      <c r="KF29" s="78"/>
      <c r="KG29" s="78"/>
      <c r="KH29" s="78"/>
      <c r="KI29" s="78"/>
      <c r="KJ29" s="78"/>
      <c r="KK29" s="78"/>
      <c r="KL29" s="78"/>
      <c r="KM29" s="78"/>
      <c r="KN29" s="78"/>
      <c r="KO29" s="78"/>
      <c r="KP29" s="78"/>
      <c r="KQ29" s="78"/>
      <c r="KR29" s="78"/>
      <c r="KS29" s="78"/>
      <c r="KT29" s="78"/>
      <c r="KU29" s="78"/>
      <c r="KV29" s="78"/>
      <c r="KW29" s="78"/>
      <c r="KX29" s="78"/>
      <c r="KY29" s="78"/>
      <c r="KZ29" s="78"/>
      <c r="LA29" s="78"/>
      <c r="LB29" s="78"/>
      <c r="LC29" s="78"/>
      <c r="LD29" s="78"/>
      <c r="LE29" s="78"/>
      <c r="LF29" s="78"/>
      <c r="LG29" s="78"/>
      <c r="LH29" s="78"/>
      <c r="LI29" s="78"/>
      <c r="LJ29" s="78"/>
      <c r="LK29" s="78"/>
      <c r="LL29" s="78"/>
      <c r="LM29" s="78"/>
      <c r="LN29" s="78"/>
      <c r="LO29" s="78"/>
      <c r="LP29" s="78"/>
      <c r="LQ29" s="78"/>
      <c r="LR29" s="78"/>
      <c r="LS29" s="78"/>
      <c r="LT29" s="78"/>
      <c r="LU29" s="78"/>
      <c r="LV29" s="78"/>
      <c r="LW29" s="78"/>
      <c r="LX29" s="78"/>
      <c r="LY29" s="78"/>
      <c r="LZ29" s="78"/>
      <c r="MA29" s="78"/>
      <c r="MB29" s="78"/>
      <c r="MC29" s="78"/>
      <c r="MD29" s="78"/>
      <c r="ME29" s="78"/>
      <c r="MF29" s="78"/>
      <c r="MG29" s="78"/>
      <c r="MH29" s="78"/>
      <c r="MI29" s="78"/>
      <c r="MJ29" s="78"/>
      <c r="MK29" s="78"/>
      <c r="ML29" s="78"/>
      <c r="MM29" s="78"/>
      <c r="MN29" s="78"/>
      <c r="MO29" s="78"/>
      <c r="MP29" s="78"/>
      <c r="MQ29" s="78"/>
      <c r="MR29" s="78"/>
      <c r="MS29" s="78"/>
      <c r="MT29" s="78"/>
      <c r="MU29" s="78"/>
      <c r="MV29" s="78"/>
      <c r="MW29" s="78"/>
      <c r="MX29" s="78"/>
      <c r="MY29" s="78"/>
      <c r="MZ29" s="78"/>
      <c r="NA29" s="78"/>
      <c r="NB29" s="78"/>
      <c r="NC29" s="78"/>
      <c r="ND29" s="78"/>
      <c r="NE29" s="78"/>
      <c r="NF29" s="78"/>
      <c r="NG29" s="78"/>
      <c r="NH29" s="78"/>
      <c r="NI29" s="78"/>
      <c r="NJ29" s="78"/>
      <c r="NK29" s="78"/>
      <c r="NL29" s="78"/>
      <c r="NM29" s="78"/>
      <c r="NN29" s="78"/>
      <c r="NO29" s="78"/>
      <c r="NP29" s="78"/>
      <c r="NQ29" s="78"/>
      <c r="NR29" s="78"/>
      <c r="NS29" s="78"/>
      <c r="NT29" s="78"/>
      <c r="NU29" s="78"/>
      <c r="NV29" s="78"/>
      <c r="NW29" s="78"/>
      <c r="NX29" s="78"/>
      <c r="NY29" s="78"/>
      <c r="NZ29" s="78"/>
      <c r="OA29" s="78"/>
      <c r="OB29" s="78"/>
      <c r="OC29" s="78"/>
      <c r="OD29" s="78"/>
      <c r="OE29" s="78"/>
      <c r="OF29" s="78"/>
      <c r="OG29" s="78"/>
      <c r="OH29" s="78"/>
      <c r="OI29" s="78"/>
      <c r="OJ29" s="78"/>
      <c r="OK29" s="78"/>
      <c r="OL29" s="78"/>
      <c r="OM29" s="78"/>
      <c r="ON29" s="78"/>
      <c r="OO29" s="78"/>
      <c r="OP29" s="78"/>
      <c r="OQ29" s="78"/>
      <c r="OR29" s="78"/>
      <c r="OS29" s="78"/>
      <c r="OT29" s="78"/>
      <c r="OU29" s="78"/>
      <c r="OV29" s="78"/>
      <c r="OW29" s="78"/>
      <c r="OX29" s="78"/>
      <c r="OY29" s="78"/>
      <c r="OZ29" s="78"/>
      <c r="PA29" s="78"/>
      <c r="PB29" s="78"/>
      <c r="PC29" s="78"/>
      <c r="PD29" s="78"/>
      <c r="PE29" s="78"/>
      <c r="PF29" s="78"/>
      <c r="PG29" s="78"/>
      <c r="PH29" s="78"/>
      <c r="PI29" s="78"/>
      <c r="PJ29" s="78"/>
      <c r="PK29" s="78"/>
      <c r="PL29" s="78"/>
      <c r="PM29" s="78"/>
      <c r="PN29" s="78"/>
      <c r="PO29" s="78"/>
      <c r="PP29" s="78"/>
      <c r="PQ29" s="78"/>
      <c r="PR29" s="78"/>
      <c r="PS29" s="78"/>
      <c r="PT29" s="78"/>
      <c r="PU29" s="78"/>
      <c r="PV29" s="78"/>
      <c r="PW29" s="78"/>
      <c r="PX29" s="78"/>
      <c r="PY29" s="78"/>
      <c r="PZ29" s="78"/>
      <c r="QA29" s="78"/>
      <c r="QB29" s="78"/>
      <c r="QC29" s="78"/>
      <c r="QD29" s="78"/>
      <c r="QE29" s="78"/>
      <c r="QF29" s="78"/>
      <c r="QG29" s="78"/>
      <c r="QH29" s="78"/>
      <c r="QI29" s="78"/>
      <c r="QJ29" s="78"/>
      <c r="QK29" s="78"/>
      <c r="QL29" s="78"/>
      <c r="QM29" s="78"/>
      <c r="QN29" s="78"/>
      <c r="QO29" s="78"/>
      <c r="QP29" s="78"/>
      <c r="QQ29" s="78"/>
      <c r="QR29" s="78"/>
      <c r="QS29" s="78"/>
      <c r="QT29" s="78"/>
      <c r="QU29" s="78"/>
      <c r="QV29" s="78"/>
      <c r="QW29" s="78"/>
      <c r="QX29" s="78"/>
      <c r="QY29" s="78"/>
      <c r="QZ29" s="78"/>
      <c r="RA29" s="78"/>
      <c r="RB29" s="78"/>
      <c r="RC29" s="78"/>
      <c r="RD29" s="78"/>
      <c r="RE29" s="78"/>
      <c r="RF29" s="78"/>
      <c r="RG29" s="78"/>
      <c r="RH29" s="78"/>
      <c r="RI29" s="78"/>
      <c r="RJ29" s="78"/>
      <c r="RK29" s="78"/>
      <c r="RL29" s="78"/>
      <c r="RM29" s="78"/>
      <c r="RN29" s="78"/>
      <c r="RO29" s="78"/>
      <c r="RP29" s="78"/>
      <c r="RQ29" s="78"/>
      <c r="RR29" s="78"/>
      <c r="RS29" s="78"/>
      <c r="RT29" s="78"/>
      <c r="RU29" s="78"/>
      <c r="RV29" s="78"/>
      <c r="RW29" s="78"/>
      <c r="RX29" s="78"/>
      <c r="RY29" s="78"/>
      <c r="RZ29" s="78"/>
      <c r="SA29" s="78"/>
      <c r="SB29" s="78"/>
      <c r="SC29" s="78"/>
      <c r="SD29" s="78"/>
      <c r="SE29" s="78"/>
      <c r="SF29" s="78"/>
      <c r="SG29" s="78"/>
      <c r="SH29" s="78"/>
      <c r="SI29" s="78"/>
      <c r="SJ29" s="78"/>
      <c r="SK29" s="79"/>
      <c r="SL29" s="5"/>
    </row>
    <row r="30" ht="14.25" customHeight="1">
      <c r="A30" s="76" t="s">
        <v>597</v>
      </c>
      <c r="B30" s="38" t="s">
        <v>620</v>
      </c>
      <c r="C30" s="77"/>
      <c r="D30" s="74">
        <f t="shared" si="4"/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8"/>
      <c r="IW30" s="78"/>
      <c r="IX30" s="78"/>
      <c r="IY30" s="78"/>
      <c r="IZ30" s="78"/>
      <c r="JA30" s="78"/>
      <c r="JB30" s="78"/>
      <c r="JC30" s="78"/>
      <c r="JD30" s="78"/>
      <c r="JE30" s="78"/>
      <c r="JF30" s="78"/>
      <c r="JG30" s="78"/>
      <c r="JH30" s="78"/>
      <c r="JI30" s="78"/>
      <c r="JJ30" s="78"/>
      <c r="JK30" s="78"/>
      <c r="JL30" s="78"/>
      <c r="JM30" s="78"/>
      <c r="JN30" s="78"/>
      <c r="JO30" s="78"/>
      <c r="JP30" s="78"/>
      <c r="JQ30" s="78"/>
      <c r="JR30" s="78"/>
      <c r="JS30" s="78"/>
      <c r="JT30" s="78"/>
      <c r="JU30" s="78"/>
      <c r="JV30" s="78"/>
      <c r="JW30" s="78"/>
      <c r="JX30" s="78"/>
      <c r="JY30" s="78"/>
      <c r="JZ30" s="78"/>
      <c r="KA30" s="78"/>
      <c r="KB30" s="78"/>
      <c r="KC30" s="78"/>
      <c r="KD30" s="78"/>
      <c r="KE30" s="78"/>
      <c r="KF30" s="78"/>
      <c r="KG30" s="78"/>
      <c r="KH30" s="78"/>
      <c r="KI30" s="78"/>
      <c r="KJ30" s="78"/>
      <c r="KK30" s="78"/>
      <c r="KL30" s="78"/>
      <c r="KM30" s="78"/>
      <c r="KN30" s="78"/>
      <c r="KO30" s="78"/>
      <c r="KP30" s="78"/>
      <c r="KQ30" s="78"/>
      <c r="KR30" s="78"/>
      <c r="KS30" s="78"/>
      <c r="KT30" s="78"/>
      <c r="KU30" s="78"/>
      <c r="KV30" s="78"/>
      <c r="KW30" s="78"/>
      <c r="KX30" s="78"/>
      <c r="KY30" s="78"/>
      <c r="KZ30" s="78"/>
      <c r="LA30" s="78"/>
      <c r="LB30" s="78"/>
      <c r="LC30" s="78"/>
      <c r="LD30" s="78"/>
      <c r="LE30" s="78"/>
      <c r="LF30" s="78"/>
      <c r="LG30" s="78"/>
      <c r="LH30" s="78"/>
      <c r="LI30" s="78"/>
      <c r="LJ30" s="78"/>
      <c r="LK30" s="78"/>
      <c r="LL30" s="78"/>
      <c r="LM30" s="78"/>
      <c r="LN30" s="78"/>
      <c r="LO30" s="78"/>
      <c r="LP30" s="78"/>
      <c r="LQ30" s="78"/>
      <c r="LR30" s="78"/>
      <c r="LS30" s="78"/>
      <c r="LT30" s="78"/>
      <c r="LU30" s="78"/>
      <c r="LV30" s="78"/>
      <c r="LW30" s="78"/>
      <c r="LX30" s="78"/>
      <c r="LY30" s="78"/>
      <c r="LZ30" s="78"/>
      <c r="MA30" s="78"/>
      <c r="MB30" s="78"/>
      <c r="MC30" s="78"/>
      <c r="MD30" s="78"/>
      <c r="ME30" s="78"/>
      <c r="MF30" s="78"/>
      <c r="MG30" s="78"/>
      <c r="MH30" s="78"/>
      <c r="MI30" s="78"/>
      <c r="MJ30" s="78"/>
      <c r="MK30" s="78"/>
      <c r="ML30" s="78"/>
      <c r="MM30" s="78"/>
      <c r="MN30" s="78"/>
      <c r="MO30" s="78"/>
      <c r="MP30" s="78"/>
      <c r="MQ30" s="78"/>
      <c r="MR30" s="78"/>
      <c r="MS30" s="78"/>
      <c r="MT30" s="78"/>
      <c r="MU30" s="78"/>
      <c r="MV30" s="78"/>
      <c r="MW30" s="78"/>
      <c r="MX30" s="78"/>
      <c r="MY30" s="78"/>
      <c r="MZ30" s="78"/>
      <c r="NA30" s="78"/>
      <c r="NB30" s="78"/>
      <c r="NC30" s="78"/>
      <c r="ND30" s="78"/>
      <c r="NE30" s="78"/>
      <c r="NF30" s="78"/>
      <c r="NG30" s="78"/>
      <c r="NH30" s="78"/>
      <c r="NI30" s="78"/>
      <c r="NJ30" s="78"/>
      <c r="NK30" s="78"/>
      <c r="NL30" s="78"/>
      <c r="NM30" s="78"/>
      <c r="NN30" s="78"/>
      <c r="NO30" s="78"/>
      <c r="NP30" s="78"/>
      <c r="NQ30" s="78"/>
      <c r="NR30" s="78"/>
      <c r="NS30" s="78"/>
      <c r="NT30" s="78"/>
      <c r="NU30" s="78"/>
      <c r="NV30" s="78"/>
      <c r="NW30" s="78"/>
      <c r="NX30" s="78"/>
      <c r="NY30" s="78"/>
      <c r="NZ30" s="78"/>
      <c r="OA30" s="78"/>
      <c r="OB30" s="78"/>
      <c r="OC30" s="78"/>
      <c r="OD30" s="78"/>
      <c r="OE30" s="78"/>
      <c r="OF30" s="78"/>
      <c r="OG30" s="78"/>
      <c r="OH30" s="78"/>
      <c r="OI30" s="78"/>
      <c r="OJ30" s="78"/>
      <c r="OK30" s="78"/>
      <c r="OL30" s="78"/>
      <c r="OM30" s="78"/>
      <c r="ON30" s="78"/>
      <c r="OO30" s="78"/>
      <c r="OP30" s="78"/>
      <c r="OQ30" s="78"/>
      <c r="OR30" s="78"/>
      <c r="OS30" s="78"/>
      <c r="OT30" s="78"/>
      <c r="OU30" s="78"/>
      <c r="OV30" s="78"/>
      <c r="OW30" s="78"/>
      <c r="OX30" s="78"/>
      <c r="OY30" s="78"/>
      <c r="OZ30" s="78"/>
      <c r="PA30" s="78"/>
      <c r="PB30" s="78"/>
      <c r="PC30" s="78"/>
      <c r="PD30" s="78"/>
      <c r="PE30" s="78"/>
      <c r="PF30" s="78"/>
      <c r="PG30" s="78"/>
      <c r="PH30" s="78"/>
      <c r="PI30" s="78"/>
      <c r="PJ30" s="78"/>
      <c r="PK30" s="78"/>
      <c r="PL30" s="78"/>
      <c r="PM30" s="78"/>
      <c r="PN30" s="78"/>
      <c r="PO30" s="78"/>
      <c r="PP30" s="78"/>
      <c r="PQ30" s="78"/>
      <c r="PR30" s="78"/>
      <c r="PS30" s="78"/>
      <c r="PT30" s="78"/>
      <c r="PU30" s="78"/>
      <c r="PV30" s="78"/>
      <c r="PW30" s="78"/>
      <c r="PX30" s="78"/>
      <c r="PY30" s="78"/>
      <c r="PZ30" s="78"/>
      <c r="QA30" s="78"/>
      <c r="QB30" s="78"/>
      <c r="QC30" s="78"/>
      <c r="QD30" s="78"/>
      <c r="QE30" s="78"/>
      <c r="QF30" s="78"/>
      <c r="QG30" s="78"/>
      <c r="QH30" s="78"/>
      <c r="QI30" s="78"/>
      <c r="QJ30" s="78"/>
      <c r="QK30" s="78"/>
      <c r="QL30" s="78"/>
      <c r="QM30" s="78"/>
      <c r="QN30" s="78"/>
      <c r="QO30" s="78"/>
      <c r="QP30" s="78"/>
      <c r="QQ30" s="78"/>
      <c r="QR30" s="78"/>
      <c r="QS30" s="78"/>
      <c r="QT30" s="78"/>
      <c r="QU30" s="78"/>
      <c r="QV30" s="78"/>
      <c r="QW30" s="78"/>
      <c r="QX30" s="78"/>
      <c r="QY30" s="78"/>
      <c r="QZ30" s="78"/>
      <c r="RA30" s="78"/>
      <c r="RB30" s="78"/>
      <c r="RC30" s="78"/>
      <c r="RD30" s="78"/>
      <c r="RE30" s="78"/>
      <c r="RF30" s="78"/>
      <c r="RG30" s="78"/>
      <c r="RH30" s="78"/>
      <c r="RI30" s="78"/>
      <c r="RJ30" s="78"/>
      <c r="RK30" s="78"/>
      <c r="RL30" s="78"/>
      <c r="RM30" s="78"/>
      <c r="RN30" s="78"/>
      <c r="RO30" s="78"/>
      <c r="RP30" s="78"/>
      <c r="RQ30" s="78"/>
      <c r="RR30" s="78"/>
      <c r="RS30" s="78"/>
      <c r="RT30" s="78"/>
      <c r="RU30" s="78"/>
      <c r="RV30" s="78"/>
      <c r="RW30" s="78"/>
      <c r="RX30" s="78"/>
      <c r="RY30" s="78"/>
      <c r="RZ30" s="78"/>
      <c r="SA30" s="78"/>
      <c r="SB30" s="78"/>
      <c r="SC30" s="78"/>
      <c r="SD30" s="78"/>
      <c r="SE30" s="78"/>
      <c r="SF30" s="78"/>
      <c r="SG30" s="78"/>
      <c r="SH30" s="78"/>
      <c r="SI30" s="78"/>
      <c r="SJ30" s="78"/>
      <c r="SK30" s="79"/>
      <c r="SL30" s="5"/>
    </row>
    <row r="31" ht="14.25" customHeight="1">
      <c r="A31" s="76" t="s">
        <v>597</v>
      </c>
      <c r="B31" s="38" t="s">
        <v>621</v>
      </c>
      <c r="C31" s="77"/>
      <c r="D31" s="74">
        <f t="shared" si="4"/>
        <v>0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  <c r="IU31" s="78"/>
      <c r="IV31" s="78"/>
      <c r="IW31" s="78"/>
      <c r="IX31" s="78"/>
      <c r="IY31" s="78"/>
      <c r="IZ31" s="78"/>
      <c r="JA31" s="78"/>
      <c r="JB31" s="78"/>
      <c r="JC31" s="78"/>
      <c r="JD31" s="78"/>
      <c r="JE31" s="78"/>
      <c r="JF31" s="78"/>
      <c r="JG31" s="78"/>
      <c r="JH31" s="78"/>
      <c r="JI31" s="78"/>
      <c r="JJ31" s="78"/>
      <c r="JK31" s="78"/>
      <c r="JL31" s="78"/>
      <c r="JM31" s="78"/>
      <c r="JN31" s="78"/>
      <c r="JO31" s="78"/>
      <c r="JP31" s="78"/>
      <c r="JQ31" s="78"/>
      <c r="JR31" s="78"/>
      <c r="JS31" s="78"/>
      <c r="JT31" s="78"/>
      <c r="JU31" s="78"/>
      <c r="JV31" s="78"/>
      <c r="JW31" s="78"/>
      <c r="JX31" s="78"/>
      <c r="JY31" s="78"/>
      <c r="JZ31" s="78"/>
      <c r="KA31" s="78"/>
      <c r="KB31" s="78"/>
      <c r="KC31" s="78"/>
      <c r="KD31" s="78"/>
      <c r="KE31" s="78"/>
      <c r="KF31" s="78"/>
      <c r="KG31" s="78"/>
      <c r="KH31" s="78"/>
      <c r="KI31" s="78"/>
      <c r="KJ31" s="78"/>
      <c r="KK31" s="78"/>
      <c r="KL31" s="78"/>
      <c r="KM31" s="78"/>
      <c r="KN31" s="78"/>
      <c r="KO31" s="78"/>
      <c r="KP31" s="78"/>
      <c r="KQ31" s="78"/>
      <c r="KR31" s="78"/>
      <c r="KS31" s="78"/>
      <c r="KT31" s="78"/>
      <c r="KU31" s="78"/>
      <c r="KV31" s="78"/>
      <c r="KW31" s="78"/>
      <c r="KX31" s="78"/>
      <c r="KY31" s="78"/>
      <c r="KZ31" s="78"/>
      <c r="LA31" s="78"/>
      <c r="LB31" s="78"/>
      <c r="LC31" s="78"/>
      <c r="LD31" s="78"/>
      <c r="LE31" s="78"/>
      <c r="LF31" s="78"/>
      <c r="LG31" s="78"/>
      <c r="LH31" s="78"/>
      <c r="LI31" s="78"/>
      <c r="LJ31" s="78"/>
      <c r="LK31" s="78"/>
      <c r="LL31" s="78"/>
      <c r="LM31" s="78"/>
      <c r="LN31" s="78"/>
      <c r="LO31" s="78"/>
      <c r="LP31" s="78"/>
      <c r="LQ31" s="78"/>
      <c r="LR31" s="78"/>
      <c r="LS31" s="78"/>
      <c r="LT31" s="78"/>
      <c r="LU31" s="78"/>
      <c r="LV31" s="78"/>
      <c r="LW31" s="78"/>
      <c r="LX31" s="78"/>
      <c r="LY31" s="78"/>
      <c r="LZ31" s="78"/>
      <c r="MA31" s="78"/>
      <c r="MB31" s="78"/>
      <c r="MC31" s="78"/>
      <c r="MD31" s="78"/>
      <c r="ME31" s="78"/>
      <c r="MF31" s="78"/>
      <c r="MG31" s="78"/>
      <c r="MH31" s="78"/>
      <c r="MI31" s="78"/>
      <c r="MJ31" s="78"/>
      <c r="MK31" s="78"/>
      <c r="ML31" s="78"/>
      <c r="MM31" s="78"/>
      <c r="MN31" s="78"/>
      <c r="MO31" s="78"/>
      <c r="MP31" s="78"/>
      <c r="MQ31" s="78"/>
      <c r="MR31" s="78"/>
      <c r="MS31" s="78"/>
      <c r="MT31" s="78"/>
      <c r="MU31" s="78"/>
      <c r="MV31" s="78"/>
      <c r="MW31" s="78"/>
      <c r="MX31" s="78"/>
      <c r="MY31" s="78"/>
      <c r="MZ31" s="78"/>
      <c r="NA31" s="78"/>
      <c r="NB31" s="78"/>
      <c r="NC31" s="78"/>
      <c r="ND31" s="78"/>
      <c r="NE31" s="78"/>
      <c r="NF31" s="78"/>
      <c r="NG31" s="78"/>
      <c r="NH31" s="78"/>
      <c r="NI31" s="78"/>
      <c r="NJ31" s="78"/>
      <c r="NK31" s="78"/>
      <c r="NL31" s="78"/>
      <c r="NM31" s="78"/>
      <c r="NN31" s="78"/>
      <c r="NO31" s="78"/>
      <c r="NP31" s="78"/>
      <c r="NQ31" s="78"/>
      <c r="NR31" s="78"/>
      <c r="NS31" s="78"/>
      <c r="NT31" s="78"/>
      <c r="NU31" s="78"/>
      <c r="NV31" s="78"/>
      <c r="NW31" s="78"/>
      <c r="NX31" s="78"/>
      <c r="NY31" s="78"/>
      <c r="NZ31" s="78"/>
      <c r="OA31" s="78"/>
      <c r="OB31" s="78"/>
      <c r="OC31" s="78"/>
      <c r="OD31" s="78"/>
      <c r="OE31" s="78"/>
      <c r="OF31" s="78"/>
      <c r="OG31" s="78"/>
      <c r="OH31" s="78"/>
      <c r="OI31" s="78"/>
      <c r="OJ31" s="78"/>
      <c r="OK31" s="78"/>
      <c r="OL31" s="78"/>
      <c r="OM31" s="78"/>
      <c r="ON31" s="78"/>
      <c r="OO31" s="78"/>
      <c r="OP31" s="78"/>
      <c r="OQ31" s="78"/>
      <c r="OR31" s="78"/>
      <c r="OS31" s="78"/>
      <c r="OT31" s="78"/>
      <c r="OU31" s="78"/>
      <c r="OV31" s="78"/>
      <c r="OW31" s="78"/>
      <c r="OX31" s="78"/>
      <c r="OY31" s="78"/>
      <c r="OZ31" s="78"/>
      <c r="PA31" s="78"/>
      <c r="PB31" s="78"/>
      <c r="PC31" s="78"/>
      <c r="PD31" s="78"/>
      <c r="PE31" s="78"/>
      <c r="PF31" s="78"/>
      <c r="PG31" s="78"/>
      <c r="PH31" s="78"/>
      <c r="PI31" s="78"/>
      <c r="PJ31" s="78"/>
      <c r="PK31" s="78"/>
      <c r="PL31" s="78"/>
      <c r="PM31" s="78"/>
      <c r="PN31" s="78"/>
      <c r="PO31" s="78"/>
      <c r="PP31" s="78"/>
      <c r="PQ31" s="78"/>
      <c r="PR31" s="78"/>
      <c r="PS31" s="78"/>
      <c r="PT31" s="78"/>
      <c r="PU31" s="78"/>
      <c r="PV31" s="78"/>
      <c r="PW31" s="78"/>
      <c r="PX31" s="78"/>
      <c r="PY31" s="78"/>
      <c r="PZ31" s="78"/>
      <c r="QA31" s="78"/>
      <c r="QB31" s="78"/>
      <c r="QC31" s="78"/>
      <c r="QD31" s="78"/>
      <c r="QE31" s="78"/>
      <c r="QF31" s="78"/>
      <c r="QG31" s="78"/>
      <c r="QH31" s="78"/>
      <c r="QI31" s="78"/>
      <c r="QJ31" s="78"/>
      <c r="QK31" s="78"/>
      <c r="QL31" s="78"/>
      <c r="QM31" s="78"/>
      <c r="QN31" s="78"/>
      <c r="QO31" s="78"/>
      <c r="QP31" s="78"/>
      <c r="QQ31" s="78"/>
      <c r="QR31" s="78"/>
      <c r="QS31" s="78"/>
      <c r="QT31" s="78"/>
      <c r="QU31" s="78"/>
      <c r="QV31" s="78"/>
      <c r="QW31" s="78"/>
      <c r="QX31" s="78"/>
      <c r="QY31" s="78"/>
      <c r="QZ31" s="78"/>
      <c r="RA31" s="78"/>
      <c r="RB31" s="78"/>
      <c r="RC31" s="78"/>
      <c r="RD31" s="78"/>
      <c r="RE31" s="78"/>
      <c r="RF31" s="78"/>
      <c r="RG31" s="78"/>
      <c r="RH31" s="78"/>
      <c r="RI31" s="78"/>
      <c r="RJ31" s="78"/>
      <c r="RK31" s="78"/>
      <c r="RL31" s="78"/>
      <c r="RM31" s="78"/>
      <c r="RN31" s="78"/>
      <c r="RO31" s="78"/>
      <c r="RP31" s="78"/>
      <c r="RQ31" s="78"/>
      <c r="RR31" s="78"/>
      <c r="RS31" s="78"/>
      <c r="RT31" s="78"/>
      <c r="RU31" s="78"/>
      <c r="RV31" s="78"/>
      <c r="RW31" s="78"/>
      <c r="RX31" s="78"/>
      <c r="RY31" s="78"/>
      <c r="RZ31" s="78"/>
      <c r="SA31" s="78"/>
      <c r="SB31" s="78"/>
      <c r="SC31" s="78"/>
      <c r="SD31" s="78"/>
      <c r="SE31" s="78"/>
      <c r="SF31" s="78"/>
      <c r="SG31" s="78"/>
      <c r="SH31" s="78"/>
      <c r="SI31" s="78"/>
      <c r="SJ31" s="78"/>
      <c r="SK31" s="79"/>
      <c r="SL31" s="5"/>
    </row>
    <row r="32" ht="14.25" customHeight="1">
      <c r="A32" s="80" t="s">
        <v>597</v>
      </c>
      <c r="B32" s="29" t="s">
        <v>622</v>
      </c>
      <c r="C32" s="81"/>
      <c r="D32" s="74">
        <f t="shared" si="4"/>
        <v>0</v>
      </c>
      <c r="E32" s="7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30"/>
      <c r="SK32" s="82"/>
      <c r="SL32" s="5"/>
    </row>
    <row r="33" ht="14.25" customHeight="1">
      <c r="A33" s="80" t="s">
        <v>597</v>
      </c>
      <c r="B33" s="29" t="s">
        <v>623</v>
      </c>
      <c r="C33" s="81"/>
      <c r="D33" s="74">
        <f t="shared" si="4"/>
        <v>0</v>
      </c>
      <c r="E33" s="78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30"/>
      <c r="SK33" s="82"/>
      <c r="SL33" s="5"/>
    </row>
    <row r="34" ht="14.25" customHeight="1">
      <c r="A34" s="80" t="s">
        <v>597</v>
      </c>
      <c r="B34" s="29" t="s">
        <v>624</v>
      </c>
      <c r="C34" s="81"/>
      <c r="D34" s="74">
        <f t="shared" si="4"/>
        <v>0</v>
      </c>
      <c r="E34" s="7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30"/>
      <c r="SE34" s="78"/>
      <c r="SF34" s="30"/>
      <c r="SG34" s="30"/>
      <c r="SH34" s="30"/>
      <c r="SI34" s="30"/>
      <c r="SJ34" s="30"/>
      <c r="SK34" s="82"/>
      <c r="SL34" s="5"/>
    </row>
    <row r="35" ht="14.25" customHeight="1">
      <c r="A35" s="80" t="s">
        <v>597</v>
      </c>
      <c r="B35" s="29" t="s">
        <v>625</v>
      </c>
      <c r="C35" s="81"/>
      <c r="D35" s="74">
        <f t="shared" si="4"/>
        <v>0</v>
      </c>
      <c r="E35" s="7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78"/>
      <c r="SF35" s="30"/>
      <c r="SG35" s="30"/>
      <c r="SH35" s="30"/>
      <c r="SI35" s="30"/>
      <c r="SJ35" s="30"/>
      <c r="SK35" s="82"/>
      <c r="SL35" s="5"/>
    </row>
    <row r="36" ht="14.25" customHeight="1">
      <c r="A36" s="80" t="s">
        <v>597</v>
      </c>
      <c r="B36" s="29" t="s">
        <v>626</v>
      </c>
      <c r="C36" s="81"/>
      <c r="D36" s="74">
        <f t="shared" si="4"/>
        <v>0</v>
      </c>
      <c r="E36" s="78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78"/>
      <c r="SF36" s="30"/>
      <c r="SG36" s="30"/>
      <c r="SH36" s="30"/>
      <c r="SI36" s="30"/>
      <c r="SJ36" s="30"/>
      <c r="SK36" s="82"/>
      <c r="SL36" s="5"/>
    </row>
    <row r="37" ht="14.25" customHeight="1">
      <c r="A37" s="80" t="s">
        <v>597</v>
      </c>
      <c r="B37" s="29" t="s">
        <v>627</v>
      </c>
      <c r="C37" s="81"/>
      <c r="D37" s="74">
        <f t="shared" si="4"/>
        <v>4856.35</v>
      </c>
      <c r="E37" s="78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83">
        <v>1155.0</v>
      </c>
      <c r="Q37" s="30"/>
      <c r="R37" s="30"/>
      <c r="S37" s="83">
        <v>225.25</v>
      </c>
      <c r="T37" s="30"/>
      <c r="U37" s="30"/>
      <c r="V37" s="30"/>
      <c r="W37" s="83">
        <v>536.0</v>
      </c>
      <c r="X37" s="30"/>
      <c r="Y37" s="30"/>
      <c r="Z37" s="30"/>
      <c r="AA37" s="83">
        <v>666.5</v>
      </c>
      <c r="AB37" s="30"/>
      <c r="AC37" s="30"/>
      <c r="AD37" s="30"/>
      <c r="AE37" s="30"/>
      <c r="AF37" s="30"/>
      <c r="AG37" s="83">
        <v>582.0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83">
        <v>368.0</v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83">
        <v>713.1</v>
      </c>
      <c r="BI37" s="30"/>
      <c r="BJ37" s="83">
        <v>298.0</v>
      </c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83">
        <v>312.5</v>
      </c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82"/>
      <c r="SL37" s="5"/>
    </row>
    <row r="38" ht="14.25" customHeight="1">
      <c r="A38" s="80" t="s">
        <v>597</v>
      </c>
      <c r="B38" s="29" t="s">
        <v>628</v>
      </c>
      <c r="C38" s="81"/>
      <c r="D38" s="74">
        <f t="shared" si="4"/>
        <v>10317</v>
      </c>
      <c r="E38" s="78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83">
        <v>10317.0</v>
      </c>
      <c r="BR38" s="30"/>
      <c r="BS38" s="30"/>
      <c r="BT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82"/>
      <c r="SL38" s="5"/>
    </row>
    <row r="39" ht="14.25" customHeight="1">
      <c r="A39" s="80" t="s">
        <v>597</v>
      </c>
      <c r="B39" s="29" t="s">
        <v>629</v>
      </c>
      <c r="C39" s="81"/>
      <c r="D39" s="74">
        <f t="shared" si="4"/>
        <v>20060.28</v>
      </c>
      <c r="E39" s="78"/>
      <c r="F39" s="30"/>
      <c r="G39" s="30"/>
      <c r="H39" s="30"/>
      <c r="I39" s="30"/>
      <c r="J39" s="30"/>
      <c r="K39" s="30"/>
      <c r="L39" s="30"/>
      <c r="M39" s="83">
        <v>1261.0</v>
      </c>
      <c r="N39" s="83">
        <v>269.9</v>
      </c>
      <c r="O39" s="115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83">
        <v>5472.28</v>
      </c>
      <c r="AI39" s="30"/>
      <c r="AJ39" s="30"/>
      <c r="AK39" s="83">
        <v>3230.0</v>
      </c>
      <c r="AL39" s="30"/>
      <c r="AM39" s="30"/>
      <c r="AN39" s="30"/>
      <c r="AO39" s="30"/>
      <c r="AP39" s="83">
        <v>279.6</v>
      </c>
      <c r="AQ39" s="83">
        <v>1155.0</v>
      </c>
      <c r="AR39" s="83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83">
        <v>3498.5</v>
      </c>
      <c r="BE39" s="30"/>
      <c r="BF39" s="83">
        <v>358.0</v>
      </c>
      <c r="BG39" s="83">
        <v>829.0</v>
      </c>
      <c r="BH39" s="30"/>
      <c r="BI39" s="30"/>
      <c r="BJ39" s="30"/>
      <c r="BK39" s="30"/>
      <c r="BL39" s="30"/>
      <c r="BM39" s="83">
        <v>276.0</v>
      </c>
      <c r="BN39" s="83">
        <v>90.0</v>
      </c>
      <c r="BO39" s="83"/>
      <c r="BP39" s="30"/>
      <c r="BQ39" s="30"/>
      <c r="BR39" s="30"/>
      <c r="BS39" s="83">
        <v>1133.0</v>
      </c>
      <c r="BT39" s="30"/>
      <c r="BU39" s="30"/>
      <c r="BV39" s="30"/>
      <c r="BW39" s="30"/>
      <c r="BX39" s="30"/>
      <c r="BY39" s="30"/>
      <c r="BZ39" s="30"/>
      <c r="CA39" s="83"/>
      <c r="CB39" s="30"/>
      <c r="CC39" s="30"/>
      <c r="CD39" s="30"/>
      <c r="CE39" s="30"/>
      <c r="CF39" s="30"/>
      <c r="CG39" s="30"/>
      <c r="CH39" s="30"/>
      <c r="CI39" s="30"/>
      <c r="CJ39" s="30"/>
      <c r="CK39" s="83">
        <v>1900.0</v>
      </c>
      <c r="CL39" s="30"/>
      <c r="CM39" s="83">
        <v>308.0</v>
      </c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30"/>
      <c r="SE39" s="78"/>
      <c r="SF39" s="30"/>
      <c r="SG39" s="30"/>
      <c r="SH39" s="30"/>
      <c r="SI39" s="30"/>
      <c r="SJ39" s="30"/>
      <c r="SK39" s="82"/>
      <c r="SL39" s="5"/>
    </row>
    <row r="40" ht="14.25" customHeight="1">
      <c r="A40" s="80" t="s">
        <v>597</v>
      </c>
      <c r="B40" s="29" t="s">
        <v>630</v>
      </c>
      <c r="C40" s="81"/>
      <c r="D40" s="74">
        <f t="shared" si="4"/>
        <v>19562.45</v>
      </c>
      <c r="E40" s="7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83">
        <v>5013.81</v>
      </c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83">
        <v>11841.0</v>
      </c>
      <c r="CB40" s="83">
        <v>2707.64</v>
      </c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30"/>
      <c r="SE40" s="78"/>
      <c r="SF40" s="30"/>
      <c r="SG40" s="30"/>
      <c r="SH40" s="30"/>
      <c r="SI40" s="30"/>
      <c r="SJ40" s="30"/>
      <c r="SK40" s="82"/>
      <c r="SL40" s="5"/>
    </row>
    <row r="41" ht="14.25" customHeight="1">
      <c r="A41" s="80" t="s">
        <v>597</v>
      </c>
      <c r="B41" s="29" t="s">
        <v>631</v>
      </c>
      <c r="C41" s="81"/>
      <c r="D41" s="74">
        <f t="shared" si="4"/>
        <v>0</v>
      </c>
      <c r="E41" s="7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30"/>
      <c r="SE41" s="78"/>
      <c r="SF41" s="30"/>
      <c r="SG41" s="30"/>
      <c r="SH41" s="30"/>
      <c r="SI41" s="30"/>
      <c r="SJ41" s="30"/>
      <c r="SK41" s="82"/>
      <c r="SL41" s="5"/>
    </row>
    <row r="42" ht="14.25" customHeight="1">
      <c r="A42" s="80" t="s">
        <v>597</v>
      </c>
      <c r="B42" s="29" t="s">
        <v>632</v>
      </c>
      <c r="C42" s="81"/>
      <c r="D42" s="74">
        <f t="shared" si="4"/>
        <v>2502.8</v>
      </c>
      <c r="E42" s="78"/>
      <c r="F42" s="30"/>
      <c r="G42" s="30"/>
      <c r="H42" s="30"/>
      <c r="I42" s="30"/>
      <c r="J42" s="30"/>
      <c r="K42" s="30"/>
      <c r="L42" s="83">
        <v>139.0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83">
        <v>139.0</v>
      </c>
      <c r="AA42" s="30"/>
      <c r="AB42" s="30"/>
      <c r="AC42" s="30"/>
      <c r="AD42" s="30"/>
      <c r="AE42" s="30"/>
      <c r="AF42" s="30"/>
      <c r="AG42" s="30"/>
      <c r="AH42" s="30"/>
      <c r="AI42" s="83">
        <v>139.0</v>
      </c>
      <c r="AJ42" s="30"/>
      <c r="AK42" s="30"/>
      <c r="AL42" s="30"/>
      <c r="AM42" s="30"/>
      <c r="AN42" s="30"/>
      <c r="AO42" s="30"/>
      <c r="AP42" s="30"/>
      <c r="AQ42" s="30"/>
      <c r="AR42" s="83">
        <v>1480.0</v>
      </c>
      <c r="AS42" s="30"/>
      <c r="AT42" s="30"/>
      <c r="AU42" s="83">
        <v>139.0</v>
      </c>
      <c r="AV42" s="30"/>
      <c r="AW42" s="83">
        <v>49.8</v>
      </c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83">
        <v>139.0</v>
      </c>
      <c r="BJ42" s="30"/>
      <c r="BK42" s="30"/>
      <c r="BL42" s="30"/>
      <c r="BM42" s="30"/>
      <c r="BN42" s="30"/>
      <c r="BO42" s="30"/>
      <c r="BP42" s="30"/>
      <c r="BQ42" s="30"/>
      <c r="BR42" s="83">
        <v>139.0</v>
      </c>
      <c r="BS42" s="30"/>
      <c r="BT42" s="30"/>
      <c r="BU42" s="30"/>
      <c r="BV42" s="30"/>
      <c r="BW42" s="30"/>
      <c r="BX42" s="30"/>
      <c r="BY42" s="30"/>
      <c r="BZ42" s="83">
        <v>139.0</v>
      </c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30"/>
      <c r="SK42" s="82"/>
      <c r="SL42" s="5"/>
    </row>
    <row r="43" ht="14.25" customHeight="1">
      <c r="A43" s="80" t="s">
        <v>597</v>
      </c>
      <c r="B43" s="29" t="s">
        <v>633</v>
      </c>
      <c r="C43" s="81"/>
      <c r="D43" s="74">
        <f t="shared" si="4"/>
        <v>0</v>
      </c>
      <c r="E43" s="78"/>
      <c r="F43" s="30"/>
      <c r="G43" s="30"/>
      <c r="H43" s="30"/>
      <c r="I43" s="30"/>
      <c r="J43" s="30"/>
      <c r="K43" s="30"/>
      <c r="L43" s="83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30"/>
      <c r="SK43" s="82"/>
      <c r="SL43" s="5"/>
    </row>
    <row r="44" ht="14.25" customHeight="1">
      <c r="A44" s="80" t="s">
        <v>597</v>
      </c>
      <c r="B44" s="29" t="s">
        <v>634</v>
      </c>
      <c r="C44" s="81"/>
      <c r="D44" s="74">
        <f t="shared" si="4"/>
        <v>0</v>
      </c>
      <c r="E44" s="7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30"/>
      <c r="SE44" s="78"/>
      <c r="SF44" s="30"/>
      <c r="SG44" s="30"/>
      <c r="SH44" s="30"/>
      <c r="SI44" s="30"/>
      <c r="SJ44" s="30"/>
      <c r="SK44" s="82"/>
      <c r="SL44" s="5"/>
    </row>
    <row r="45" ht="14.25" customHeight="1">
      <c r="A45" s="80" t="s">
        <v>597</v>
      </c>
      <c r="B45" s="29" t="s">
        <v>635</v>
      </c>
      <c r="C45" s="81"/>
      <c r="D45" s="74">
        <f t="shared" si="4"/>
        <v>1312</v>
      </c>
      <c r="E45" s="78"/>
      <c r="F45" s="83"/>
      <c r="G45" s="83">
        <v>1312.0</v>
      </c>
      <c r="H45" s="30"/>
      <c r="I45" s="30"/>
      <c r="J45" s="30"/>
      <c r="K45" s="30"/>
      <c r="L45" s="83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83"/>
      <c r="AA45" s="30"/>
      <c r="AB45" s="30"/>
      <c r="AC45" s="30"/>
      <c r="AD45" s="30"/>
      <c r="AE45" s="30"/>
      <c r="AF45" s="30"/>
      <c r="AG45" s="30"/>
      <c r="AH45" s="30"/>
      <c r="AI45" s="83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83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30"/>
      <c r="SE45" s="78"/>
      <c r="SF45" s="30"/>
      <c r="SG45" s="30"/>
      <c r="SH45" s="30"/>
      <c r="SI45" s="30"/>
      <c r="SJ45" s="30"/>
      <c r="SK45" s="82"/>
      <c r="SL45" s="5"/>
    </row>
    <row r="46" ht="14.25" customHeight="1">
      <c r="A46" s="80" t="s">
        <v>597</v>
      </c>
      <c r="B46" s="29" t="s">
        <v>636</v>
      </c>
      <c r="C46" s="81"/>
      <c r="D46" s="74">
        <f t="shared" si="4"/>
        <v>39545.97</v>
      </c>
      <c r="E46" s="78"/>
      <c r="F46" s="30"/>
      <c r="G46" s="84"/>
      <c r="H46" s="84">
        <v>4996.7</v>
      </c>
      <c r="I46" s="30"/>
      <c r="J46" s="83">
        <v>1243.55</v>
      </c>
      <c r="K46" s="83">
        <v>650.0</v>
      </c>
      <c r="L46" s="30"/>
      <c r="M46" s="30"/>
      <c r="N46" s="30"/>
      <c r="O46" s="83">
        <v>766.55</v>
      </c>
      <c r="P46" s="30"/>
      <c r="Q46" s="30"/>
      <c r="R46" s="83">
        <v>693.58</v>
      </c>
      <c r="S46" s="30"/>
      <c r="T46" s="30"/>
      <c r="U46" s="30"/>
      <c r="V46" s="30"/>
      <c r="W46" s="30"/>
      <c r="X46" s="83">
        <v>5014.64</v>
      </c>
      <c r="Y46" s="83">
        <v>5348.7</v>
      </c>
      <c r="Z46" s="30"/>
      <c r="AA46" s="30"/>
      <c r="AB46" s="30"/>
      <c r="AC46" s="83">
        <v>4641.95</v>
      </c>
      <c r="AD46" s="30"/>
      <c r="AE46" s="30"/>
      <c r="AF46" s="83">
        <v>416.5</v>
      </c>
      <c r="AG46" s="30"/>
      <c r="AH46" s="30"/>
      <c r="AI46" s="30"/>
      <c r="AJ46" s="85">
        <v>421.4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83">
        <v>545.0</v>
      </c>
      <c r="AW46" s="30"/>
      <c r="AX46" s="83">
        <v>850.0</v>
      </c>
      <c r="AY46" s="30"/>
      <c r="AZ46" s="30"/>
      <c r="BA46" s="30"/>
      <c r="BB46" s="30"/>
      <c r="BC46" s="83">
        <v>2833.0</v>
      </c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83">
        <v>696.0</v>
      </c>
      <c r="BP46" s="83">
        <v>4224.49</v>
      </c>
      <c r="BQ46" s="83"/>
      <c r="BR46" s="30"/>
      <c r="BS46" s="30"/>
      <c r="BT46" s="83">
        <v>2421.3</v>
      </c>
      <c r="BU46" s="30"/>
      <c r="BV46" s="30"/>
      <c r="BW46" s="30"/>
      <c r="BX46" s="30"/>
      <c r="BY46" s="30"/>
      <c r="BZ46" s="30"/>
      <c r="CA46" s="30"/>
      <c r="CB46" s="30"/>
      <c r="CC46" s="83">
        <v>1172.6</v>
      </c>
      <c r="CD46" s="30"/>
      <c r="CE46" s="83">
        <v>2004.51</v>
      </c>
      <c r="CF46" s="30"/>
      <c r="CG46" s="30"/>
      <c r="CH46" s="30"/>
      <c r="CI46" s="30"/>
      <c r="CJ46" s="83">
        <v>395.5</v>
      </c>
      <c r="CK46" s="30"/>
      <c r="CL46" s="83">
        <v>210.0</v>
      </c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30"/>
      <c r="SE46" s="78"/>
      <c r="SF46" s="30"/>
      <c r="SG46" s="30"/>
      <c r="SH46" s="30"/>
      <c r="SI46" s="30"/>
      <c r="SJ46" s="30"/>
      <c r="SK46" s="82"/>
      <c r="SL46" s="5"/>
    </row>
    <row r="47" ht="14.25" customHeight="1">
      <c r="A47" s="80" t="s">
        <v>597</v>
      </c>
      <c r="B47" s="29" t="s">
        <v>637</v>
      </c>
      <c r="C47" s="81"/>
      <c r="D47" s="74">
        <f t="shared" si="4"/>
        <v>0</v>
      </c>
      <c r="E47" s="78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30"/>
      <c r="SK47" s="82"/>
      <c r="SL47" s="5"/>
    </row>
    <row r="48" ht="14.25" customHeight="1">
      <c r="A48" s="80" t="s">
        <v>597</v>
      </c>
      <c r="B48" s="29" t="s">
        <v>638</v>
      </c>
      <c r="C48" s="81"/>
      <c r="D48" s="74">
        <f t="shared" si="4"/>
        <v>95</v>
      </c>
      <c r="E48" s="78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83">
        <v>95.0</v>
      </c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82"/>
      <c r="SL48" s="5"/>
    </row>
    <row r="49" ht="14.25" customHeight="1">
      <c r="A49" s="80" t="s">
        <v>597</v>
      </c>
      <c r="B49" s="29" t="s">
        <v>639</v>
      </c>
      <c r="C49" s="81"/>
      <c r="D49" s="74">
        <f t="shared" si="4"/>
        <v>0</v>
      </c>
      <c r="E49" s="78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30"/>
      <c r="SE49" s="78"/>
      <c r="SF49" s="30"/>
      <c r="SG49" s="30"/>
      <c r="SH49" s="30"/>
      <c r="SI49" s="30"/>
      <c r="SJ49" s="30"/>
      <c r="SK49" s="82"/>
      <c r="SL49" s="5"/>
    </row>
    <row r="50" ht="14.25" customHeight="1">
      <c r="A50" s="80" t="s">
        <v>597</v>
      </c>
      <c r="B50" s="29" t="s">
        <v>640</v>
      </c>
      <c r="C50" s="81"/>
      <c r="D50" s="74">
        <f t="shared" si="4"/>
        <v>0</v>
      </c>
      <c r="E50" s="78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30"/>
      <c r="SE50" s="78"/>
      <c r="SF50" s="30"/>
      <c r="SG50" s="30"/>
      <c r="SH50" s="30"/>
      <c r="SI50" s="30"/>
      <c r="SJ50" s="30"/>
      <c r="SK50" s="82"/>
      <c r="SL50" s="5"/>
    </row>
    <row r="51" ht="14.25" customHeight="1">
      <c r="A51" s="80" t="s">
        <v>597</v>
      </c>
      <c r="B51" s="29" t="s">
        <v>641</v>
      </c>
      <c r="C51" s="81"/>
      <c r="D51" s="74">
        <f t="shared" si="4"/>
        <v>0</v>
      </c>
      <c r="E51" s="78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30"/>
      <c r="SE51" s="78"/>
      <c r="SF51" s="30"/>
      <c r="SG51" s="30"/>
      <c r="SH51" s="30"/>
      <c r="SI51" s="30"/>
      <c r="SJ51" s="30"/>
      <c r="SK51" s="82"/>
      <c r="SL51" s="5"/>
    </row>
    <row r="52" ht="14.25" customHeight="1">
      <c r="A52" s="80" t="s">
        <v>597</v>
      </c>
      <c r="B52" s="29" t="s">
        <v>642</v>
      </c>
      <c r="C52" s="81"/>
      <c r="D52" s="74">
        <f t="shared" si="4"/>
        <v>0</v>
      </c>
      <c r="E52" s="7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30"/>
      <c r="SK52" s="82"/>
      <c r="SL52" s="5"/>
    </row>
    <row r="53" ht="14.25" customHeight="1">
      <c r="A53" s="80" t="s">
        <v>597</v>
      </c>
      <c r="B53" s="29" t="s">
        <v>643</v>
      </c>
      <c r="C53" s="81"/>
      <c r="D53" s="74">
        <f t="shared" si="4"/>
        <v>0</v>
      </c>
      <c r="E53" s="78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30"/>
      <c r="SK53" s="82"/>
      <c r="SL53" s="5"/>
    </row>
    <row r="54" ht="14.25" customHeight="1">
      <c r="A54" s="80" t="s">
        <v>597</v>
      </c>
      <c r="B54" s="29" t="s">
        <v>644</v>
      </c>
      <c r="C54" s="81"/>
      <c r="D54" s="74">
        <f t="shared" si="4"/>
        <v>0</v>
      </c>
      <c r="E54" s="78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30"/>
      <c r="SE54" s="78"/>
      <c r="SF54" s="30"/>
      <c r="SG54" s="30"/>
      <c r="SH54" s="30"/>
      <c r="SI54" s="30"/>
      <c r="SJ54" s="30"/>
      <c r="SK54" s="82"/>
      <c r="SL54" s="5"/>
    </row>
    <row r="55" ht="14.25" customHeight="1">
      <c r="A55" s="80" t="s">
        <v>597</v>
      </c>
      <c r="B55" s="29" t="s">
        <v>645</v>
      </c>
      <c r="C55" s="81"/>
      <c r="D55" s="74">
        <f t="shared" si="4"/>
        <v>0</v>
      </c>
      <c r="E55" s="7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30"/>
      <c r="SE55" s="78"/>
      <c r="SF55" s="30"/>
      <c r="SG55" s="30"/>
      <c r="SH55" s="30"/>
      <c r="SI55" s="30"/>
      <c r="SJ55" s="30"/>
      <c r="SK55" s="82"/>
      <c r="SL55" s="5"/>
    </row>
    <row r="56" ht="14.25" customHeight="1">
      <c r="A56" s="80" t="s">
        <v>597</v>
      </c>
      <c r="B56" s="29" t="s">
        <v>646</v>
      </c>
      <c r="C56" s="81"/>
      <c r="D56" s="74">
        <f t="shared" si="4"/>
        <v>0</v>
      </c>
      <c r="E56" s="7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30"/>
      <c r="SE56" s="78"/>
      <c r="SF56" s="30"/>
      <c r="SG56" s="30"/>
      <c r="SH56" s="30"/>
      <c r="SI56" s="30"/>
      <c r="SJ56" s="30"/>
      <c r="SK56" s="82"/>
      <c r="SL56" s="5"/>
    </row>
    <row r="57" ht="14.25" customHeight="1">
      <c r="A57" s="80" t="s">
        <v>597</v>
      </c>
      <c r="B57" s="29" t="s">
        <v>647</v>
      </c>
      <c r="C57" s="81"/>
      <c r="D57" s="74">
        <f t="shared" si="4"/>
        <v>0</v>
      </c>
      <c r="E57" s="7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30"/>
      <c r="SK57" s="82"/>
      <c r="SL57" s="5"/>
    </row>
    <row r="58" ht="14.25" customHeight="1">
      <c r="A58" s="80" t="s">
        <v>597</v>
      </c>
      <c r="B58" s="29" t="s">
        <v>648</v>
      </c>
      <c r="C58" s="81"/>
      <c r="D58" s="74">
        <f t="shared" si="4"/>
        <v>690</v>
      </c>
      <c r="E58" s="78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83">
        <v>125.0</v>
      </c>
      <c r="W58" s="30"/>
      <c r="X58" s="30"/>
      <c r="Y58" s="30"/>
      <c r="Z58" s="30"/>
      <c r="AA58" s="30"/>
      <c r="AB58" s="30"/>
      <c r="AC58" s="30"/>
      <c r="AD58" s="30"/>
      <c r="AE58" s="83">
        <v>68.5</v>
      </c>
      <c r="AF58" s="30"/>
      <c r="AG58" s="30"/>
      <c r="AH58" s="30"/>
      <c r="AI58" s="30"/>
      <c r="AJ58" s="30"/>
      <c r="AK58" s="30"/>
      <c r="AL58" s="83">
        <v>125.0</v>
      </c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83">
        <v>99.0</v>
      </c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83">
        <v>89.5</v>
      </c>
      <c r="BM58" s="30"/>
      <c r="BN58" s="30"/>
      <c r="BO58" s="30"/>
      <c r="BP58" s="30"/>
      <c r="BQ58" s="30"/>
      <c r="BR58" s="30"/>
      <c r="BS58" s="30"/>
      <c r="BT58" s="30"/>
      <c r="BU58" s="83">
        <v>89.0</v>
      </c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83">
        <v>94.0</v>
      </c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30"/>
      <c r="SK58" s="82"/>
      <c r="SL58" s="5"/>
    </row>
    <row r="59" ht="14.25" customHeight="1">
      <c r="A59" s="80" t="s">
        <v>597</v>
      </c>
      <c r="B59" s="29" t="s">
        <v>649</v>
      </c>
      <c r="C59" s="81"/>
      <c r="D59" s="74">
        <f t="shared" si="4"/>
        <v>2000</v>
      </c>
      <c r="E59" s="7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83">
        <v>2000.0</v>
      </c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30"/>
      <c r="SE59" s="78"/>
      <c r="SF59" s="30"/>
      <c r="SG59" s="30"/>
      <c r="SH59" s="30"/>
      <c r="SI59" s="30"/>
      <c r="SJ59" s="30"/>
      <c r="SK59" s="82"/>
      <c r="SL59" s="5"/>
    </row>
    <row r="60" ht="14.25" customHeight="1">
      <c r="A60" s="80" t="s">
        <v>597</v>
      </c>
      <c r="B60" s="29" t="s">
        <v>650</v>
      </c>
      <c r="C60" s="81"/>
      <c r="D60" s="74">
        <f t="shared" si="4"/>
        <v>0</v>
      </c>
      <c r="E60" s="7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30"/>
      <c r="SE60" s="78"/>
      <c r="SF60" s="30"/>
      <c r="SG60" s="30"/>
      <c r="SH60" s="30"/>
      <c r="SI60" s="30"/>
      <c r="SJ60" s="30"/>
      <c r="SK60" s="82"/>
      <c r="SL60" s="5"/>
    </row>
    <row r="61" ht="14.25" customHeight="1">
      <c r="A61" s="116" t="s">
        <v>597</v>
      </c>
      <c r="B61" s="95" t="s">
        <v>651</v>
      </c>
      <c r="C61" s="96"/>
      <c r="D61" s="74">
        <f t="shared" si="4"/>
        <v>0</v>
      </c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7"/>
      <c r="DG61" s="97"/>
      <c r="DH61" s="97"/>
      <c r="DI61" s="97"/>
      <c r="DJ61" s="97"/>
      <c r="DK61" s="97"/>
      <c r="DL61" s="97"/>
      <c r="DM61" s="97"/>
      <c r="DN61" s="97"/>
      <c r="DO61" s="97"/>
      <c r="DP61" s="97"/>
      <c r="DQ61" s="97"/>
      <c r="DR61" s="97"/>
      <c r="DS61" s="97"/>
      <c r="DT61" s="97"/>
      <c r="DU61" s="97"/>
      <c r="DV61" s="97"/>
      <c r="DW61" s="97"/>
      <c r="DX61" s="97"/>
      <c r="DY61" s="97"/>
      <c r="DZ61" s="97"/>
      <c r="EA61" s="97"/>
      <c r="EB61" s="97"/>
      <c r="EC61" s="97"/>
      <c r="ED61" s="97"/>
      <c r="EE61" s="97"/>
      <c r="EF61" s="97"/>
      <c r="EG61" s="97"/>
      <c r="EH61" s="97"/>
      <c r="EI61" s="97"/>
      <c r="EJ61" s="97"/>
      <c r="EK61" s="97"/>
      <c r="EL61" s="97"/>
      <c r="EM61" s="97"/>
      <c r="EN61" s="97"/>
      <c r="EO61" s="97"/>
      <c r="EP61" s="97"/>
      <c r="EQ61" s="97"/>
      <c r="ER61" s="97"/>
      <c r="ES61" s="97"/>
      <c r="ET61" s="97"/>
      <c r="EU61" s="97"/>
      <c r="EV61" s="97"/>
      <c r="EW61" s="97"/>
      <c r="EX61" s="97"/>
      <c r="EY61" s="97"/>
      <c r="EZ61" s="97"/>
      <c r="FA61" s="97"/>
      <c r="FB61" s="97"/>
      <c r="FC61" s="97"/>
      <c r="FD61" s="97"/>
      <c r="FE61" s="97"/>
      <c r="FF61" s="97"/>
      <c r="FG61" s="97"/>
      <c r="FH61" s="97"/>
      <c r="FI61" s="97"/>
      <c r="FJ61" s="97"/>
      <c r="FK61" s="97"/>
      <c r="FL61" s="97"/>
      <c r="FM61" s="97"/>
      <c r="FN61" s="97"/>
      <c r="FO61" s="97"/>
      <c r="FP61" s="97"/>
      <c r="FQ61" s="97"/>
      <c r="FR61" s="97"/>
      <c r="FS61" s="97"/>
      <c r="FT61" s="97"/>
      <c r="FU61" s="97"/>
      <c r="FV61" s="97"/>
      <c r="FW61" s="97"/>
      <c r="FX61" s="97"/>
      <c r="FY61" s="97"/>
      <c r="FZ61" s="97"/>
      <c r="GA61" s="97"/>
      <c r="GB61" s="97"/>
      <c r="GC61" s="97"/>
      <c r="GD61" s="97"/>
      <c r="GE61" s="97"/>
      <c r="GF61" s="97"/>
      <c r="GG61" s="97"/>
      <c r="GH61" s="97"/>
      <c r="GI61" s="97"/>
      <c r="GJ61" s="97"/>
      <c r="GK61" s="97"/>
      <c r="GL61" s="97"/>
      <c r="GM61" s="97"/>
      <c r="GN61" s="97"/>
      <c r="GO61" s="97"/>
      <c r="GP61" s="97"/>
      <c r="GQ61" s="97"/>
      <c r="GR61" s="97"/>
      <c r="GS61" s="97"/>
      <c r="GT61" s="97"/>
      <c r="GU61" s="97"/>
      <c r="GV61" s="97"/>
      <c r="GW61" s="97"/>
      <c r="GX61" s="97"/>
      <c r="GY61" s="97"/>
      <c r="GZ61" s="97"/>
      <c r="HA61" s="97"/>
      <c r="HB61" s="97"/>
      <c r="HC61" s="97"/>
      <c r="HD61" s="97"/>
      <c r="HE61" s="97"/>
      <c r="HF61" s="97"/>
      <c r="HG61" s="97"/>
      <c r="HH61" s="97"/>
      <c r="HI61" s="97"/>
      <c r="HJ61" s="97"/>
      <c r="HK61" s="97"/>
      <c r="HL61" s="97"/>
      <c r="HM61" s="97"/>
      <c r="HN61" s="97"/>
      <c r="HO61" s="97"/>
      <c r="HP61" s="97"/>
      <c r="HQ61" s="97"/>
      <c r="HR61" s="97"/>
      <c r="HS61" s="97"/>
      <c r="HT61" s="97"/>
      <c r="HU61" s="97"/>
      <c r="HV61" s="97"/>
      <c r="HW61" s="97"/>
      <c r="HX61" s="97"/>
      <c r="HY61" s="97"/>
      <c r="HZ61" s="97"/>
      <c r="IA61" s="97"/>
      <c r="IB61" s="97"/>
      <c r="IC61" s="97"/>
      <c r="ID61" s="97"/>
      <c r="IE61" s="97"/>
      <c r="IF61" s="97"/>
      <c r="IG61" s="97"/>
      <c r="IH61" s="97"/>
      <c r="II61" s="97"/>
      <c r="IJ61" s="97"/>
      <c r="IK61" s="97"/>
      <c r="IL61" s="97"/>
      <c r="IM61" s="97"/>
      <c r="IN61" s="97"/>
      <c r="IO61" s="97"/>
      <c r="IP61" s="97"/>
      <c r="IQ61" s="97"/>
      <c r="IR61" s="97"/>
      <c r="IS61" s="97"/>
      <c r="IT61" s="97"/>
      <c r="IU61" s="97"/>
      <c r="IV61" s="97"/>
      <c r="IW61" s="97"/>
      <c r="IX61" s="97"/>
      <c r="IY61" s="97"/>
      <c r="IZ61" s="97"/>
      <c r="JA61" s="97"/>
      <c r="JB61" s="97"/>
      <c r="JC61" s="97"/>
      <c r="JD61" s="97"/>
      <c r="JE61" s="97"/>
      <c r="JF61" s="97"/>
      <c r="JG61" s="97"/>
      <c r="JH61" s="97"/>
      <c r="JI61" s="97"/>
      <c r="JJ61" s="97"/>
      <c r="JK61" s="97"/>
      <c r="JL61" s="97"/>
      <c r="JM61" s="97"/>
      <c r="JN61" s="97"/>
      <c r="JO61" s="97"/>
      <c r="JP61" s="97"/>
      <c r="JQ61" s="97"/>
      <c r="JR61" s="97"/>
      <c r="JS61" s="97"/>
      <c r="JT61" s="97"/>
      <c r="JU61" s="97"/>
      <c r="JV61" s="97"/>
      <c r="JW61" s="97"/>
      <c r="JX61" s="97"/>
      <c r="JY61" s="97"/>
      <c r="JZ61" s="97"/>
      <c r="KA61" s="97"/>
      <c r="KB61" s="97"/>
      <c r="KC61" s="97"/>
      <c r="KD61" s="97"/>
      <c r="KE61" s="97"/>
      <c r="KF61" s="97"/>
      <c r="KG61" s="97"/>
      <c r="KH61" s="97"/>
      <c r="KI61" s="97"/>
      <c r="KJ61" s="97"/>
      <c r="KK61" s="97"/>
      <c r="KL61" s="97"/>
      <c r="KM61" s="97"/>
      <c r="KN61" s="97"/>
      <c r="KO61" s="97"/>
      <c r="KP61" s="97"/>
      <c r="KQ61" s="97"/>
      <c r="KR61" s="97"/>
      <c r="KS61" s="97"/>
      <c r="KT61" s="97"/>
      <c r="KU61" s="97"/>
      <c r="KV61" s="97"/>
      <c r="KW61" s="97"/>
      <c r="KX61" s="97"/>
      <c r="KY61" s="97"/>
      <c r="KZ61" s="97"/>
      <c r="LA61" s="97"/>
      <c r="LB61" s="97"/>
      <c r="LC61" s="97"/>
      <c r="LD61" s="97"/>
      <c r="LE61" s="97"/>
      <c r="LF61" s="97"/>
      <c r="LG61" s="97"/>
      <c r="LH61" s="97"/>
      <c r="LI61" s="97"/>
      <c r="LJ61" s="97"/>
      <c r="LK61" s="97"/>
      <c r="LL61" s="97"/>
      <c r="LM61" s="97"/>
      <c r="LN61" s="97"/>
      <c r="LO61" s="97"/>
      <c r="LP61" s="97"/>
      <c r="LQ61" s="97"/>
      <c r="LR61" s="97"/>
      <c r="LS61" s="97"/>
      <c r="LT61" s="97"/>
      <c r="LU61" s="97"/>
      <c r="LV61" s="97"/>
      <c r="LW61" s="97"/>
      <c r="LX61" s="97"/>
      <c r="LY61" s="97"/>
      <c r="LZ61" s="97"/>
      <c r="MA61" s="97"/>
      <c r="MB61" s="97"/>
      <c r="MC61" s="97"/>
      <c r="MD61" s="97"/>
      <c r="ME61" s="97"/>
      <c r="MF61" s="97"/>
      <c r="MG61" s="97"/>
      <c r="MH61" s="97"/>
      <c r="MI61" s="97"/>
      <c r="MJ61" s="97"/>
      <c r="MK61" s="97"/>
      <c r="ML61" s="97"/>
      <c r="MM61" s="97"/>
      <c r="MN61" s="97"/>
      <c r="MO61" s="97"/>
      <c r="MP61" s="97"/>
      <c r="MQ61" s="97"/>
      <c r="MR61" s="97"/>
      <c r="MS61" s="97"/>
      <c r="MT61" s="97"/>
      <c r="MU61" s="97"/>
      <c r="MV61" s="97"/>
      <c r="MW61" s="97"/>
      <c r="MX61" s="97"/>
      <c r="MY61" s="97"/>
      <c r="MZ61" s="97"/>
      <c r="NA61" s="97"/>
      <c r="NB61" s="97"/>
      <c r="NC61" s="97"/>
      <c r="ND61" s="97"/>
      <c r="NE61" s="97"/>
      <c r="NF61" s="97"/>
      <c r="NG61" s="97"/>
      <c r="NH61" s="97"/>
      <c r="NI61" s="97"/>
      <c r="NJ61" s="97"/>
      <c r="NK61" s="97"/>
      <c r="NL61" s="97"/>
      <c r="NM61" s="97"/>
      <c r="NN61" s="97"/>
      <c r="NO61" s="97"/>
      <c r="NP61" s="97"/>
      <c r="NQ61" s="97"/>
      <c r="NR61" s="97"/>
      <c r="NS61" s="97"/>
      <c r="NT61" s="97"/>
      <c r="NU61" s="97"/>
      <c r="NV61" s="97"/>
      <c r="NW61" s="97"/>
      <c r="NX61" s="97"/>
      <c r="NY61" s="97"/>
      <c r="NZ61" s="97"/>
      <c r="OA61" s="97"/>
      <c r="OB61" s="97"/>
      <c r="OC61" s="97"/>
      <c r="OD61" s="97"/>
      <c r="OE61" s="97"/>
      <c r="OF61" s="97"/>
      <c r="OG61" s="97"/>
      <c r="OH61" s="97"/>
      <c r="OI61" s="97"/>
      <c r="OJ61" s="97"/>
      <c r="OK61" s="97"/>
      <c r="OL61" s="97"/>
      <c r="OM61" s="97"/>
      <c r="ON61" s="97"/>
      <c r="OO61" s="97"/>
      <c r="OP61" s="97"/>
      <c r="OQ61" s="97"/>
      <c r="OR61" s="97"/>
      <c r="OS61" s="97"/>
      <c r="OT61" s="97"/>
      <c r="OU61" s="97"/>
      <c r="OV61" s="97"/>
      <c r="OW61" s="97"/>
      <c r="OX61" s="97"/>
      <c r="OY61" s="97"/>
      <c r="OZ61" s="97"/>
      <c r="PA61" s="97"/>
      <c r="PB61" s="97"/>
      <c r="PC61" s="97"/>
      <c r="PD61" s="97"/>
      <c r="PE61" s="97"/>
      <c r="PF61" s="97"/>
      <c r="PG61" s="97"/>
      <c r="PH61" s="97"/>
      <c r="PI61" s="97"/>
      <c r="PJ61" s="97"/>
      <c r="PK61" s="97"/>
      <c r="PL61" s="97"/>
      <c r="PM61" s="97"/>
      <c r="PN61" s="97"/>
      <c r="PO61" s="97"/>
      <c r="PP61" s="97"/>
      <c r="PQ61" s="97"/>
      <c r="PR61" s="97"/>
      <c r="PS61" s="97"/>
      <c r="PT61" s="97"/>
      <c r="PU61" s="97"/>
      <c r="PV61" s="97"/>
      <c r="PW61" s="97"/>
      <c r="PX61" s="97"/>
      <c r="PY61" s="97"/>
      <c r="PZ61" s="97"/>
      <c r="QA61" s="97"/>
      <c r="QB61" s="97"/>
      <c r="QC61" s="97"/>
      <c r="QD61" s="97"/>
      <c r="QE61" s="97"/>
      <c r="QF61" s="97"/>
      <c r="QG61" s="97"/>
      <c r="QH61" s="97"/>
      <c r="QI61" s="97"/>
      <c r="QJ61" s="97"/>
      <c r="QK61" s="97"/>
      <c r="QL61" s="97"/>
      <c r="QM61" s="97"/>
      <c r="QN61" s="97"/>
      <c r="QO61" s="97"/>
      <c r="QP61" s="97"/>
      <c r="QQ61" s="97"/>
      <c r="QR61" s="97"/>
      <c r="QS61" s="97"/>
      <c r="QT61" s="97"/>
      <c r="QU61" s="97"/>
      <c r="QV61" s="97"/>
      <c r="QW61" s="97"/>
      <c r="QX61" s="97"/>
      <c r="QY61" s="97"/>
      <c r="QZ61" s="97"/>
      <c r="RA61" s="97"/>
      <c r="RB61" s="97"/>
      <c r="RC61" s="97"/>
      <c r="RD61" s="97"/>
      <c r="RE61" s="97"/>
      <c r="RF61" s="97"/>
      <c r="RG61" s="97"/>
      <c r="RH61" s="97"/>
      <c r="RI61" s="97"/>
      <c r="RJ61" s="97"/>
      <c r="RK61" s="97"/>
      <c r="RL61" s="97"/>
      <c r="RM61" s="97"/>
      <c r="RN61" s="97"/>
      <c r="RO61" s="97"/>
      <c r="RP61" s="97"/>
      <c r="RQ61" s="97"/>
      <c r="RR61" s="97"/>
      <c r="RS61" s="97"/>
      <c r="RT61" s="97"/>
      <c r="RU61" s="97"/>
      <c r="RV61" s="97"/>
      <c r="RW61" s="97"/>
      <c r="RX61" s="97"/>
      <c r="RY61" s="97"/>
      <c r="RZ61" s="97"/>
      <c r="SA61" s="97"/>
      <c r="SB61" s="97"/>
      <c r="SC61" s="97"/>
      <c r="SD61" s="97"/>
      <c r="SE61" s="78"/>
      <c r="SF61" s="97"/>
      <c r="SG61" s="97"/>
      <c r="SH61" s="97"/>
      <c r="SI61" s="97"/>
      <c r="SJ61" s="97"/>
      <c r="SK61" s="98"/>
      <c r="SL61" s="5"/>
    </row>
    <row r="62" ht="14.25" customHeight="1">
      <c r="A62" s="116"/>
      <c r="B62" s="117" t="s">
        <v>652</v>
      </c>
      <c r="C62" s="118">
        <f t="shared" ref="C62:D62" si="5">SUM(C6:C12)+SUM(C14:C17)+SUM(C20:C27)+SUM(C29:C61)</f>
        <v>0</v>
      </c>
      <c r="D62" s="119">
        <f t="shared" si="5"/>
        <v>-4722.54</v>
      </c>
      <c r="E62" s="120">
        <f t="shared" ref="E62:AO62" si="6">SUM(E6:E61)</f>
        <v>0</v>
      </c>
      <c r="F62" s="120">
        <f t="shared" si="6"/>
        <v>0</v>
      </c>
      <c r="G62" s="120">
        <f t="shared" si="6"/>
        <v>0</v>
      </c>
      <c r="H62" s="120">
        <f t="shared" si="6"/>
        <v>0</v>
      </c>
      <c r="I62" s="120">
        <f t="shared" si="6"/>
        <v>0</v>
      </c>
      <c r="J62" s="120">
        <f t="shared" si="6"/>
        <v>0</v>
      </c>
      <c r="K62" s="120">
        <f t="shared" si="6"/>
        <v>0</v>
      </c>
      <c r="L62" s="120">
        <f t="shared" si="6"/>
        <v>0</v>
      </c>
      <c r="M62" s="120">
        <f t="shared" si="6"/>
        <v>0</v>
      </c>
      <c r="N62" s="120">
        <f t="shared" si="6"/>
        <v>0</v>
      </c>
      <c r="O62" s="120">
        <f t="shared" si="6"/>
        <v>0</v>
      </c>
      <c r="P62" s="120">
        <f t="shared" si="6"/>
        <v>0</v>
      </c>
      <c r="Q62" s="120">
        <f t="shared" si="6"/>
        <v>0</v>
      </c>
      <c r="R62" s="120">
        <f t="shared" si="6"/>
        <v>0</v>
      </c>
      <c r="S62" s="120">
        <f t="shared" si="6"/>
        <v>0</v>
      </c>
      <c r="T62" s="120">
        <f t="shared" si="6"/>
        <v>0</v>
      </c>
      <c r="U62" s="120">
        <f t="shared" si="6"/>
        <v>0</v>
      </c>
      <c r="V62" s="120">
        <f t="shared" si="6"/>
        <v>0</v>
      </c>
      <c r="W62" s="120">
        <f t="shared" si="6"/>
        <v>0</v>
      </c>
      <c r="X62" s="120">
        <f t="shared" si="6"/>
        <v>0</v>
      </c>
      <c r="Y62" s="120">
        <f t="shared" si="6"/>
        <v>0</v>
      </c>
      <c r="Z62" s="120">
        <f t="shared" si="6"/>
        <v>0</v>
      </c>
      <c r="AA62" s="120">
        <f t="shared" si="6"/>
        <v>0</v>
      </c>
      <c r="AB62" s="120">
        <f t="shared" si="6"/>
        <v>0</v>
      </c>
      <c r="AC62" s="120">
        <f t="shared" si="6"/>
        <v>0</v>
      </c>
      <c r="AD62" s="120">
        <f t="shared" si="6"/>
        <v>0</v>
      </c>
      <c r="AE62" s="120">
        <f t="shared" si="6"/>
        <v>0</v>
      </c>
      <c r="AF62" s="120">
        <f t="shared" si="6"/>
        <v>0</v>
      </c>
      <c r="AG62" s="120">
        <f t="shared" si="6"/>
        <v>0</v>
      </c>
      <c r="AH62" s="120">
        <f t="shared" si="6"/>
        <v>0</v>
      </c>
      <c r="AI62" s="120">
        <f t="shared" si="6"/>
        <v>0</v>
      </c>
      <c r="AJ62" s="120">
        <f t="shared" si="6"/>
        <v>0</v>
      </c>
      <c r="AK62" s="120">
        <f t="shared" si="6"/>
        <v>0</v>
      </c>
      <c r="AL62" s="120">
        <f t="shared" si="6"/>
        <v>0</v>
      </c>
      <c r="AM62" s="120">
        <f t="shared" si="6"/>
        <v>0</v>
      </c>
      <c r="AN62" s="120">
        <f t="shared" si="6"/>
        <v>0</v>
      </c>
      <c r="AO62" s="120">
        <f t="shared" si="6"/>
        <v>0</v>
      </c>
      <c r="AP62" s="120"/>
      <c r="AQ62" s="120">
        <f t="shared" ref="AQ62:SK62" si="7">SUM(AQ6:AQ61)</f>
        <v>0</v>
      </c>
      <c r="AR62" s="120">
        <f t="shared" si="7"/>
        <v>0</v>
      </c>
      <c r="AS62" s="120">
        <f t="shared" si="7"/>
        <v>0</v>
      </c>
      <c r="AT62" s="120">
        <f t="shared" si="7"/>
        <v>0</v>
      </c>
      <c r="AU62" s="120">
        <f t="shared" si="7"/>
        <v>0</v>
      </c>
      <c r="AV62" s="120">
        <f t="shared" si="7"/>
        <v>0</v>
      </c>
      <c r="AW62" s="120">
        <f t="shared" si="7"/>
        <v>0</v>
      </c>
      <c r="AX62" s="120">
        <f t="shared" si="7"/>
        <v>0</v>
      </c>
      <c r="AY62" s="120">
        <f t="shared" si="7"/>
        <v>0</v>
      </c>
      <c r="AZ62" s="120">
        <f t="shared" si="7"/>
        <v>0</v>
      </c>
      <c r="BA62" s="120">
        <f t="shared" si="7"/>
        <v>0</v>
      </c>
      <c r="BB62" s="120">
        <f t="shared" si="7"/>
        <v>0</v>
      </c>
      <c r="BC62" s="120">
        <f t="shared" si="7"/>
        <v>0</v>
      </c>
      <c r="BD62" s="120">
        <f t="shared" si="7"/>
        <v>0</v>
      </c>
      <c r="BE62" s="120">
        <f t="shared" si="7"/>
        <v>0</v>
      </c>
      <c r="BF62" s="120">
        <f t="shared" si="7"/>
        <v>0</v>
      </c>
      <c r="BG62" s="120">
        <f t="shared" si="7"/>
        <v>0</v>
      </c>
      <c r="BH62" s="120">
        <f t="shared" si="7"/>
        <v>0</v>
      </c>
      <c r="BI62" s="120">
        <f t="shared" si="7"/>
        <v>0</v>
      </c>
      <c r="BJ62" s="120">
        <f t="shared" si="7"/>
        <v>0</v>
      </c>
      <c r="BK62" s="120">
        <f t="shared" si="7"/>
        <v>0</v>
      </c>
      <c r="BL62" s="120">
        <f t="shared" si="7"/>
        <v>0</v>
      </c>
      <c r="BM62" s="120">
        <f t="shared" si="7"/>
        <v>0</v>
      </c>
      <c r="BN62" s="120">
        <f t="shared" si="7"/>
        <v>0</v>
      </c>
      <c r="BO62" s="120">
        <f t="shared" si="7"/>
        <v>0</v>
      </c>
      <c r="BP62" s="120">
        <f t="shared" si="7"/>
        <v>0</v>
      </c>
      <c r="BQ62" s="120">
        <f t="shared" si="7"/>
        <v>0</v>
      </c>
      <c r="BR62" s="120">
        <f t="shared" si="7"/>
        <v>0</v>
      </c>
      <c r="BS62" s="120">
        <f t="shared" si="7"/>
        <v>0</v>
      </c>
      <c r="BT62" s="120">
        <f t="shared" si="7"/>
        <v>0</v>
      </c>
      <c r="BU62" s="120">
        <f t="shared" si="7"/>
        <v>0</v>
      </c>
      <c r="BV62" s="120">
        <f t="shared" si="7"/>
        <v>0</v>
      </c>
      <c r="BW62" s="120">
        <f t="shared" si="7"/>
        <v>0</v>
      </c>
      <c r="BX62" s="120">
        <f t="shared" si="7"/>
        <v>0</v>
      </c>
      <c r="BY62" s="120">
        <f t="shared" si="7"/>
        <v>0</v>
      </c>
      <c r="BZ62" s="120">
        <f t="shared" si="7"/>
        <v>0</v>
      </c>
      <c r="CA62" s="120">
        <f t="shared" si="7"/>
        <v>0</v>
      </c>
      <c r="CB62" s="120">
        <f t="shared" si="7"/>
        <v>0</v>
      </c>
      <c r="CC62" s="120">
        <f t="shared" si="7"/>
        <v>0</v>
      </c>
      <c r="CD62" s="120">
        <f t="shared" si="7"/>
        <v>0</v>
      </c>
      <c r="CE62" s="120">
        <f t="shared" si="7"/>
        <v>0</v>
      </c>
      <c r="CF62" s="120">
        <f t="shared" si="7"/>
        <v>0</v>
      </c>
      <c r="CG62" s="120">
        <f t="shared" si="7"/>
        <v>0</v>
      </c>
      <c r="CH62" s="120">
        <f t="shared" si="7"/>
        <v>0</v>
      </c>
      <c r="CI62" s="120">
        <f t="shared" si="7"/>
        <v>0</v>
      </c>
      <c r="CJ62" s="120">
        <f t="shared" si="7"/>
        <v>0</v>
      </c>
      <c r="CK62" s="120">
        <f t="shared" si="7"/>
        <v>0</v>
      </c>
      <c r="CL62" s="120">
        <f t="shared" si="7"/>
        <v>0</v>
      </c>
      <c r="CM62" s="120">
        <f t="shared" si="7"/>
        <v>0</v>
      </c>
      <c r="CN62" s="120">
        <f t="shared" si="7"/>
        <v>0</v>
      </c>
      <c r="CO62" s="120">
        <f t="shared" si="7"/>
        <v>0</v>
      </c>
      <c r="CP62" s="120">
        <f t="shared" si="7"/>
        <v>-562.7</v>
      </c>
      <c r="CQ62" s="120">
        <f t="shared" si="7"/>
        <v>-194.5</v>
      </c>
      <c r="CR62" s="120">
        <f t="shared" si="7"/>
        <v>-1003.93</v>
      </c>
      <c r="CS62" s="120">
        <f t="shared" si="7"/>
        <v>-179</v>
      </c>
      <c r="CT62" s="120">
        <f t="shared" si="7"/>
        <v>-225.3</v>
      </c>
      <c r="CU62" s="120">
        <f t="shared" si="7"/>
        <v>-224</v>
      </c>
      <c r="CV62" s="120">
        <f t="shared" si="7"/>
        <v>-328.6</v>
      </c>
      <c r="CW62" s="120">
        <f t="shared" si="7"/>
        <v>-2004.51</v>
      </c>
      <c r="CX62" s="120">
        <f t="shared" si="7"/>
        <v>0</v>
      </c>
      <c r="CY62" s="120">
        <f t="shared" si="7"/>
        <v>0</v>
      </c>
      <c r="CZ62" s="120">
        <f t="shared" si="7"/>
        <v>0</v>
      </c>
      <c r="DA62" s="120">
        <f t="shared" si="7"/>
        <v>0</v>
      </c>
      <c r="DB62" s="120">
        <f t="shared" si="7"/>
        <v>0</v>
      </c>
      <c r="DC62" s="120">
        <f t="shared" si="7"/>
        <v>0</v>
      </c>
      <c r="DD62" s="120">
        <f t="shared" si="7"/>
        <v>0</v>
      </c>
      <c r="DE62" s="120">
        <f t="shared" si="7"/>
        <v>0</v>
      </c>
      <c r="DF62" s="120">
        <f t="shared" si="7"/>
        <v>0</v>
      </c>
      <c r="DG62" s="120">
        <f t="shared" si="7"/>
        <v>0</v>
      </c>
      <c r="DH62" s="120">
        <f t="shared" si="7"/>
        <v>0</v>
      </c>
      <c r="DI62" s="120">
        <f t="shared" si="7"/>
        <v>0</v>
      </c>
      <c r="DJ62" s="120">
        <f t="shared" si="7"/>
        <v>0</v>
      </c>
      <c r="DK62" s="120">
        <f t="shared" si="7"/>
        <v>0</v>
      </c>
      <c r="DL62" s="120">
        <f t="shared" si="7"/>
        <v>0</v>
      </c>
      <c r="DM62" s="120">
        <f t="shared" si="7"/>
        <v>0</v>
      </c>
      <c r="DN62" s="120">
        <f t="shared" si="7"/>
        <v>0</v>
      </c>
      <c r="DO62" s="120">
        <f t="shared" si="7"/>
        <v>0</v>
      </c>
      <c r="DP62" s="120">
        <f t="shared" si="7"/>
        <v>0</v>
      </c>
      <c r="DQ62" s="120">
        <f t="shared" si="7"/>
        <v>0</v>
      </c>
      <c r="DR62" s="120">
        <f t="shared" si="7"/>
        <v>0</v>
      </c>
      <c r="DS62" s="120">
        <f t="shared" si="7"/>
        <v>0</v>
      </c>
      <c r="DT62" s="120">
        <f t="shared" si="7"/>
        <v>0</v>
      </c>
      <c r="DU62" s="120">
        <f t="shared" si="7"/>
        <v>0</v>
      </c>
      <c r="DV62" s="120">
        <f t="shared" si="7"/>
        <v>0</v>
      </c>
      <c r="DW62" s="120">
        <f t="shared" si="7"/>
        <v>0</v>
      </c>
      <c r="DX62" s="120">
        <f t="shared" si="7"/>
        <v>0</v>
      </c>
      <c r="DY62" s="120">
        <f t="shared" si="7"/>
        <v>0</v>
      </c>
      <c r="DZ62" s="120">
        <f t="shared" si="7"/>
        <v>0</v>
      </c>
      <c r="EA62" s="120">
        <f t="shared" si="7"/>
        <v>0</v>
      </c>
      <c r="EB62" s="120">
        <f t="shared" si="7"/>
        <v>0</v>
      </c>
      <c r="EC62" s="120">
        <f t="shared" si="7"/>
        <v>0</v>
      </c>
      <c r="ED62" s="120">
        <f t="shared" si="7"/>
        <v>0</v>
      </c>
      <c r="EE62" s="120">
        <f t="shared" si="7"/>
        <v>0</v>
      </c>
      <c r="EF62" s="120">
        <f t="shared" si="7"/>
        <v>0</v>
      </c>
      <c r="EG62" s="120">
        <f t="shared" si="7"/>
        <v>0</v>
      </c>
      <c r="EH62" s="120">
        <f t="shared" si="7"/>
        <v>0</v>
      </c>
      <c r="EI62" s="120">
        <f t="shared" si="7"/>
        <v>0</v>
      </c>
      <c r="EJ62" s="120">
        <f t="shared" si="7"/>
        <v>0</v>
      </c>
      <c r="EK62" s="120">
        <f t="shared" si="7"/>
        <v>0</v>
      </c>
      <c r="EL62" s="120">
        <f t="shared" si="7"/>
        <v>0</v>
      </c>
      <c r="EM62" s="120">
        <f t="shared" si="7"/>
        <v>0</v>
      </c>
      <c r="EN62" s="120">
        <f t="shared" si="7"/>
        <v>0</v>
      </c>
      <c r="EO62" s="120">
        <f t="shared" si="7"/>
        <v>0</v>
      </c>
      <c r="EP62" s="120">
        <f t="shared" si="7"/>
        <v>0</v>
      </c>
      <c r="EQ62" s="120">
        <f t="shared" si="7"/>
        <v>0</v>
      </c>
      <c r="ER62" s="120">
        <f t="shared" si="7"/>
        <v>0</v>
      </c>
      <c r="ES62" s="120">
        <f t="shared" si="7"/>
        <v>0</v>
      </c>
      <c r="ET62" s="120">
        <f t="shared" si="7"/>
        <v>0</v>
      </c>
      <c r="EU62" s="120">
        <f t="shared" si="7"/>
        <v>0</v>
      </c>
      <c r="EV62" s="120">
        <f t="shared" si="7"/>
        <v>0</v>
      </c>
      <c r="EW62" s="120">
        <f t="shared" si="7"/>
        <v>0</v>
      </c>
      <c r="EX62" s="120">
        <f t="shared" si="7"/>
        <v>0</v>
      </c>
      <c r="EY62" s="120">
        <f t="shared" si="7"/>
        <v>0</v>
      </c>
      <c r="EZ62" s="120">
        <f t="shared" si="7"/>
        <v>0</v>
      </c>
      <c r="FA62" s="120">
        <f t="shared" si="7"/>
        <v>0</v>
      </c>
      <c r="FB62" s="120">
        <f t="shared" si="7"/>
        <v>0</v>
      </c>
      <c r="FC62" s="120">
        <f t="shared" si="7"/>
        <v>0</v>
      </c>
      <c r="FD62" s="120">
        <f t="shared" si="7"/>
        <v>0</v>
      </c>
      <c r="FE62" s="120">
        <f t="shared" si="7"/>
        <v>0</v>
      </c>
      <c r="FF62" s="120">
        <f t="shared" si="7"/>
        <v>0</v>
      </c>
      <c r="FG62" s="120">
        <f t="shared" si="7"/>
        <v>0</v>
      </c>
      <c r="FH62" s="120">
        <f t="shared" si="7"/>
        <v>0</v>
      </c>
      <c r="FI62" s="120">
        <f t="shared" si="7"/>
        <v>0</v>
      </c>
      <c r="FJ62" s="120">
        <f t="shared" si="7"/>
        <v>0</v>
      </c>
      <c r="FK62" s="120">
        <f t="shared" si="7"/>
        <v>0</v>
      </c>
      <c r="FL62" s="120">
        <f t="shared" si="7"/>
        <v>0</v>
      </c>
      <c r="FM62" s="120">
        <f t="shared" si="7"/>
        <v>0</v>
      </c>
      <c r="FN62" s="120">
        <f t="shared" si="7"/>
        <v>0</v>
      </c>
      <c r="FO62" s="120">
        <f t="shared" si="7"/>
        <v>0</v>
      </c>
      <c r="FP62" s="120">
        <f t="shared" si="7"/>
        <v>0</v>
      </c>
      <c r="FQ62" s="120">
        <f t="shared" si="7"/>
        <v>0</v>
      </c>
      <c r="FR62" s="120">
        <f t="shared" si="7"/>
        <v>0</v>
      </c>
      <c r="FS62" s="120">
        <f t="shared" si="7"/>
        <v>0</v>
      </c>
      <c r="FT62" s="120">
        <f t="shared" si="7"/>
        <v>0</v>
      </c>
      <c r="FU62" s="120">
        <f t="shared" si="7"/>
        <v>0</v>
      </c>
      <c r="FV62" s="120">
        <f t="shared" si="7"/>
        <v>0</v>
      </c>
      <c r="FW62" s="120">
        <f t="shared" si="7"/>
        <v>0</v>
      </c>
      <c r="FX62" s="120">
        <f t="shared" si="7"/>
        <v>0</v>
      </c>
      <c r="FY62" s="120">
        <f t="shared" si="7"/>
        <v>0</v>
      </c>
      <c r="FZ62" s="120">
        <f t="shared" si="7"/>
        <v>0</v>
      </c>
      <c r="GA62" s="120">
        <f t="shared" si="7"/>
        <v>0</v>
      </c>
      <c r="GB62" s="120">
        <f t="shared" si="7"/>
        <v>0</v>
      </c>
      <c r="GC62" s="120">
        <f t="shared" si="7"/>
        <v>0</v>
      </c>
      <c r="GD62" s="120">
        <f t="shared" si="7"/>
        <v>0</v>
      </c>
      <c r="GE62" s="120">
        <f t="shared" si="7"/>
        <v>0</v>
      </c>
      <c r="GF62" s="120">
        <f t="shared" si="7"/>
        <v>0</v>
      </c>
      <c r="GG62" s="120">
        <f t="shared" si="7"/>
        <v>0</v>
      </c>
      <c r="GH62" s="120">
        <f t="shared" si="7"/>
        <v>0</v>
      </c>
      <c r="GI62" s="120">
        <f t="shared" si="7"/>
        <v>0</v>
      </c>
      <c r="GJ62" s="120">
        <f t="shared" si="7"/>
        <v>0</v>
      </c>
      <c r="GK62" s="120">
        <f t="shared" si="7"/>
        <v>0</v>
      </c>
      <c r="GL62" s="120">
        <f t="shared" si="7"/>
        <v>0</v>
      </c>
      <c r="GM62" s="120">
        <f t="shared" si="7"/>
        <v>0</v>
      </c>
      <c r="GN62" s="120">
        <f t="shared" si="7"/>
        <v>0</v>
      </c>
      <c r="GO62" s="120">
        <f t="shared" si="7"/>
        <v>0</v>
      </c>
      <c r="GP62" s="120">
        <f t="shared" si="7"/>
        <v>0</v>
      </c>
      <c r="GQ62" s="120">
        <f t="shared" si="7"/>
        <v>0</v>
      </c>
      <c r="GR62" s="120">
        <f t="shared" si="7"/>
        <v>0</v>
      </c>
      <c r="GS62" s="120">
        <f t="shared" si="7"/>
        <v>0</v>
      </c>
      <c r="GT62" s="120">
        <f t="shared" si="7"/>
        <v>0</v>
      </c>
      <c r="GU62" s="120">
        <f t="shared" si="7"/>
        <v>0</v>
      </c>
      <c r="GV62" s="120">
        <f t="shared" si="7"/>
        <v>0</v>
      </c>
      <c r="GW62" s="120">
        <f t="shared" si="7"/>
        <v>0</v>
      </c>
      <c r="GX62" s="120">
        <f t="shared" si="7"/>
        <v>0</v>
      </c>
      <c r="GY62" s="120">
        <f t="shared" si="7"/>
        <v>0</v>
      </c>
      <c r="GZ62" s="120">
        <f t="shared" si="7"/>
        <v>0</v>
      </c>
      <c r="HA62" s="120">
        <f t="shared" si="7"/>
        <v>0</v>
      </c>
      <c r="HB62" s="120">
        <f t="shared" si="7"/>
        <v>0</v>
      </c>
      <c r="HC62" s="120">
        <f t="shared" si="7"/>
        <v>0</v>
      </c>
      <c r="HD62" s="120">
        <f t="shared" si="7"/>
        <v>0</v>
      </c>
      <c r="HE62" s="120">
        <f t="shared" si="7"/>
        <v>0</v>
      </c>
      <c r="HF62" s="120">
        <f t="shared" si="7"/>
        <v>0</v>
      </c>
      <c r="HG62" s="120">
        <f t="shared" si="7"/>
        <v>0</v>
      </c>
      <c r="HH62" s="120">
        <f t="shared" si="7"/>
        <v>0</v>
      </c>
      <c r="HI62" s="120">
        <f t="shared" si="7"/>
        <v>0</v>
      </c>
      <c r="HJ62" s="120">
        <f t="shared" si="7"/>
        <v>0</v>
      </c>
      <c r="HK62" s="120">
        <f t="shared" si="7"/>
        <v>0</v>
      </c>
      <c r="HL62" s="120">
        <f t="shared" si="7"/>
        <v>0</v>
      </c>
      <c r="HM62" s="120">
        <f t="shared" si="7"/>
        <v>0</v>
      </c>
      <c r="HN62" s="120">
        <f t="shared" si="7"/>
        <v>0</v>
      </c>
      <c r="HO62" s="120">
        <f t="shared" si="7"/>
        <v>0</v>
      </c>
      <c r="HP62" s="120">
        <f t="shared" si="7"/>
        <v>0</v>
      </c>
      <c r="HQ62" s="120">
        <f t="shared" si="7"/>
        <v>0</v>
      </c>
      <c r="HR62" s="120">
        <f t="shared" si="7"/>
        <v>0</v>
      </c>
      <c r="HS62" s="120">
        <f t="shared" si="7"/>
        <v>0</v>
      </c>
      <c r="HT62" s="120">
        <f t="shared" si="7"/>
        <v>0</v>
      </c>
      <c r="HU62" s="120">
        <f t="shared" si="7"/>
        <v>0</v>
      </c>
      <c r="HV62" s="120">
        <f t="shared" si="7"/>
        <v>0</v>
      </c>
      <c r="HW62" s="120">
        <f t="shared" si="7"/>
        <v>0</v>
      </c>
      <c r="HX62" s="120">
        <f t="shared" si="7"/>
        <v>0</v>
      </c>
      <c r="HY62" s="120">
        <f t="shared" si="7"/>
        <v>0</v>
      </c>
      <c r="HZ62" s="120">
        <f t="shared" si="7"/>
        <v>0</v>
      </c>
      <c r="IA62" s="120">
        <f t="shared" si="7"/>
        <v>0</v>
      </c>
      <c r="IB62" s="120">
        <f t="shared" si="7"/>
        <v>0</v>
      </c>
      <c r="IC62" s="120">
        <f t="shared" si="7"/>
        <v>0</v>
      </c>
      <c r="ID62" s="120">
        <f t="shared" si="7"/>
        <v>0</v>
      </c>
      <c r="IE62" s="120">
        <f t="shared" si="7"/>
        <v>0</v>
      </c>
      <c r="IF62" s="120">
        <f t="shared" si="7"/>
        <v>0</v>
      </c>
      <c r="IG62" s="120">
        <f t="shared" si="7"/>
        <v>0</v>
      </c>
      <c r="IH62" s="120">
        <f t="shared" si="7"/>
        <v>0</v>
      </c>
      <c r="II62" s="120">
        <f t="shared" si="7"/>
        <v>0</v>
      </c>
      <c r="IJ62" s="120">
        <f t="shared" si="7"/>
        <v>0</v>
      </c>
      <c r="IK62" s="120">
        <f t="shared" si="7"/>
        <v>0</v>
      </c>
      <c r="IL62" s="120">
        <f t="shared" si="7"/>
        <v>0</v>
      </c>
      <c r="IM62" s="120">
        <f t="shared" si="7"/>
        <v>0</v>
      </c>
      <c r="IN62" s="120">
        <f t="shared" si="7"/>
        <v>0</v>
      </c>
      <c r="IO62" s="120">
        <f t="shared" si="7"/>
        <v>0</v>
      </c>
      <c r="IP62" s="120">
        <f t="shared" si="7"/>
        <v>0</v>
      </c>
      <c r="IQ62" s="120">
        <f t="shared" si="7"/>
        <v>0</v>
      </c>
      <c r="IR62" s="120">
        <f t="shared" si="7"/>
        <v>0</v>
      </c>
      <c r="IS62" s="120">
        <f t="shared" si="7"/>
        <v>0</v>
      </c>
      <c r="IT62" s="120">
        <f t="shared" si="7"/>
        <v>0</v>
      </c>
      <c r="IU62" s="120">
        <f t="shared" si="7"/>
        <v>0</v>
      </c>
      <c r="IV62" s="120">
        <f t="shared" si="7"/>
        <v>0</v>
      </c>
      <c r="IW62" s="120">
        <f t="shared" si="7"/>
        <v>0</v>
      </c>
      <c r="IX62" s="120">
        <f t="shared" si="7"/>
        <v>0</v>
      </c>
      <c r="IY62" s="120">
        <f t="shared" si="7"/>
        <v>0</v>
      </c>
      <c r="IZ62" s="120">
        <f t="shared" si="7"/>
        <v>0</v>
      </c>
      <c r="JA62" s="120">
        <f t="shared" si="7"/>
        <v>0</v>
      </c>
      <c r="JB62" s="120">
        <f t="shared" si="7"/>
        <v>0</v>
      </c>
      <c r="JC62" s="120">
        <f t="shared" si="7"/>
        <v>0</v>
      </c>
      <c r="JD62" s="120">
        <f t="shared" si="7"/>
        <v>0</v>
      </c>
      <c r="JE62" s="120">
        <f t="shared" si="7"/>
        <v>0</v>
      </c>
      <c r="JF62" s="120">
        <f t="shared" si="7"/>
        <v>0</v>
      </c>
      <c r="JG62" s="120">
        <f t="shared" si="7"/>
        <v>0</v>
      </c>
      <c r="JH62" s="120">
        <f t="shared" si="7"/>
        <v>0</v>
      </c>
      <c r="JI62" s="120">
        <f t="shared" si="7"/>
        <v>0</v>
      </c>
      <c r="JJ62" s="120">
        <f t="shared" si="7"/>
        <v>0</v>
      </c>
      <c r="JK62" s="120">
        <f t="shared" si="7"/>
        <v>0</v>
      </c>
      <c r="JL62" s="120">
        <f t="shared" si="7"/>
        <v>0</v>
      </c>
      <c r="JM62" s="120">
        <f t="shared" si="7"/>
        <v>0</v>
      </c>
      <c r="JN62" s="120">
        <f t="shared" si="7"/>
        <v>0</v>
      </c>
      <c r="JO62" s="120">
        <f t="shared" si="7"/>
        <v>0</v>
      </c>
      <c r="JP62" s="120">
        <f t="shared" si="7"/>
        <v>0</v>
      </c>
      <c r="JQ62" s="120">
        <f t="shared" si="7"/>
        <v>0</v>
      </c>
      <c r="JR62" s="120">
        <f t="shared" si="7"/>
        <v>0</v>
      </c>
      <c r="JS62" s="120">
        <f t="shared" si="7"/>
        <v>0</v>
      </c>
      <c r="JT62" s="120">
        <f t="shared" si="7"/>
        <v>0</v>
      </c>
      <c r="JU62" s="120">
        <f t="shared" si="7"/>
        <v>0</v>
      </c>
      <c r="JV62" s="120">
        <f t="shared" si="7"/>
        <v>0</v>
      </c>
      <c r="JW62" s="120">
        <f t="shared" si="7"/>
        <v>0</v>
      </c>
      <c r="JX62" s="120">
        <f t="shared" si="7"/>
        <v>0</v>
      </c>
      <c r="JY62" s="120">
        <f t="shared" si="7"/>
        <v>0</v>
      </c>
      <c r="JZ62" s="120">
        <f t="shared" si="7"/>
        <v>0</v>
      </c>
      <c r="KA62" s="120">
        <f t="shared" si="7"/>
        <v>0</v>
      </c>
      <c r="KB62" s="120">
        <f t="shared" si="7"/>
        <v>0</v>
      </c>
      <c r="KC62" s="120">
        <f t="shared" si="7"/>
        <v>0</v>
      </c>
      <c r="KD62" s="120">
        <f t="shared" si="7"/>
        <v>0</v>
      </c>
      <c r="KE62" s="120">
        <f t="shared" si="7"/>
        <v>0</v>
      </c>
      <c r="KF62" s="120">
        <f t="shared" si="7"/>
        <v>0</v>
      </c>
      <c r="KG62" s="120">
        <f t="shared" si="7"/>
        <v>0</v>
      </c>
      <c r="KH62" s="120">
        <f t="shared" si="7"/>
        <v>0</v>
      </c>
      <c r="KI62" s="120">
        <f t="shared" si="7"/>
        <v>0</v>
      </c>
      <c r="KJ62" s="120">
        <f t="shared" si="7"/>
        <v>0</v>
      </c>
      <c r="KK62" s="120">
        <f t="shared" si="7"/>
        <v>0</v>
      </c>
      <c r="KL62" s="120">
        <f t="shared" si="7"/>
        <v>0</v>
      </c>
      <c r="KM62" s="120">
        <f t="shared" si="7"/>
        <v>0</v>
      </c>
      <c r="KN62" s="120">
        <f t="shared" si="7"/>
        <v>0</v>
      </c>
      <c r="KO62" s="120">
        <f t="shared" si="7"/>
        <v>0</v>
      </c>
      <c r="KP62" s="120">
        <f t="shared" si="7"/>
        <v>0</v>
      </c>
      <c r="KQ62" s="120">
        <f t="shared" si="7"/>
        <v>0</v>
      </c>
      <c r="KR62" s="120">
        <f t="shared" si="7"/>
        <v>0</v>
      </c>
      <c r="KS62" s="120">
        <f t="shared" si="7"/>
        <v>0</v>
      </c>
      <c r="KT62" s="120">
        <f t="shared" si="7"/>
        <v>0</v>
      </c>
      <c r="KU62" s="120">
        <f t="shared" si="7"/>
        <v>0</v>
      </c>
      <c r="KV62" s="120">
        <f t="shared" si="7"/>
        <v>0</v>
      </c>
      <c r="KW62" s="120">
        <f t="shared" si="7"/>
        <v>0</v>
      </c>
      <c r="KX62" s="120">
        <f t="shared" si="7"/>
        <v>0</v>
      </c>
      <c r="KY62" s="120">
        <f t="shared" si="7"/>
        <v>0</v>
      </c>
      <c r="KZ62" s="120">
        <f t="shared" si="7"/>
        <v>0</v>
      </c>
      <c r="LA62" s="120">
        <f t="shared" si="7"/>
        <v>0</v>
      </c>
      <c r="LB62" s="120">
        <f t="shared" si="7"/>
        <v>0</v>
      </c>
      <c r="LC62" s="120">
        <f t="shared" si="7"/>
        <v>0</v>
      </c>
      <c r="LD62" s="120">
        <f t="shared" si="7"/>
        <v>0</v>
      </c>
      <c r="LE62" s="120">
        <f t="shared" si="7"/>
        <v>0</v>
      </c>
      <c r="LF62" s="120">
        <f t="shared" si="7"/>
        <v>0</v>
      </c>
      <c r="LG62" s="120">
        <f t="shared" si="7"/>
        <v>0</v>
      </c>
      <c r="LH62" s="120">
        <f t="shared" si="7"/>
        <v>0</v>
      </c>
      <c r="LI62" s="120">
        <f t="shared" si="7"/>
        <v>0</v>
      </c>
      <c r="LJ62" s="120">
        <f t="shared" si="7"/>
        <v>0</v>
      </c>
      <c r="LK62" s="120">
        <f t="shared" si="7"/>
        <v>0</v>
      </c>
      <c r="LL62" s="120">
        <f t="shared" si="7"/>
        <v>0</v>
      </c>
      <c r="LM62" s="120">
        <f t="shared" si="7"/>
        <v>0</v>
      </c>
      <c r="LN62" s="120">
        <f t="shared" si="7"/>
        <v>0</v>
      </c>
      <c r="LO62" s="120">
        <f t="shared" si="7"/>
        <v>0</v>
      </c>
      <c r="LP62" s="120">
        <f t="shared" si="7"/>
        <v>0</v>
      </c>
      <c r="LQ62" s="120">
        <f t="shared" si="7"/>
        <v>0</v>
      </c>
      <c r="LR62" s="120">
        <f t="shared" si="7"/>
        <v>0</v>
      </c>
      <c r="LS62" s="120">
        <f t="shared" si="7"/>
        <v>0</v>
      </c>
      <c r="LT62" s="120">
        <f t="shared" si="7"/>
        <v>0</v>
      </c>
      <c r="LU62" s="120">
        <f t="shared" si="7"/>
        <v>0</v>
      </c>
      <c r="LV62" s="120">
        <f t="shared" si="7"/>
        <v>0</v>
      </c>
      <c r="LW62" s="120">
        <f t="shared" si="7"/>
        <v>0</v>
      </c>
      <c r="LX62" s="120">
        <f t="shared" si="7"/>
        <v>0</v>
      </c>
      <c r="LY62" s="120">
        <f t="shared" si="7"/>
        <v>0</v>
      </c>
      <c r="LZ62" s="120">
        <f t="shared" si="7"/>
        <v>0</v>
      </c>
      <c r="MA62" s="120">
        <f t="shared" si="7"/>
        <v>0</v>
      </c>
      <c r="MB62" s="120">
        <f t="shared" si="7"/>
        <v>0</v>
      </c>
      <c r="MC62" s="120">
        <f t="shared" si="7"/>
        <v>0</v>
      </c>
      <c r="MD62" s="120">
        <f t="shared" si="7"/>
        <v>0</v>
      </c>
      <c r="ME62" s="120">
        <f t="shared" si="7"/>
        <v>0</v>
      </c>
      <c r="MF62" s="120">
        <f t="shared" si="7"/>
        <v>0</v>
      </c>
      <c r="MG62" s="120">
        <f t="shared" si="7"/>
        <v>0</v>
      </c>
      <c r="MH62" s="120">
        <f t="shared" si="7"/>
        <v>0</v>
      </c>
      <c r="MI62" s="120">
        <f t="shared" si="7"/>
        <v>0</v>
      </c>
      <c r="MJ62" s="120">
        <f t="shared" si="7"/>
        <v>0</v>
      </c>
      <c r="MK62" s="120">
        <f t="shared" si="7"/>
        <v>0</v>
      </c>
      <c r="ML62" s="120">
        <f t="shared" si="7"/>
        <v>0</v>
      </c>
      <c r="MM62" s="120">
        <f t="shared" si="7"/>
        <v>0</v>
      </c>
      <c r="MN62" s="120">
        <f t="shared" si="7"/>
        <v>0</v>
      </c>
      <c r="MO62" s="120">
        <f t="shared" si="7"/>
        <v>0</v>
      </c>
      <c r="MP62" s="120">
        <f t="shared" si="7"/>
        <v>0</v>
      </c>
      <c r="MQ62" s="120">
        <f t="shared" si="7"/>
        <v>0</v>
      </c>
      <c r="MR62" s="120">
        <f t="shared" si="7"/>
        <v>0</v>
      </c>
      <c r="MS62" s="120">
        <f t="shared" si="7"/>
        <v>0</v>
      </c>
      <c r="MT62" s="120">
        <f t="shared" si="7"/>
        <v>0</v>
      </c>
      <c r="MU62" s="120">
        <f t="shared" si="7"/>
        <v>0</v>
      </c>
      <c r="MV62" s="120">
        <f t="shared" si="7"/>
        <v>0</v>
      </c>
      <c r="MW62" s="120">
        <f t="shared" si="7"/>
        <v>0</v>
      </c>
      <c r="MX62" s="120">
        <f t="shared" si="7"/>
        <v>0</v>
      </c>
      <c r="MY62" s="120">
        <f t="shared" si="7"/>
        <v>0</v>
      </c>
      <c r="MZ62" s="120">
        <f t="shared" si="7"/>
        <v>0</v>
      </c>
      <c r="NA62" s="120">
        <f t="shared" si="7"/>
        <v>0</v>
      </c>
      <c r="NB62" s="120">
        <f t="shared" si="7"/>
        <v>0</v>
      </c>
      <c r="NC62" s="120">
        <f t="shared" si="7"/>
        <v>0</v>
      </c>
      <c r="ND62" s="120">
        <f t="shared" si="7"/>
        <v>0</v>
      </c>
      <c r="NE62" s="120">
        <f t="shared" si="7"/>
        <v>0</v>
      </c>
      <c r="NF62" s="120">
        <f t="shared" si="7"/>
        <v>0</v>
      </c>
      <c r="NG62" s="120">
        <f t="shared" si="7"/>
        <v>0</v>
      </c>
      <c r="NH62" s="120">
        <f t="shared" si="7"/>
        <v>0</v>
      </c>
      <c r="NI62" s="120">
        <f t="shared" si="7"/>
        <v>0</v>
      </c>
      <c r="NJ62" s="120">
        <f t="shared" si="7"/>
        <v>0</v>
      </c>
      <c r="NK62" s="120">
        <f t="shared" si="7"/>
        <v>0</v>
      </c>
      <c r="NL62" s="120">
        <f t="shared" si="7"/>
        <v>0</v>
      </c>
      <c r="NM62" s="120">
        <f t="shared" si="7"/>
        <v>0</v>
      </c>
      <c r="NN62" s="120">
        <f t="shared" si="7"/>
        <v>0</v>
      </c>
      <c r="NO62" s="120">
        <f t="shared" si="7"/>
        <v>0</v>
      </c>
      <c r="NP62" s="120">
        <f t="shared" si="7"/>
        <v>0</v>
      </c>
      <c r="NQ62" s="120">
        <f t="shared" si="7"/>
        <v>0</v>
      </c>
      <c r="NR62" s="120">
        <f t="shared" si="7"/>
        <v>0</v>
      </c>
      <c r="NS62" s="120">
        <f t="shared" si="7"/>
        <v>0</v>
      </c>
      <c r="NT62" s="120">
        <f t="shared" si="7"/>
        <v>0</v>
      </c>
      <c r="NU62" s="120">
        <f t="shared" si="7"/>
        <v>0</v>
      </c>
      <c r="NV62" s="120">
        <f t="shared" si="7"/>
        <v>0</v>
      </c>
      <c r="NW62" s="120">
        <f t="shared" si="7"/>
        <v>0</v>
      </c>
      <c r="NX62" s="120">
        <f t="shared" si="7"/>
        <v>0</v>
      </c>
      <c r="NY62" s="120">
        <f t="shared" si="7"/>
        <v>0</v>
      </c>
      <c r="NZ62" s="120">
        <f t="shared" si="7"/>
        <v>0</v>
      </c>
      <c r="OA62" s="120">
        <f t="shared" si="7"/>
        <v>0</v>
      </c>
      <c r="OB62" s="120">
        <f t="shared" si="7"/>
        <v>0</v>
      </c>
      <c r="OC62" s="120">
        <f t="shared" si="7"/>
        <v>0</v>
      </c>
      <c r="OD62" s="120">
        <f t="shared" si="7"/>
        <v>0</v>
      </c>
      <c r="OE62" s="120">
        <f t="shared" si="7"/>
        <v>0</v>
      </c>
      <c r="OF62" s="120">
        <f t="shared" si="7"/>
        <v>0</v>
      </c>
      <c r="OG62" s="120">
        <f t="shared" si="7"/>
        <v>0</v>
      </c>
      <c r="OH62" s="120">
        <f t="shared" si="7"/>
        <v>0</v>
      </c>
      <c r="OI62" s="120">
        <f t="shared" si="7"/>
        <v>0</v>
      </c>
      <c r="OJ62" s="120">
        <f t="shared" si="7"/>
        <v>0</v>
      </c>
      <c r="OK62" s="120">
        <f t="shared" si="7"/>
        <v>0</v>
      </c>
      <c r="OL62" s="120">
        <f t="shared" si="7"/>
        <v>0</v>
      </c>
      <c r="OM62" s="120">
        <f t="shared" si="7"/>
        <v>0</v>
      </c>
      <c r="ON62" s="120">
        <f t="shared" si="7"/>
        <v>0</v>
      </c>
      <c r="OO62" s="120">
        <f t="shared" si="7"/>
        <v>0</v>
      </c>
      <c r="OP62" s="120">
        <f t="shared" si="7"/>
        <v>0</v>
      </c>
      <c r="OQ62" s="120">
        <f t="shared" si="7"/>
        <v>0</v>
      </c>
      <c r="OR62" s="120">
        <f t="shared" si="7"/>
        <v>0</v>
      </c>
      <c r="OS62" s="120">
        <f t="shared" si="7"/>
        <v>0</v>
      </c>
      <c r="OT62" s="120">
        <f t="shared" si="7"/>
        <v>0</v>
      </c>
      <c r="OU62" s="120">
        <f t="shared" si="7"/>
        <v>0</v>
      </c>
      <c r="OV62" s="120">
        <f t="shared" si="7"/>
        <v>0</v>
      </c>
      <c r="OW62" s="120">
        <f t="shared" si="7"/>
        <v>0</v>
      </c>
      <c r="OX62" s="120">
        <f t="shared" si="7"/>
        <v>0</v>
      </c>
      <c r="OY62" s="120">
        <f t="shared" si="7"/>
        <v>0</v>
      </c>
      <c r="OZ62" s="120">
        <f t="shared" si="7"/>
        <v>0</v>
      </c>
      <c r="PA62" s="120">
        <f t="shared" si="7"/>
        <v>0</v>
      </c>
      <c r="PB62" s="120">
        <f t="shared" si="7"/>
        <v>0</v>
      </c>
      <c r="PC62" s="120">
        <f t="shared" si="7"/>
        <v>0</v>
      </c>
      <c r="PD62" s="120">
        <f t="shared" si="7"/>
        <v>0</v>
      </c>
      <c r="PE62" s="120">
        <f t="shared" si="7"/>
        <v>0</v>
      </c>
      <c r="PF62" s="120">
        <f t="shared" si="7"/>
        <v>0</v>
      </c>
      <c r="PG62" s="120">
        <f t="shared" si="7"/>
        <v>0</v>
      </c>
      <c r="PH62" s="120">
        <f t="shared" si="7"/>
        <v>0</v>
      </c>
      <c r="PI62" s="120">
        <f t="shared" si="7"/>
        <v>0</v>
      </c>
      <c r="PJ62" s="120">
        <f t="shared" si="7"/>
        <v>0</v>
      </c>
      <c r="PK62" s="120">
        <f t="shared" si="7"/>
        <v>0</v>
      </c>
      <c r="PL62" s="120">
        <f t="shared" si="7"/>
        <v>0</v>
      </c>
      <c r="PM62" s="120">
        <f t="shared" si="7"/>
        <v>0</v>
      </c>
      <c r="PN62" s="120">
        <f t="shared" si="7"/>
        <v>0</v>
      </c>
      <c r="PO62" s="120">
        <f t="shared" si="7"/>
        <v>0</v>
      </c>
      <c r="PP62" s="120">
        <f t="shared" si="7"/>
        <v>0</v>
      </c>
      <c r="PQ62" s="120">
        <f t="shared" si="7"/>
        <v>0</v>
      </c>
      <c r="PR62" s="120">
        <f t="shared" si="7"/>
        <v>0</v>
      </c>
      <c r="PS62" s="120">
        <f t="shared" si="7"/>
        <v>0</v>
      </c>
      <c r="PT62" s="120">
        <f t="shared" si="7"/>
        <v>0</v>
      </c>
      <c r="PU62" s="120">
        <f t="shared" si="7"/>
        <v>0</v>
      </c>
      <c r="PV62" s="120">
        <f t="shared" si="7"/>
        <v>0</v>
      </c>
      <c r="PW62" s="120">
        <f t="shared" si="7"/>
        <v>0</v>
      </c>
      <c r="PX62" s="120">
        <f t="shared" si="7"/>
        <v>0</v>
      </c>
      <c r="PY62" s="120">
        <f t="shared" si="7"/>
        <v>0</v>
      </c>
      <c r="PZ62" s="120">
        <f t="shared" si="7"/>
        <v>0</v>
      </c>
      <c r="QA62" s="120">
        <f t="shared" si="7"/>
        <v>0</v>
      </c>
      <c r="QB62" s="120">
        <f t="shared" si="7"/>
        <v>0</v>
      </c>
      <c r="QC62" s="120">
        <f t="shared" si="7"/>
        <v>0</v>
      </c>
      <c r="QD62" s="120">
        <f t="shared" si="7"/>
        <v>0</v>
      </c>
      <c r="QE62" s="120">
        <f t="shared" si="7"/>
        <v>0</v>
      </c>
      <c r="QF62" s="120">
        <f t="shared" si="7"/>
        <v>0</v>
      </c>
      <c r="QG62" s="120">
        <f t="shared" si="7"/>
        <v>0</v>
      </c>
      <c r="QH62" s="120">
        <f t="shared" si="7"/>
        <v>0</v>
      </c>
      <c r="QI62" s="120">
        <f t="shared" si="7"/>
        <v>0</v>
      </c>
      <c r="QJ62" s="120">
        <f t="shared" si="7"/>
        <v>0</v>
      </c>
      <c r="QK62" s="120">
        <f t="shared" si="7"/>
        <v>0</v>
      </c>
      <c r="QL62" s="120">
        <f t="shared" si="7"/>
        <v>0</v>
      </c>
      <c r="QM62" s="120">
        <f t="shared" si="7"/>
        <v>0</v>
      </c>
      <c r="QN62" s="120">
        <f t="shared" si="7"/>
        <v>0</v>
      </c>
      <c r="QO62" s="120">
        <f t="shared" si="7"/>
        <v>0</v>
      </c>
      <c r="QP62" s="120">
        <f t="shared" si="7"/>
        <v>0</v>
      </c>
      <c r="QQ62" s="120">
        <f t="shared" si="7"/>
        <v>0</v>
      </c>
      <c r="QR62" s="120">
        <f t="shared" si="7"/>
        <v>0</v>
      </c>
      <c r="QS62" s="120">
        <f t="shared" si="7"/>
        <v>0</v>
      </c>
      <c r="QT62" s="120">
        <f t="shared" si="7"/>
        <v>0</v>
      </c>
      <c r="QU62" s="120">
        <f t="shared" si="7"/>
        <v>0</v>
      </c>
      <c r="QV62" s="120">
        <f t="shared" si="7"/>
        <v>0</v>
      </c>
      <c r="QW62" s="120">
        <f t="shared" si="7"/>
        <v>0</v>
      </c>
      <c r="QX62" s="120">
        <f t="shared" si="7"/>
        <v>0</v>
      </c>
      <c r="QY62" s="120">
        <f t="shared" si="7"/>
        <v>0</v>
      </c>
      <c r="QZ62" s="120">
        <f t="shared" si="7"/>
        <v>0</v>
      </c>
      <c r="RA62" s="120">
        <f t="shared" si="7"/>
        <v>0</v>
      </c>
      <c r="RB62" s="120">
        <f t="shared" si="7"/>
        <v>0</v>
      </c>
      <c r="RC62" s="120">
        <f t="shared" si="7"/>
        <v>0</v>
      </c>
      <c r="RD62" s="120">
        <f t="shared" si="7"/>
        <v>0</v>
      </c>
      <c r="RE62" s="120">
        <f t="shared" si="7"/>
        <v>0</v>
      </c>
      <c r="RF62" s="120">
        <f t="shared" si="7"/>
        <v>0</v>
      </c>
      <c r="RG62" s="120">
        <f t="shared" si="7"/>
        <v>0</v>
      </c>
      <c r="RH62" s="120">
        <f t="shared" si="7"/>
        <v>0</v>
      </c>
      <c r="RI62" s="120">
        <f t="shared" si="7"/>
        <v>0</v>
      </c>
      <c r="RJ62" s="120">
        <f t="shared" si="7"/>
        <v>0</v>
      </c>
      <c r="RK62" s="120">
        <f t="shared" si="7"/>
        <v>0</v>
      </c>
      <c r="RL62" s="120">
        <f t="shared" si="7"/>
        <v>0</v>
      </c>
      <c r="RM62" s="120">
        <f t="shared" si="7"/>
        <v>0</v>
      </c>
      <c r="RN62" s="120">
        <f t="shared" si="7"/>
        <v>0</v>
      </c>
      <c r="RO62" s="120">
        <f t="shared" si="7"/>
        <v>0</v>
      </c>
      <c r="RP62" s="120">
        <f t="shared" si="7"/>
        <v>0</v>
      </c>
      <c r="RQ62" s="120">
        <f t="shared" si="7"/>
        <v>0</v>
      </c>
      <c r="RR62" s="120">
        <f t="shared" si="7"/>
        <v>0</v>
      </c>
      <c r="RS62" s="120">
        <f t="shared" si="7"/>
        <v>0</v>
      </c>
      <c r="RT62" s="120">
        <f t="shared" si="7"/>
        <v>0</v>
      </c>
      <c r="RU62" s="120">
        <f t="shared" si="7"/>
        <v>0</v>
      </c>
      <c r="RV62" s="120">
        <f t="shared" si="7"/>
        <v>0</v>
      </c>
      <c r="RW62" s="120">
        <f t="shared" si="7"/>
        <v>0</v>
      </c>
      <c r="RX62" s="120">
        <f t="shared" si="7"/>
        <v>0</v>
      </c>
      <c r="RY62" s="120">
        <f t="shared" si="7"/>
        <v>0</v>
      </c>
      <c r="RZ62" s="120">
        <f t="shared" si="7"/>
        <v>0</v>
      </c>
      <c r="SA62" s="120">
        <f t="shared" si="7"/>
        <v>0</v>
      </c>
      <c r="SB62" s="120">
        <f t="shared" si="7"/>
        <v>0</v>
      </c>
      <c r="SC62" s="120">
        <f t="shared" si="7"/>
        <v>0</v>
      </c>
      <c r="SD62" s="120">
        <f t="shared" si="7"/>
        <v>0</v>
      </c>
      <c r="SE62" s="120">
        <f t="shared" si="7"/>
        <v>0</v>
      </c>
      <c r="SF62" s="120">
        <f t="shared" si="7"/>
        <v>0</v>
      </c>
      <c r="SG62" s="120">
        <f t="shared" si="7"/>
        <v>0</v>
      </c>
      <c r="SH62" s="120">
        <f t="shared" si="7"/>
        <v>0</v>
      </c>
      <c r="SI62" s="120">
        <f t="shared" si="7"/>
        <v>0</v>
      </c>
      <c r="SJ62" s="120">
        <f t="shared" si="7"/>
        <v>0</v>
      </c>
      <c r="SK62" s="120">
        <f t="shared" si="7"/>
        <v>0</v>
      </c>
      <c r="SL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</row>
  </sheetData>
  <dataValidations>
    <dataValidation type="date" allowBlank="1" showInputMessage="1" showErrorMessage="1" prompt="Dato - Bruk formateringen dd.mm.åå" sqref="E2:SK2">
      <formula1>41640.0</formula1>
      <formula2>46022.0</formula2>
    </dataValidation>
    <dataValidation type="custom" allowBlank="1" showInputMessage="1" showErrorMessage="1" prompt="Tekstfelt - Skriv en kort forklaring på transaksjonen. Maks 40 tegn!" sqref="E3:SK3">
      <formula1>AND(GTE(LEN(E3),MIN((0),(40))),LTE(LEN(E3),MAX((0),(40))))</formula1>
    </dataValidation>
    <dataValidation type="decimal" allowBlank="1" showInputMessage="1" prompt="Kun tall! - Tast inn et beløp!" sqref="E5:SK17 E19:SK26 E27:CF27 CH27:SK27 E28:SK37 E38:BT38 BV38:SK38 E39:SK39 E40:DO40 DQ40:SK40 E41:SK46 E47:EV47 EX47:SK47 E48:SK61">
      <formula1>-1.0E7</formula1>
      <formula2>1.0E7</formula2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</cols>
  <sheetData>
    <row r="1" ht="14.25" customHeight="1">
      <c r="A1" s="121"/>
      <c r="B1" s="122"/>
      <c r="C1" s="121"/>
      <c r="D1" s="121"/>
      <c r="E1" s="121"/>
      <c r="F1" s="121"/>
    </row>
    <row r="2" ht="14.25" customHeight="1">
      <c r="A2" s="121"/>
      <c r="B2" s="122"/>
      <c r="C2" s="121"/>
      <c r="D2" s="121"/>
      <c r="E2" s="121"/>
      <c r="F2" s="121"/>
    </row>
    <row r="3" ht="14.25" customHeight="1">
      <c r="A3" s="121"/>
      <c r="B3" s="123" t="s">
        <v>0</v>
      </c>
      <c r="C3" s="124"/>
      <c r="D3" s="124"/>
      <c r="E3" s="125"/>
      <c r="F3" s="121"/>
    </row>
    <row r="4" ht="14.25" customHeight="1">
      <c r="A4" s="121"/>
      <c r="B4" s="126"/>
      <c r="C4" s="127"/>
      <c r="D4" s="127"/>
      <c r="E4" s="128"/>
      <c r="F4" s="121"/>
    </row>
    <row r="5" ht="14.25" customHeight="1">
      <c r="A5" s="121"/>
      <c r="B5" s="126"/>
      <c r="C5" s="129"/>
      <c r="D5" s="130"/>
      <c r="E5" s="128"/>
      <c r="F5" s="121"/>
    </row>
    <row r="6" ht="14.25" customHeight="1">
      <c r="A6" s="121"/>
      <c r="B6" s="126"/>
      <c r="C6" s="131" t="s">
        <v>653</v>
      </c>
      <c r="D6" s="132"/>
      <c r="E6" s="128"/>
      <c r="F6" s="121"/>
    </row>
    <row r="7" ht="14.25" customHeight="1">
      <c r="A7" s="121"/>
      <c r="B7" s="126"/>
      <c r="C7" s="133"/>
      <c r="D7" s="134"/>
      <c r="E7" s="128"/>
      <c r="F7" s="121"/>
    </row>
    <row r="8" ht="14.25" customHeight="1">
      <c r="A8" s="121"/>
      <c r="B8" s="126"/>
      <c r="C8" s="135"/>
      <c r="D8" s="136"/>
      <c r="E8" s="128"/>
      <c r="F8" s="121"/>
    </row>
    <row r="9" ht="14.25" customHeight="1">
      <c r="A9" s="121"/>
      <c r="B9" s="126"/>
      <c r="C9" s="137">
        <f>Oversikt!C8</f>
        <v>2024</v>
      </c>
      <c r="D9" s="138"/>
      <c r="E9" s="128"/>
      <c r="F9" s="121"/>
    </row>
    <row r="10" ht="14.25" customHeight="1">
      <c r="A10" s="121"/>
      <c r="B10" s="126"/>
      <c r="C10" s="139"/>
      <c r="D10" s="140"/>
      <c r="E10" s="128"/>
      <c r="F10" s="121"/>
    </row>
    <row r="11" ht="14.25" customHeight="1">
      <c r="A11" s="121"/>
      <c r="B11" s="126"/>
      <c r="C11" s="141" t="s">
        <v>3</v>
      </c>
      <c r="D11" s="142"/>
      <c r="E11" s="128"/>
      <c r="F11" s="121"/>
    </row>
    <row r="12" ht="14.25" customHeight="1">
      <c r="A12" s="121"/>
      <c r="B12" s="126"/>
      <c r="C12" s="143" t="str">
        <f>Regnskap!B20</f>
        <v>3000 Salgsinntekter</v>
      </c>
      <c r="D12" s="144">
        <f>-VLOOKUP(C12,Regnskap,3,FALSE)</f>
        <v>3350</v>
      </c>
      <c r="E12" s="128"/>
      <c r="F12" s="121"/>
    </row>
    <row r="13" ht="14.25" customHeight="1">
      <c r="A13" s="121"/>
      <c r="B13" s="126"/>
      <c r="C13" s="145" t="str">
        <f>Regnskap!B21</f>
        <v>3100 Medlemskontingent</v>
      </c>
      <c r="D13" s="144">
        <f>-VLOOKUP(C13,Regnskap,3,FALSE)</f>
        <v>6350</v>
      </c>
      <c r="E13" s="128"/>
      <c r="F13" s="121"/>
    </row>
    <row r="14" ht="14.25" customHeight="1">
      <c r="A14" s="121"/>
      <c r="B14" s="126"/>
      <c r="C14" s="145" t="str">
        <f>Regnskap!B22</f>
        <v>3200 Billettinntekter</v>
      </c>
      <c r="D14" s="144">
        <f>-VLOOKUP(C14,Regnskap,3,FALSE)</f>
        <v>14414</v>
      </c>
      <c r="E14" s="128"/>
      <c r="F14" s="121"/>
    </row>
    <row r="15" ht="14.25" customHeight="1">
      <c r="A15" s="121"/>
      <c r="B15" s="126"/>
      <c r="C15" s="145" t="str">
        <f>Regnskap!B23</f>
        <v>3400 Støtte fra Kulturstyret</v>
      </c>
      <c r="D15" s="144">
        <f>-VLOOKUP(C15,Regnskap,3,FALSE)</f>
        <v>0</v>
      </c>
      <c r="E15" s="128"/>
      <c r="F15" s="121"/>
    </row>
    <row r="16" ht="14.25" customHeight="1">
      <c r="A16" s="121"/>
      <c r="B16" s="126"/>
      <c r="C16" s="145" t="str">
        <f>Regnskap!B24</f>
        <v>3410 Støtte fra Fri Fond</v>
      </c>
      <c r="D16" s="144">
        <f>-VLOOKUP(C16,Regnskap,3,FALSE)</f>
        <v>0</v>
      </c>
      <c r="E16" s="128"/>
      <c r="F16" s="121"/>
    </row>
    <row r="17" ht="14.25" customHeight="1">
      <c r="A17" s="121"/>
      <c r="B17" s="126"/>
      <c r="C17" s="145" t="str">
        <f>Regnskap!B25</f>
        <v>3420 Støtte fra annen støtteordning</v>
      </c>
      <c r="D17" s="144">
        <f>-VLOOKUP(C17,Regnskap,3,FALSE)</f>
        <v>10487.58</v>
      </c>
      <c r="E17" s="128"/>
      <c r="F17" s="121"/>
    </row>
    <row r="18" ht="14.25" customHeight="1">
      <c r="A18" s="121"/>
      <c r="B18" s="126"/>
      <c r="C18" s="146" t="str">
        <f>Regnskap!B26</f>
        <v>3900 Annen inntekt</v>
      </c>
      <c r="D18" s="144">
        <f>-VLOOKUP(C18,Regnskap,3,FALSE)</f>
        <v>91479.83</v>
      </c>
      <c r="E18" s="128"/>
      <c r="F18" s="121"/>
    </row>
    <row r="19" ht="14.25" customHeight="1">
      <c r="A19" s="121"/>
      <c r="B19" s="126"/>
      <c r="C19" s="147" t="str">
        <f>Regnskap!B27</f>
        <v>8050 Renteinntekter</v>
      </c>
      <c r="D19" s="144">
        <f>-VLOOKUP(C19,Regnskap,3,FALSE)</f>
        <v>0</v>
      </c>
      <c r="E19" s="128"/>
      <c r="F19" s="121"/>
    </row>
    <row r="20" ht="14.25" customHeight="1">
      <c r="A20" s="121"/>
      <c r="B20" s="126"/>
      <c r="C20" s="148" t="s">
        <v>6</v>
      </c>
      <c r="D20" s="149">
        <f>SUM(D12:D19)</f>
        <v>126081.41</v>
      </c>
      <c r="E20" s="128"/>
      <c r="F20" s="121"/>
    </row>
    <row r="21" ht="14.25" customHeight="1">
      <c r="A21" s="121"/>
      <c r="B21" s="126"/>
      <c r="C21" s="150"/>
      <c r="D21" s="140"/>
      <c r="E21" s="128"/>
      <c r="F21" s="121"/>
    </row>
    <row r="22" ht="14.25" customHeight="1">
      <c r="A22" s="121"/>
      <c r="B22" s="126"/>
      <c r="C22" s="141" t="s">
        <v>8</v>
      </c>
      <c r="D22" s="142"/>
      <c r="E22" s="128"/>
      <c r="F22" s="121"/>
    </row>
    <row r="23" ht="14.25" customHeight="1">
      <c r="A23" s="121"/>
      <c r="B23" s="126"/>
      <c r="C23" s="145" t="str">
        <f>Regnskap!B29</f>
        <v>4000 Varekjøp til videresalg</v>
      </c>
      <c r="D23" s="144">
        <f>VLOOKUP(C23,Regnskap,3,FALSE)</f>
        <v>0</v>
      </c>
      <c r="E23" s="128"/>
      <c r="F23" s="121"/>
    </row>
    <row r="24" ht="14.25" customHeight="1">
      <c r="A24" s="121"/>
      <c r="B24" s="126"/>
      <c r="C24" s="145" t="str">
        <f>Regnskap!B30</f>
        <v>4300 Forbruk varelager</v>
      </c>
      <c r="D24" s="144">
        <f>VLOOKUP(C24,Regnskap,3,FALSE)</f>
        <v>0</v>
      </c>
      <c r="E24" s="128"/>
      <c r="F24" s="121"/>
    </row>
    <row r="25" ht="14.25" customHeight="1">
      <c r="A25" s="121"/>
      <c r="B25" s="126"/>
      <c r="C25" s="145" t="str">
        <f>Regnskap!B31</f>
        <v>4390 Beholdningsendring varer</v>
      </c>
      <c r="D25" s="144">
        <f>VLOOKUP(C25,Regnskap,3,FALSE)</f>
        <v>0</v>
      </c>
      <c r="E25" s="128"/>
      <c r="F25" s="121"/>
    </row>
    <row r="26" ht="14.25" customHeight="1">
      <c r="A26" s="121"/>
      <c r="B26" s="126"/>
      <c r="C26" s="145" t="str">
        <f>Regnskap!B32</f>
        <v>5000 Skattefritt honorar, interne</v>
      </c>
      <c r="D26" s="144">
        <f>VLOOKUP(C26,Regnskap,3,FALSE)</f>
        <v>0</v>
      </c>
      <c r="E26" s="128"/>
      <c r="F26" s="121"/>
    </row>
    <row r="27" ht="14.25" customHeight="1">
      <c r="A27" s="121"/>
      <c r="B27" s="126"/>
      <c r="C27" s="145" t="str">
        <f>Regnskap!B33</f>
        <v>5050 Skattefritt honorar, eksterne</v>
      </c>
      <c r="D27" s="144">
        <f>VLOOKUP(C27,Regnskap,3,FALSE)</f>
        <v>0</v>
      </c>
      <c r="E27" s="128"/>
      <c r="F27" s="121"/>
    </row>
    <row r="28" ht="14.25" customHeight="1">
      <c r="A28" s="121"/>
      <c r="B28" s="126"/>
      <c r="C28" s="145" t="str">
        <f>Regnskap!B34</f>
        <v>5700 Støtte til andre foreninger</v>
      </c>
      <c r="D28" s="144">
        <f>VLOOKUP(C28,Regnskap,3,FALSE)</f>
        <v>0</v>
      </c>
      <c r="E28" s="128"/>
      <c r="F28" s="121"/>
    </row>
    <row r="29" ht="14.25" customHeight="1">
      <c r="A29" s="121"/>
      <c r="B29" s="126"/>
      <c r="C29" s="145" t="str">
        <f>Regnskap!B35</f>
        <v>5900 Gaver ansatte</v>
      </c>
      <c r="D29" s="144">
        <f>VLOOKUP(C29,Regnskap,3,FALSE)</f>
        <v>0</v>
      </c>
      <c r="E29" s="128"/>
      <c r="F29" s="121"/>
    </row>
    <row r="30" ht="14.25" customHeight="1">
      <c r="A30" s="121"/>
      <c r="B30" s="126"/>
      <c r="C30" s="145" t="str">
        <f>Regnskap!B36</f>
        <v>5910 Mat og drikke til frivillige</v>
      </c>
      <c r="D30" s="144">
        <f>VLOOKUP(C30,Regnskap,3,FALSE)</f>
        <v>0</v>
      </c>
      <c r="E30" s="128"/>
      <c r="F30" s="121"/>
    </row>
    <row r="31" ht="14.25" customHeight="1">
      <c r="A31" s="121"/>
      <c r="B31" s="126"/>
      <c r="C31" s="145" t="str">
        <f>Regnskap!B37</f>
        <v>5920 Mat og drikke til styret</v>
      </c>
      <c r="D31" s="144">
        <f>VLOOKUP(C31,Regnskap,3,FALSE)</f>
        <v>4856.35</v>
      </c>
      <c r="E31" s="128"/>
      <c r="F31" s="121"/>
    </row>
    <row r="32" ht="14.25" customHeight="1">
      <c r="A32" s="121"/>
      <c r="B32" s="126"/>
      <c r="C32" s="145" t="str">
        <f>Regnskap!B38</f>
        <v>6300 Leie av lokaler</v>
      </c>
      <c r="D32" s="144">
        <f>VLOOKUP(C32,Regnskap,3,FALSE)</f>
        <v>10317</v>
      </c>
      <c r="E32" s="128"/>
      <c r="F32" s="121"/>
    </row>
    <row r="33" ht="14.25" customHeight="1">
      <c r="A33" s="121"/>
      <c r="B33" s="126"/>
      <c r="C33" s="145" t="str">
        <f>Regnskap!B39</f>
        <v>6450 Inventar</v>
      </c>
      <c r="D33" s="144">
        <f>VLOOKUP(C33,Regnskap,3,FALSE)</f>
        <v>20060.28</v>
      </c>
      <c r="E33" s="128"/>
      <c r="F33" s="121"/>
    </row>
    <row r="34" ht="14.25" customHeight="1">
      <c r="A34" s="121"/>
      <c r="B34" s="126"/>
      <c r="C34" s="145" t="str">
        <f>Regnskap!B40</f>
        <v>6550 Driftsmaterialer</v>
      </c>
      <c r="D34" s="144">
        <f>VLOOKUP(C34,Regnskap,3,FALSE)</f>
        <v>19562.45</v>
      </c>
      <c r="E34" s="128"/>
      <c r="F34" s="121"/>
    </row>
    <row r="35" ht="14.25" customHeight="1">
      <c r="A35" s="121"/>
      <c r="B35" s="126"/>
      <c r="C35" s="145" t="str">
        <f>Regnskap!B41</f>
        <v>6551 Datautstyr</v>
      </c>
      <c r="D35" s="144">
        <f>VLOOKUP(C35,Regnskap,3,FALSE)</f>
        <v>0</v>
      </c>
      <c r="E35" s="128"/>
      <c r="F35" s="121"/>
    </row>
    <row r="36" ht="14.25" customHeight="1">
      <c r="A36" s="121"/>
      <c r="B36" s="126"/>
      <c r="C36" s="145" t="str">
        <f>Regnskap!B42</f>
        <v>6552 Programvarer</v>
      </c>
      <c r="D36" s="144">
        <f>VLOOKUP(C36,Regnskap,3,FALSE)</f>
        <v>2502.8</v>
      </c>
      <c r="E36" s="128"/>
      <c r="F36" s="121"/>
    </row>
    <row r="37" ht="14.25" customHeight="1">
      <c r="A37" s="121"/>
      <c r="B37" s="126"/>
      <c r="C37" s="145" t="str">
        <f>Regnskap!B43</f>
        <v>6560 Rekvisita</v>
      </c>
      <c r="D37" s="144">
        <f>VLOOKUP(C37,Regnskap,3,FALSE)</f>
        <v>0</v>
      </c>
      <c r="E37" s="128"/>
      <c r="F37" s="121"/>
    </row>
    <row r="38" ht="14.25" customHeight="1">
      <c r="A38" s="121"/>
      <c r="B38" s="126"/>
      <c r="C38" s="145" t="str">
        <f>Regnskap!B44</f>
        <v>6590 Annen driftskostnad</v>
      </c>
      <c r="D38" s="144">
        <f>VLOOKUP(C38,Regnskap,3,FALSE)</f>
        <v>0</v>
      </c>
      <c r="E38" s="128"/>
      <c r="F38" s="121"/>
    </row>
    <row r="39" ht="14.25" customHeight="1">
      <c r="A39" s="121"/>
      <c r="B39" s="126"/>
      <c r="C39" s="145" t="str">
        <f>Regnskap!B45</f>
        <v>6720 Økonomiske og juridiske tjenester</v>
      </c>
      <c r="D39" s="144">
        <f>VLOOKUP(C39,Regnskap,3,FALSE)</f>
        <v>1312</v>
      </c>
      <c r="E39" s="128"/>
      <c r="F39" s="121"/>
    </row>
    <row r="40" ht="14.25" customHeight="1">
      <c r="A40" s="121"/>
      <c r="B40" s="126"/>
      <c r="C40" s="145" t="str">
        <f>Regnskap!B46</f>
        <v>6750 Arrangementkostnader</v>
      </c>
      <c r="D40" s="144">
        <f>VLOOKUP(C40,Regnskap,3,FALSE)</f>
        <v>39545.97</v>
      </c>
      <c r="E40" s="128"/>
      <c r="F40" s="121"/>
    </row>
    <row r="41" ht="14.25" customHeight="1">
      <c r="A41" s="121"/>
      <c r="B41" s="126"/>
      <c r="C41" s="145" t="str">
        <f>Regnskap!B47</f>
        <v>6755 Artist/underholdningshonorar</v>
      </c>
      <c r="D41" s="144">
        <f>VLOOKUP(C41,Regnskap,3,FALSE)</f>
        <v>0</v>
      </c>
      <c r="E41" s="128"/>
      <c r="F41" s="121"/>
    </row>
    <row r="42" ht="14.25" customHeight="1">
      <c r="A42" s="121"/>
      <c r="B42" s="126"/>
      <c r="C42" s="145" t="str">
        <f>Regnskap!B48</f>
        <v>6790 Andre fremmedtjenester</v>
      </c>
      <c r="D42" s="144">
        <f>VLOOKUP(C42,Regnskap,3,FALSE)</f>
        <v>95</v>
      </c>
      <c r="E42" s="128"/>
      <c r="F42" s="121"/>
    </row>
    <row r="43" ht="14.25" customHeight="1">
      <c r="A43" s="121"/>
      <c r="B43" s="126"/>
      <c r="C43" s="145" t="str">
        <f>Regnskap!B49</f>
        <v>6800 Kontorrekvisita</v>
      </c>
      <c r="D43" s="144">
        <f>VLOOKUP(C43,Regnskap,3,FALSE)</f>
        <v>0</v>
      </c>
      <c r="E43" s="128"/>
      <c r="F43" s="121"/>
    </row>
    <row r="44" ht="14.25" customHeight="1">
      <c r="A44" s="121"/>
      <c r="B44" s="126"/>
      <c r="C44" s="145" t="str">
        <f>Regnskap!B50</f>
        <v>6815 Internett</v>
      </c>
      <c r="D44" s="144">
        <f>VLOOKUP(C44,Regnskap,3,FALSE)</f>
        <v>0</v>
      </c>
      <c r="E44" s="128"/>
      <c r="F44" s="121"/>
    </row>
    <row r="45" ht="14.25" customHeight="1">
      <c r="A45" s="121"/>
      <c r="B45" s="126"/>
      <c r="C45" s="145" t="str">
        <f>Regnskap!B51</f>
        <v>6890 Annen kontorkostnad</v>
      </c>
      <c r="D45" s="144">
        <f>VLOOKUP(C45,Regnskap,3,FALSE)</f>
        <v>0</v>
      </c>
      <c r="E45" s="128"/>
      <c r="F45" s="121"/>
    </row>
    <row r="46" ht="14.25" customHeight="1">
      <c r="A46" s="121"/>
      <c r="B46" s="126"/>
      <c r="C46" s="145" t="str">
        <f>Regnskap!B52</f>
        <v>6900 Telefon</v>
      </c>
      <c r="D46" s="144">
        <f>VLOOKUP(C46,Regnskap,3,FALSE)</f>
        <v>0</v>
      </c>
      <c r="E46" s="128"/>
      <c r="F46" s="121"/>
    </row>
    <row r="47" ht="14.25" customHeight="1">
      <c r="A47" s="121"/>
      <c r="B47" s="126"/>
      <c r="C47" s="145" t="str">
        <f>Regnskap!B53</f>
        <v>6940 Porto</v>
      </c>
      <c r="D47" s="144">
        <f>VLOOKUP(C47,Regnskap,3,FALSE)</f>
        <v>0</v>
      </c>
      <c r="E47" s="128"/>
      <c r="F47" s="121"/>
    </row>
    <row r="48" ht="14.25" customHeight="1">
      <c r="A48" s="121"/>
      <c r="B48" s="126"/>
      <c r="C48" s="145" t="str">
        <f>Regnskap!B54</f>
        <v>7100 Reisekostnad</v>
      </c>
      <c r="D48" s="144">
        <f>VLOOKUP(C48,Regnskap,3,FALSE)</f>
        <v>0</v>
      </c>
      <c r="E48" s="128"/>
      <c r="F48" s="121"/>
    </row>
    <row r="49" ht="14.25" customHeight="1">
      <c r="A49" s="121"/>
      <c r="B49" s="126"/>
      <c r="C49" s="145" t="str">
        <f>Regnskap!B55</f>
        <v>7300 Markedsføring og representasjon</v>
      </c>
      <c r="D49" s="144">
        <f>VLOOKUP(C49,Regnskap,3,FALSE)</f>
        <v>0</v>
      </c>
      <c r="E49" s="128"/>
      <c r="F49" s="121"/>
    </row>
    <row r="50" ht="14.25" customHeight="1">
      <c r="A50" s="121"/>
      <c r="B50" s="126"/>
      <c r="C50" s="145" t="str">
        <f>Regnskap!B56</f>
        <v>7600 Lisensavgift og royalties</v>
      </c>
      <c r="D50" s="144">
        <f>VLOOKUP(C50,Regnskap,3,FALSE)</f>
        <v>0</v>
      </c>
      <c r="E50" s="128"/>
      <c r="F50" s="121"/>
    </row>
    <row r="51" ht="14.25" customHeight="1">
      <c r="A51" s="121"/>
      <c r="B51" s="126"/>
      <c r="C51" s="145" t="str">
        <f>Regnskap!B57</f>
        <v>7740 Øredifferanse</v>
      </c>
      <c r="D51" s="144">
        <f>VLOOKUP(C51,Regnskap,3,FALSE)</f>
        <v>0</v>
      </c>
      <c r="E51" s="128"/>
      <c r="F51" s="121"/>
    </row>
    <row r="52" ht="14.25" customHeight="1">
      <c r="A52" s="121"/>
      <c r="B52" s="126"/>
      <c r="C52" s="145" t="str">
        <f>Regnskap!B58</f>
        <v>7770 Bank og kortgebyrer</v>
      </c>
      <c r="D52" s="144">
        <f>VLOOKUP(C52,Regnskap,3,FALSE)</f>
        <v>690</v>
      </c>
      <c r="E52" s="128"/>
      <c r="F52" s="121"/>
    </row>
    <row r="53" ht="14.25" customHeight="1">
      <c r="A53" s="121"/>
      <c r="B53" s="126"/>
      <c r="C53" s="145" t="str">
        <f>Regnskap!B59</f>
        <v>7790 Annen kostnad, fradragsberettiget</v>
      </c>
      <c r="D53" s="144">
        <f>VLOOKUP(C53,Regnskap,3,FALSE)</f>
        <v>2000</v>
      </c>
      <c r="E53" s="128"/>
      <c r="F53" s="121"/>
    </row>
    <row r="54" ht="14.25" customHeight="1">
      <c r="A54" s="121"/>
      <c r="B54" s="126"/>
      <c r="C54" s="145" t="str">
        <f>Regnskap!B60</f>
        <v>8150 Rentekostnader</v>
      </c>
      <c r="D54" s="144">
        <f>VLOOKUP(C54,Regnskap,3,FALSE)</f>
        <v>0</v>
      </c>
      <c r="E54" s="128"/>
      <c r="F54" s="121"/>
    </row>
    <row r="55" ht="14.25" customHeight="1">
      <c r="A55" s="121"/>
      <c r="B55" s="126"/>
      <c r="C55" s="151" t="s">
        <v>654</v>
      </c>
      <c r="D55" s="152">
        <f>SUM(D23:D54)</f>
        <v>100941.85</v>
      </c>
      <c r="E55" s="128"/>
      <c r="F55" s="121"/>
    </row>
    <row r="56" ht="14.25" customHeight="1">
      <c r="A56" s="121"/>
      <c r="B56" s="126"/>
      <c r="C56" s="153"/>
      <c r="D56" s="154"/>
      <c r="E56" s="128"/>
      <c r="F56" s="121"/>
    </row>
    <row r="57" ht="14.25" customHeight="1">
      <c r="A57" s="121"/>
      <c r="B57" s="126"/>
      <c r="C57" s="155" t="s">
        <v>11</v>
      </c>
      <c r="D57" s="156">
        <f>D20-D55</f>
        <v>25139.56</v>
      </c>
      <c r="E57" s="128"/>
      <c r="F57" s="121"/>
    </row>
    <row r="58" ht="14.25" customHeight="1">
      <c r="A58" s="121"/>
      <c r="B58" s="126"/>
      <c r="C58" s="157"/>
      <c r="D58" s="158"/>
      <c r="E58" s="128"/>
      <c r="F58" s="121"/>
    </row>
    <row r="59" ht="14.25" customHeight="1">
      <c r="A59" s="121"/>
      <c r="B59" s="159"/>
      <c r="C59" s="160"/>
      <c r="D59" s="160"/>
      <c r="E59" s="161"/>
      <c r="F59" s="121"/>
    </row>
    <row r="60" ht="14.25" customHeight="1">
      <c r="A60" s="121"/>
      <c r="B60" s="121"/>
      <c r="C60" s="121"/>
      <c r="D60" s="121"/>
      <c r="E60" s="121"/>
      <c r="F60" s="121"/>
    </row>
    <row r="61" ht="14.25" customHeight="1">
      <c r="A61" s="121"/>
      <c r="B61" s="121"/>
      <c r="C61" s="121"/>
      <c r="D61" s="121"/>
      <c r="E61" s="121"/>
      <c r="F61" s="121"/>
    </row>
    <row r="62" ht="14.25" customHeight="1">
      <c r="A62" s="121"/>
      <c r="B62" s="121"/>
      <c r="C62" s="121"/>
      <c r="D62" s="121"/>
      <c r="E62" s="121"/>
      <c r="F62" s="121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71"/>
  </cols>
  <sheetData>
    <row r="1" ht="14.25" customHeight="1">
      <c r="A1" s="121"/>
      <c r="B1" s="122"/>
      <c r="C1" s="121"/>
      <c r="D1" s="121"/>
      <c r="E1" s="121"/>
      <c r="F1" s="121"/>
      <c r="G1" s="121"/>
      <c r="H1" s="121"/>
    </row>
    <row r="2" ht="14.25" customHeight="1">
      <c r="A2" s="121"/>
      <c r="B2" s="122"/>
      <c r="C2" s="121"/>
      <c r="D2" s="121"/>
      <c r="E2" s="121"/>
      <c r="F2" s="121"/>
      <c r="G2" s="121"/>
      <c r="H2" s="121"/>
    </row>
    <row r="3" ht="21.0" customHeight="1">
      <c r="A3" s="121"/>
      <c r="B3" s="162" t="s">
        <v>0</v>
      </c>
      <c r="C3" s="124"/>
      <c r="D3" s="124"/>
      <c r="E3" s="124"/>
      <c r="F3" s="124"/>
      <c r="G3" s="125"/>
      <c r="H3" s="121"/>
    </row>
    <row r="4" ht="21.0" customHeight="1">
      <c r="A4" s="121"/>
      <c r="B4" s="126"/>
      <c r="C4" s="163" t="s">
        <v>655</v>
      </c>
      <c r="D4" s="164"/>
      <c r="E4" s="164"/>
      <c r="F4" s="165"/>
      <c r="G4" s="128"/>
      <c r="H4" s="121"/>
    </row>
    <row r="5" ht="21.0" customHeight="1">
      <c r="A5" s="121"/>
      <c r="B5" s="126"/>
      <c r="C5" s="12"/>
      <c r="F5" s="166"/>
      <c r="G5" s="128"/>
      <c r="H5" s="121"/>
    </row>
    <row r="6" ht="21.0" customHeight="1">
      <c r="A6" s="121"/>
      <c r="B6" s="126"/>
      <c r="C6" s="12"/>
      <c r="F6" s="166"/>
      <c r="G6" s="128"/>
      <c r="H6" s="121"/>
    </row>
    <row r="7" ht="15.0" customHeight="1">
      <c r="A7" s="121"/>
      <c r="B7" s="126"/>
      <c r="C7" s="167"/>
      <c r="D7" s="168"/>
      <c r="E7" s="168"/>
      <c r="F7" s="169"/>
      <c r="G7" s="128"/>
      <c r="H7" s="121"/>
    </row>
    <row r="8" ht="7.5" customHeight="1">
      <c r="A8" s="121"/>
      <c r="B8" s="126"/>
      <c r="C8" s="127"/>
      <c r="D8" s="127"/>
      <c r="E8" s="127"/>
      <c r="F8" s="127"/>
      <c r="G8" s="128"/>
      <c r="H8" s="121"/>
    </row>
    <row r="9" ht="15.0" customHeight="1">
      <c r="A9" s="121"/>
      <c r="B9" s="126"/>
      <c r="C9" s="170"/>
      <c r="D9" s="171"/>
      <c r="E9" s="171"/>
      <c r="F9" s="172"/>
      <c r="G9" s="128"/>
      <c r="H9" s="121"/>
    </row>
    <row r="10" ht="15.0" customHeight="1">
      <c r="A10" s="121"/>
      <c r="B10" s="126"/>
      <c r="C10" s="173"/>
      <c r="D10" s="174"/>
      <c r="E10" s="174"/>
      <c r="F10" s="175"/>
      <c r="G10" s="128"/>
      <c r="H10" s="121"/>
    </row>
    <row r="11" ht="14.25" customHeight="1">
      <c r="A11" s="121"/>
      <c r="B11" s="126"/>
      <c r="C11" s="176" t="s">
        <v>3</v>
      </c>
      <c r="D11" s="177">
        <f>Oversikt!$C$8</f>
        <v>2024</v>
      </c>
      <c r="E11" s="177">
        <f>D11+1</f>
        <v>2025</v>
      </c>
      <c r="F11" s="177" t="s">
        <v>656</v>
      </c>
      <c r="G11" s="128"/>
      <c r="H11" s="121"/>
    </row>
    <row r="12" ht="14.25" customHeight="1">
      <c r="A12" s="121"/>
      <c r="B12" s="126"/>
      <c r="C12" s="105" t="str">
        <f>Regnskap!B20</f>
        <v>3000 Salgsinntekter</v>
      </c>
      <c r="D12" s="37">
        <f>-VLOOKUP(C12,Regnskap,3,FALSE)</f>
        <v>3350</v>
      </c>
      <c r="E12" s="37">
        <v>7000.0</v>
      </c>
      <c r="F12" s="178" t="s">
        <v>657</v>
      </c>
      <c r="G12" s="128"/>
      <c r="H12" s="121"/>
    </row>
    <row r="13" ht="14.25" customHeight="1">
      <c r="A13" s="121"/>
      <c r="B13" s="126"/>
      <c r="C13" s="107" t="str">
        <f>Regnskap!B21</f>
        <v>3100 Medlemskontingent</v>
      </c>
      <c r="D13" s="30">
        <f>-VLOOKUP(C13,Regnskap,3,FALSE)</f>
        <v>6350</v>
      </c>
      <c r="E13" s="106">
        <v>10945.0</v>
      </c>
      <c r="F13" s="179" t="s">
        <v>658</v>
      </c>
      <c r="G13" s="128"/>
      <c r="H13" s="121"/>
    </row>
    <row r="14" ht="14.25" customHeight="1">
      <c r="A14" s="121"/>
      <c r="B14" s="126"/>
      <c r="C14" s="107" t="str">
        <f>Regnskap!B22</f>
        <v>3200 Billettinntekter</v>
      </c>
      <c r="D14" s="30">
        <f>-VLOOKUP(C14,Regnskap,3,FALSE)</f>
        <v>14414</v>
      </c>
      <c r="E14" s="83">
        <v>15000.0</v>
      </c>
      <c r="F14" s="179" t="s">
        <v>659</v>
      </c>
      <c r="G14" s="128"/>
      <c r="H14" s="121"/>
    </row>
    <row r="15" ht="14.25" customHeight="1">
      <c r="A15" s="121"/>
      <c r="B15" s="126"/>
      <c r="C15" s="107" t="str">
        <f>Regnskap!B23</f>
        <v>3400 Støtte fra Kulturstyret</v>
      </c>
      <c r="D15" s="30">
        <f>-VLOOKUP(C15,Regnskap,3,FALSE)</f>
        <v>0</v>
      </c>
      <c r="E15" s="83">
        <v>5000.0</v>
      </c>
      <c r="F15" s="179" t="s">
        <v>660</v>
      </c>
      <c r="G15" s="128"/>
      <c r="H15" s="121"/>
    </row>
    <row r="16" ht="14.25" customHeight="1">
      <c r="A16" s="121"/>
      <c r="B16" s="126"/>
      <c r="C16" s="107" t="str">
        <f>Regnskap!B24</f>
        <v>3410 Støtte fra Fri Fond</v>
      </c>
      <c r="D16" s="30">
        <f>-VLOOKUP(C16,Regnskap,3,FALSE)</f>
        <v>0</v>
      </c>
      <c r="E16" s="83">
        <v>26000.0</v>
      </c>
      <c r="F16" s="180"/>
      <c r="G16" s="128"/>
      <c r="H16" s="121"/>
    </row>
    <row r="17" ht="14.25" customHeight="1">
      <c r="A17" s="121"/>
      <c r="B17" s="126"/>
      <c r="C17" s="107" t="str">
        <f>Regnskap!B25</f>
        <v>3420 Støtte fra annen støtteordning</v>
      </c>
      <c r="D17" s="30">
        <f>-VLOOKUP(C17,Regnskap,3,FALSE)</f>
        <v>10487.58</v>
      </c>
      <c r="E17" s="83">
        <v>50000.0</v>
      </c>
      <c r="F17" s="180" t="s">
        <v>661</v>
      </c>
      <c r="G17" s="128"/>
      <c r="H17" s="121"/>
    </row>
    <row r="18" ht="14.25" customHeight="1">
      <c r="A18" s="121"/>
      <c r="B18" s="126"/>
      <c r="C18" s="110" t="str">
        <f>Regnskap!B26</f>
        <v>3900 Annen inntekt</v>
      </c>
      <c r="D18" s="30">
        <f>-VLOOKUP(C18,Regnskap,3,FALSE)</f>
        <v>91479.83</v>
      </c>
      <c r="E18" s="83">
        <v>10000.0</v>
      </c>
      <c r="F18" s="179"/>
      <c r="G18" s="128"/>
      <c r="H18" s="121"/>
    </row>
    <row r="19" ht="14.25" customHeight="1">
      <c r="A19" s="121"/>
      <c r="B19" s="126"/>
      <c r="C19" s="110" t="str">
        <f>Regnskap!B27</f>
        <v>8050 Renteinntekter</v>
      </c>
      <c r="D19" s="30">
        <f>-VLOOKUP(C19,Regnskap,3,FALSE)</f>
        <v>0</v>
      </c>
      <c r="E19" s="30">
        <v>0.0</v>
      </c>
      <c r="F19" s="180"/>
      <c r="G19" s="128"/>
      <c r="H19" s="121"/>
    </row>
    <row r="20" ht="14.25" customHeight="1">
      <c r="A20" s="121"/>
      <c r="B20" s="126"/>
      <c r="C20" s="181" t="s">
        <v>6</v>
      </c>
      <c r="D20" s="182">
        <f>SUM(D12:D19)</f>
        <v>126081.41</v>
      </c>
      <c r="E20" s="182">
        <f>SUM(E13:E19)</f>
        <v>116945</v>
      </c>
      <c r="F20" s="183" t="s">
        <v>662</v>
      </c>
      <c r="G20" s="128"/>
      <c r="H20" s="121"/>
    </row>
    <row r="21" ht="14.25" customHeight="1">
      <c r="A21" s="121"/>
      <c r="B21" s="126"/>
      <c r="C21" s="184"/>
      <c r="D21" s="185"/>
      <c r="E21" s="186"/>
      <c r="F21" s="187"/>
      <c r="G21" s="128"/>
      <c r="H21" s="121"/>
    </row>
    <row r="22" ht="14.25" customHeight="1">
      <c r="A22" s="121"/>
      <c r="B22" s="126"/>
      <c r="C22" s="176" t="s">
        <v>8</v>
      </c>
      <c r="D22" s="177">
        <f t="shared" ref="D22:E22" si="1">D11</f>
        <v>2024</v>
      </c>
      <c r="E22" s="177">
        <f t="shared" si="1"/>
        <v>2025</v>
      </c>
      <c r="F22" s="177" t="s">
        <v>656</v>
      </c>
      <c r="G22" s="128"/>
      <c r="H22" s="121"/>
    </row>
    <row r="23" ht="14.25" customHeight="1">
      <c r="A23" s="121"/>
      <c r="B23" s="126"/>
      <c r="C23" s="36" t="str">
        <f>Regnskap!B29</f>
        <v>4000 Varekjøp til videresalg</v>
      </c>
      <c r="D23" s="30">
        <f>VLOOKUP(C23,Regnskap,3,FALSE)</f>
        <v>0</v>
      </c>
      <c r="E23" s="30">
        <v>0.0</v>
      </c>
      <c r="F23" s="180"/>
      <c r="G23" s="128"/>
      <c r="H23" s="121"/>
    </row>
    <row r="24" ht="14.25" customHeight="1">
      <c r="A24" s="121"/>
      <c r="B24" s="126"/>
      <c r="C24" s="38" t="str">
        <f>Regnskap!B30</f>
        <v>4300 Forbruk varelager</v>
      </c>
      <c r="D24" s="30">
        <f>VLOOKUP(C24,Regnskap,3,FALSE)</f>
        <v>0</v>
      </c>
      <c r="E24" s="30">
        <v>0.0</v>
      </c>
      <c r="F24" s="180"/>
      <c r="G24" s="128"/>
      <c r="H24" s="121"/>
    </row>
    <row r="25" ht="14.25" customHeight="1">
      <c r="A25" s="121"/>
      <c r="B25" s="126"/>
      <c r="C25" s="29" t="str">
        <f>Regnskap!B31</f>
        <v>4390 Beholdningsendring varer</v>
      </c>
      <c r="D25" s="30">
        <f>VLOOKUP(C25,Regnskap,3,FALSE)</f>
        <v>0</v>
      </c>
      <c r="E25" s="30">
        <v>0.0</v>
      </c>
      <c r="F25" s="180"/>
      <c r="G25" s="128"/>
      <c r="H25" s="121"/>
    </row>
    <row r="26" ht="14.25" customHeight="1">
      <c r="A26" s="121"/>
      <c r="B26" s="126"/>
      <c r="C26" s="29" t="str">
        <f>Regnskap!B32</f>
        <v>5000 Skattefritt honorar, interne</v>
      </c>
      <c r="D26" s="30">
        <f>VLOOKUP(C26,Regnskap,3,FALSE)</f>
        <v>0</v>
      </c>
      <c r="E26" s="30">
        <v>0.0</v>
      </c>
      <c r="F26" s="180"/>
      <c r="G26" s="128"/>
      <c r="H26" s="121"/>
    </row>
    <row r="27" ht="14.25" customHeight="1">
      <c r="A27" s="121"/>
      <c r="B27" s="126"/>
      <c r="C27" s="29" t="str">
        <f>Regnskap!B33</f>
        <v>5050 Skattefritt honorar, eksterne</v>
      </c>
      <c r="D27" s="30">
        <f>VLOOKUP(C27,Regnskap,3,FALSE)</f>
        <v>0</v>
      </c>
      <c r="E27" s="30">
        <v>0.0</v>
      </c>
      <c r="F27" s="180"/>
      <c r="G27" s="128"/>
      <c r="H27" s="121"/>
    </row>
    <row r="28" ht="14.25" customHeight="1">
      <c r="A28" s="121"/>
      <c r="B28" s="126"/>
      <c r="C28" s="29" t="str">
        <f>Regnskap!B34</f>
        <v>5700 Støtte til andre foreninger</v>
      </c>
      <c r="D28" s="30">
        <f>VLOOKUP(C28,Regnskap,3,FALSE)</f>
        <v>0</v>
      </c>
      <c r="E28" s="30">
        <v>0.0</v>
      </c>
      <c r="F28" s="180"/>
      <c r="G28" s="128"/>
      <c r="H28" s="121"/>
    </row>
    <row r="29" ht="14.25" customHeight="1">
      <c r="A29" s="121"/>
      <c r="B29" s="126"/>
      <c r="C29" s="29" t="str">
        <f>Regnskap!B35</f>
        <v>5900 Gaver ansatte</v>
      </c>
      <c r="D29" s="30">
        <f>VLOOKUP(C29,Regnskap,3,FALSE)</f>
        <v>0</v>
      </c>
      <c r="E29" s="83">
        <v>0.0</v>
      </c>
      <c r="F29" s="180"/>
      <c r="G29" s="128"/>
      <c r="H29" s="121"/>
    </row>
    <row r="30" ht="14.25" customHeight="1">
      <c r="A30" s="121"/>
      <c r="B30" s="126"/>
      <c r="C30" s="29" t="str">
        <f>Regnskap!B36</f>
        <v>5910 Mat og drikke til frivillige</v>
      </c>
      <c r="D30" s="30">
        <f>VLOOKUP(C30,Regnskap,3,FALSE)</f>
        <v>0</v>
      </c>
      <c r="E30" s="30">
        <v>1500.0</v>
      </c>
      <c r="F30" s="180" t="s">
        <v>663</v>
      </c>
      <c r="G30" s="128"/>
      <c r="H30" s="121"/>
    </row>
    <row r="31" ht="14.25" customHeight="1">
      <c r="A31" s="121"/>
      <c r="B31" s="126"/>
      <c r="C31" s="29" t="str">
        <f>Regnskap!B37</f>
        <v>5920 Mat og drikke til styret</v>
      </c>
      <c r="D31" s="30">
        <f>VLOOKUP(C31,Regnskap,3,FALSE)</f>
        <v>4856.35</v>
      </c>
      <c r="E31" s="83">
        <v>5000.0</v>
      </c>
      <c r="F31" s="180" t="s">
        <v>664</v>
      </c>
      <c r="G31" s="128"/>
      <c r="H31" s="121"/>
    </row>
    <row r="32" ht="14.25" customHeight="1">
      <c r="A32" s="121"/>
      <c r="B32" s="126"/>
      <c r="C32" s="29" t="str">
        <f>Regnskap!B38</f>
        <v>6300 Leie av lokaler</v>
      </c>
      <c r="D32" s="30">
        <f>VLOOKUP(C32,Regnskap,3,FALSE)</f>
        <v>10317</v>
      </c>
      <c r="E32" s="83">
        <v>10500.0</v>
      </c>
      <c r="F32" s="180" t="s">
        <v>665</v>
      </c>
      <c r="G32" s="128"/>
      <c r="H32" s="121"/>
    </row>
    <row r="33" ht="14.25" customHeight="1">
      <c r="A33" s="121"/>
      <c r="B33" s="126"/>
      <c r="C33" s="29" t="str">
        <f>Regnskap!B39</f>
        <v>6450 Inventar</v>
      </c>
      <c r="D33" s="30">
        <f>VLOOKUP(C33,Regnskap,3,FALSE)</f>
        <v>20060.28</v>
      </c>
      <c r="E33" s="83">
        <v>20000.0</v>
      </c>
      <c r="F33" s="179" t="s">
        <v>666</v>
      </c>
      <c r="G33" s="128"/>
      <c r="H33" s="121"/>
    </row>
    <row r="34" ht="14.25" customHeight="1">
      <c r="A34" s="121"/>
      <c r="B34" s="126"/>
      <c r="C34" s="29" t="str">
        <f>Regnskap!B40</f>
        <v>6550 Driftsmaterialer</v>
      </c>
      <c r="D34" s="30">
        <f>VLOOKUP(C34,Regnskap,3,FALSE)</f>
        <v>19562.45</v>
      </c>
      <c r="E34" s="30">
        <v>0.0</v>
      </c>
      <c r="F34" s="180"/>
      <c r="G34" s="128"/>
      <c r="H34" s="121"/>
    </row>
    <row r="35" ht="14.25" customHeight="1">
      <c r="A35" s="121"/>
      <c r="B35" s="126"/>
      <c r="C35" s="29" t="str">
        <f>Regnskap!B41</f>
        <v>6551 Datautstyr</v>
      </c>
      <c r="D35" s="30">
        <f>VLOOKUP(C35,Regnskap,3,FALSE)</f>
        <v>0</v>
      </c>
      <c r="E35" s="30">
        <v>0.0</v>
      </c>
      <c r="F35" s="180"/>
      <c r="G35" s="128"/>
      <c r="H35" s="121"/>
    </row>
    <row r="36" ht="14.25" customHeight="1">
      <c r="A36" s="121"/>
      <c r="B36" s="126"/>
      <c r="C36" s="29" t="str">
        <f>Regnskap!B42</f>
        <v>6552 Programvarer</v>
      </c>
      <c r="D36" s="30">
        <f>VLOOKUP(C36,Regnskap,3,FALSE)</f>
        <v>2502.8</v>
      </c>
      <c r="E36" s="83">
        <v>2500.0</v>
      </c>
      <c r="F36" s="180" t="s">
        <v>667</v>
      </c>
      <c r="G36" s="128"/>
      <c r="H36" s="121"/>
    </row>
    <row r="37" ht="14.25" customHeight="1">
      <c r="A37" s="121"/>
      <c r="B37" s="126"/>
      <c r="C37" s="29" t="str">
        <f>Regnskap!B43</f>
        <v>6560 Rekvisita</v>
      </c>
      <c r="D37" s="30">
        <f>VLOOKUP(C37,Regnskap,3,FALSE)</f>
        <v>0</v>
      </c>
      <c r="E37" s="30">
        <v>0.0</v>
      </c>
      <c r="F37" s="180"/>
      <c r="G37" s="128"/>
      <c r="H37" s="121"/>
    </row>
    <row r="38" ht="14.25" customHeight="1">
      <c r="A38" s="121"/>
      <c r="B38" s="126"/>
      <c r="C38" s="29" t="str">
        <f>Regnskap!B44</f>
        <v>6590 Annen driftskostnad</v>
      </c>
      <c r="D38" s="30">
        <f>VLOOKUP(C38,Regnskap,3,FALSE)</f>
        <v>0</v>
      </c>
      <c r="E38" s="83">
        <v>500.0</v>
      </c>
      <c r="F38" s="180" t="s">
        <v>668</v>
      </c>
      <c r="G38" s="128"/>
      <c r="H38" s="121"/>
    </row>
    <row r="39" ht="14.25" customHeight="1">
      <c r="A39" s="121"/>
      <c r="B39" s="126"/>
      <c r="C39" s="29" t="str">
        <f>Regnskap!B45</f>
        <v>6720 Økonomiske og juridiske tjenester</v>
      </c>
      <c r="D39" s="30">
        <f>VLOOKUP(C39,Regnskap,3,FALSE)</f>
        <v>1312</v>
      </c>
      <c r="E39" s="83">
        <v>1350.0</v>
      </c>
      <c r="F39" s="179" t="s">
        <v>519</v>
      </c>
      <c r="G39" s="128"/>
      <c r="H39" s="121"/>
    </row>
    <row r="40" ht="14.25" customHeight="1">
      <c r="A40" s="121"/>
      <c r="B40" s="126"/>
      <c r="C40" s="29" t="str">
        <f>Regnskap!B46</f>
        <v>6750 Arrangementkostnader</v>
      </c>
      <c r="D40" s="30">
        <f>VLOOKUP(C40,Regnskap,3,FALSE)</f>
        <v>39545.97</v>
      </c>
      <c r="E40" s="83">
        <v>40000.0</v>
      </c>
      <c r="F40" s="180" t="s">
        <v>669</v>
      </c>
      <c r="G40" s="128"/>
      <c r="H40" s="121"/>
    </row>
    <row r="41" ht="14.25" customHeight="1">
      <c r="A41" s="121"/>
      <c r="B41" s="126"/>
      <c r="C41" s="29" t="str">
        <f>Regnskap!B47</f>
        <v>6755 Artist/underholdningshonorar</v>
      </c>
      <c r="D41" s="30">
        <f>VLOOKUP(C41,Regnskap,3,FALSE)</f>
        <v>0</v>
      </c>
      <c r="E41" s="30">
        <v>0.0</v>
      </c>
      <c r="F41" s="180"/>
      <c r="G41" s="128"/>
      <c r="H41" s="121"/>
    </row>
    <row r="42" ht="14.25" customHeight="1">
      <c r="A42" s="121"/>
      <c r="B42" s="126"/>
      <c r="C42" s="29" t="str">
        <f>Regnskap!B48</f>
        <v>6790 Andre fremmedtjenester</v>
      </c>
      <c r="D42" s="30">
        <f>VLOOKUP(C42,Regnskap,3,FALSE)</f>
        <v>95</v>
      </c>
      <c r="E42" s="30">
        <v>3000.0</v>
      </c>
      <c r="F42" s="180"/>
      <c r="G42" s="128"/>
      <c r="H42" s="121"/>
    </row>
    <row r="43" ht="14.25" customHeight="1">
      <c r="A43" s="121"/>
      <c r="B43" s="126"/>
      <c r="C43" s="29" t="str">
        <f>Regnskap!B49</f>
        <v>6800 Kontorrekvisita</v>
      </c>
      <c r="D43" s="30">
        <f>VLOOKUP(C43,Regnskap,3,FALSE)</f>
        <v>0</v>
      </c>
      <c r="E43" s="30">
        <v>0.0</v>
      </c>
      <c r="F43" s="180"/>
      <c r="G43" s="128"/>
      <c r="H43" s="121"/>
    </row>
    <row r="44" ht="14.25" customHeight="1">
      <c r="A44" s="121"/>
      <c r="B44" s="126"/>
      <c r="C44" s="29" t="str">
        <f>Regnskap!B50</f>
        <v>6815 Internett</v>
      </c>
      <c r="D44" s="30">
        <f>VLOOKUP(C44,Regnskap,3,FALSE)</f>
        <v>0</v>
      </c>
      <c r="E44" s="30">
        <v>0.0</v>
      </c>
      <c r="F44" s="180"/>
      <c r="G44" s="128"/>
      <c r="H44" s="121"/>
    </row>
    <row r="45" ht="14.25" customHeight="1">
      <c r="A45" s="121"/>
      <c r="B45" s="126"/>
      <c r="C45" s="29" t="str">
        <f>Regnskap!B51</f>
        <v>6890 Annen kontorkostnad</v>
      </c>
      <c r="D45" s="30">
        <f>VLOOKUP(C45,Regnskap,3,FALSE)</f>
        <v>0</v>
      </c>
      <c r="E45" s="30">
        <v>0.0</v>
      </c>
      <c r="F45" s="180"/>
      <c r="G45" s="128"/>
      <c r="H45" s="121"/>
    </row>
    <row r="46" ht="14.25" customHeight="1">
      <c r="A46" s="121"/>
      <c r="B46" s="126"/>
      <c r="C46" s="29" t="str">
        <f>Regnskap!B52</f>
        <v>6900 Telefon</v>
      </c>
      <c r="D46" s="30">
        <f>VLOOKUP(C46,Regnskap,3,FALSE)</f>
        <v>0</v>
      </c>
      <c r="E46" s="30">
        <v>0.0</v>
      </c>
      <c r="F46" s="180"/>
      <c r="G46" s="128"/>
      <c r="H46" s="121"/>
    </row>
    <row r="47" ht="14.25" customHeight="1">
      <c r="A47" s="121"/>
      <c r="B47" s="126"/>
      <c r="C47" s="29" t="str">
        <f>Regnskap!B53</f>
        <v>6940 Porto</v>
      </c>
      <c r="D47" s="30">
        <f>VLOOKUP(C47,Regnskap,3,FALSE)</f>
        <v>0</v>
      </c>
      <c r="E47" s="30">
        <v>0.0</v>
      </c>
      <c r="F47" s="180"/>
      <c r="G47" s="128"/>
      <c r="H47" s="121"/>
    </row>
    <row r="48" ht="14.25" customHeight="1">
      <c r="A48" s="121"/>
      <c r="B48" s="126"/>
      <c r="C48" s="29" t="str">
        <f>Regnskap!B54</f>
        <v>7100 Reisekostnad</v>
      </c>
      <c r="D48" s="30">
        <f>VLOOKUP(C48,Regnskap,3,FALSE)</f>
        <v>0</v>
      </c>
      <c r="E48" s="30">
        <v>0.0</v>
      </c>
      <c r="F48" s="180"/>
      <c r="G48" s="128"/>
      <c r="H48" s="121"/>
    </row>
    <row r="49" ht="14.25" customHeight="1">
      <c r="A49" s="121"/>
      <c r="B49" s="126"/>
      <c r="C49" s="29" t="str">
        <f>Regnskap!B55</f>
        <v>7300 Markedsføring og representasjon</v>
      </c>
      <c r="D49" s="30">
        <f>VLOOKUP(C49,Regnskap,3,FALSE)</f>
        <v>0</v>
      </c>
      <c r="E49" s="30">
        <v>0.0</v>
      </c>
      <c r="F49" s="180"/>
      <c r="G49" s="128"/>
      <c r="H49" s="121"/>
    </row>
    <row r="50" ht="14.25" customHeight="1">
      <c r="A50" s="121"/>
      <c r="B50" s="126"/>
      <c r="C50" s="29" t="str">
        <f>Regnskap!B56</f>
        <v>7600 Lisensavgift og royalties</v>
      </c>
      <c r="D50" s="30">
        <f>VLOOKUP(C50,Regnskap,3,FALSE)</f>
        <v>0</v>
      </c>
      <c r="E50" s="30">
        <v>0.0</v>
      </c>
      <c r="F50" s="180"/>
      <c r="G50" s="128"/>
      <c r="H50" s="121"/>
    </row>
    <row r="51" ht="14.25" customHeight="1">
      <c r="A51" s="121"/>
      <c r="B51" s="126"/>
      <c r="C51" s="29" t="str">
        <f>Regnskap!B57</f>
        <v>7740 Øredifferanse</v>
      </c>
      <c r="D51" s="30">
        <f>VLOOKUP(C51,Regnskap,3,FALSE)</f>
        <v>0</v>
      </c>
      <c r="E51" s="30">
        <v>0.0</v>
      </c>
      <c r="F51" s="180"/>
      <c r="G51" s="128"/>
      <c r="H51" s="121"/>
    </row>
    <row r="52" ht="14.25" customHeight="1">
      <c r="A52" s="121"/>
      <c r="B52" s="126"/>
      <c r="C52" s="29" t="str">
        <f>Regnskap!B58</f>
        <v>7770 Bank og kortgebyrer</v>
      </c>
      <c r="D52" s="30">
        <f>VLOOKUP(C52,Regnskap,3,FALSE)</f>
        <v>690</v>
      </c>
      <c r="E52" s="30">
        <v>800.0</v>
      </c>
      <c r="F52" s="180"/>
      <c r="G52" s="128"/>
      <c r="H52" s="121"/>
    </row>
    <row r="53" ht="14.25" customHeight="1">
      <c r="A53" s="121"/>
      <c r="B53" s="188"/>
      <c r="C53" s="29" t="str">
        <f>Regnskap!B59</f>
        <v>7790 Annen kostnad, fradragsberettiget</v>
      </c>
      <c r="D53" s="30">
        <f>VLOOKUP(C53,Regnskap,3,FALSE)</f>
        <v>2000</v>
      </c>
      <c r="E53" s="30">
        <v>0.0</v>
      </c>
      <c r="F53" s="180"/>
      <c r="G53" s="189"/>
      <c r="H53" s="121"/>
    </row>
    <row r="54" ht="14.25" customHeight="1">
      <c r="A54" s="121"/>
      <c r="B54" s="126"/>
      <c r="C54" s="29" t="str">
        <f>Regnskap!B60</f>
        <v>8150 Rentekostnader</v>
      </c>
      <c r="D54" s="30">
        <f>VLOOKUP(C54,Regnskap,3,FALSE)</f>
        <v>0</v>
      </c>
      <c r="E54" s="30">
        <v>0.0</v>
      </c>
      <c r="F54" s="180"/>
      <c r="G54" s="128"/>
      <c r="H54" s="121"/>
    </row>
    <row r="55" ht="14.25" customHeight="1">
      <c r="A55" s="121"/>
      <c r="B55" s="126"/>
      <c r="C55" s="190" t="s">
        <v>654</v>
      </c>
      <c r="D55" s="191">
        <f t="shared" ref="D55:E55" si="2">SUM(D23:D54)</f>
        <v>100941.85</v>
      </c>
      <c r="E55" s="32">
        <f t="shared" si="2"/>
        <v>85150</v>
      </c>
      <c r="F55" s="192" t="s">
        <v>670</v>
      </c>
      <c r="G55" s="128"/>
      <c r="H55" s="121"/>
    </row>
    <row r="56" ht="14.25" customHeight="1">
      <c r="A56" s="121"/>
      <c r="B56" s="126"/>
      <c r="C56" s="193"/>
      <c r="D56" s="194"/>
      <c r="E56" s="194"/>
      <c r="F56" s="194"/>
      <c r="G56" s="128"/>
      <c r="H56" s="121"/>
    </row>
    <row r="57" ht="15.0" customHeight="1">
      <c r="A57" s="121"/>
      <c r="B57" s="126"/>
      <c r="C57" s="195" t="s">
        <v>11</v>
      </c>
      <c r="D57" s="196">
        <f t="shared" ref="D57:E57" si="3">D20-D55</f>
        <v>25139.56</v>
      </c>
      <c r="E57" s="197">
        <f t="shared" si="3"/>
        <v>31795</v>
      </c>
      <c r="F57" s="198"/>
      <c r="G57" s="128"/>
      <c r="H57" s="121"/>
    </row>
    <row r="58" ht="15.0" customHeight="1">
      <c r="A58" s="121"/>
      <c r="B58" s="126"/>
      <c r="C58" s="45"/>
      <c r="D58" s="46"/>
      <c r="E58" s="46"/>
      <c r="F58" s="46"/>
      <c r="G58" s="128"/>
      <c r="H58" s="121"/>
    </row>
    <row r="59" ht="14.25" customHeight="1">
      <c r="A59" s="121"/>
      <c r="B59" s="126"/>
      <c r="C59" s="127"/>
      <c r="D59" s="127"/>
      <c r="E59" s="127"/>
      <c r="F59" s="127"/>
      <c r="G59" s="128"/>
      <c r="H59" s="121"/>
    </row>
    <row r="60" ht="14.25" customHeight="1">
      <c r="A60" s="121"/>
      <c r="B60" s="159"/>
      <c r="C60" s="160"/>
      <c r="D60" s="160"/>
      <c r="E60" s="160"/>
      <c r="F60" s="160"/>
      <c r="G60" s="161"/>
      <c r="H60" s="121"/>
    </row>
    <row r="61" ht="14.25" customHeight="1">
      <c r="A61" s="121"/>
      <c r="B61" s="121"/>
      <c r="C61" s="121"/>
      <c r="D61" s="121"/>
      <c r="E61" s="121"/>
      <c r="F61" s="121"/>
      <c r="G61" s="121"/>
      <c r="H61" s="121"/>
    </row>
    <row r="62" ht="14.25" customHeight="1">
      <c r="A62" s="121"/>
      <c r="B62" s="121"/>
      <c r="C62" s="121"/>
      <c r="D62" s="121"/>
      <c r="E62" s="121"/>
      <c r="F62" s="121"/>
      <c r="G62" s="121"/>
      <c r="H62" s="121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3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