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<sst xmlns="http://schemas.openxmlformats.org/spreadsheetml/2006/main" count="38" uniqueCount="25">
  <si>
    <t>Name</t>
  </si>
  <si>
    <t>Take Off</t>
  </si>
  <si>
    <t>Amplification</t>
  </si>
  <si>
    <t>Comparative Conc.</t>
  </si>
  <si>
    <t>Rep. Takeoff</t>
  </si>
  <si>
    <t>Rep. Takeoff (95% CI)</t>
  </si>
  <si>
    <t>Rep. Amp.</t>
  </si>
  <si>
    <t>Rep. Amp. (95% CI)</t>
  </si>
  <si>
    <t>Rep. Conc.</t>
  </si>
  <si>
    <t>Rep. Calibrator</t>
  </si>
  <si>
    <t>id</t>
  </si>
  <si>
    <t>t</t>
  </si>
  <si>
    <t>s</t>
  </si>
  <si>
    <t>ts</t>
  </si>
  <si>
    <t>ave ts</t>
  </si>
  <si>
    <t>cv</t>
  </si>
  <si>
    <t>error code</t>
  </si>
  <si>
    <t>pool</t>
  </si>
  <si>
    <t>[13.0 , 13.2]</t>
  </si>
  <si>
    <t>[1.74 , 1.78]</t>
  </si>
  <si>
    <t>Calibrator</t>
  </si>
  <si>
    <t>[20.9 , 21.1]</t>
  </si>
  <si>
    <t>[1.73 , 1.76]</t>
  </si>
  <si>
    <t>mean</t>
  </si>
  <si>
    <t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</si>
</sst>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3" min="1" style="0" width="8.57085020242915"/>
    <col collapsed="false" hidden="false" max="4" min="4" style="0" width="17.0121457489879"/>
    <col collapsed="false" hidden="false" max="26" min="5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3.8" hidden="false" customHeight="false" outlineLevel="0" collapsed="false">
      <c r="A2" s="0" t="n">
        <v>3250951</v>
      </c>
      <c r="B2" s="0" t="n">
        <v>13</v>
      </c>
      <c r="C2" s="0" t="n">
        <v>1.77</v>
      </c>
      <c r="D2" s="3" t="n">
        <v>1.04</v>
      </c>
      <c r="E2" s="0" t="n">
        <v>13.3</v>
      </c>
      <c r="G2" s="0" t="n">
        <v>1.75</v>
      </c>
      <c r="I2" s="3" t="n">
        <v>0.907</v>
      </c>
      <c r="M2" s="0" t="n">
        <v>3250951</v>
      </c>
      <c r="N2" s="0" t="n">
        <v>20.8</v>
      </c>
      <c r="O2" s="0" t="n">
        <v>1.77</v>
      </c>
      <c r="P2" s="3" t="n">
        <v>1.1</v>
      </c>
      <c r="Q2" s="0" t="n">
        <v>20.8</v>
      </c>
      <c r="S2" s="0" t="n">
        <v>1.75</v>
      </c>
      <c r="U2" s="3" t="n">
        <v>1.1</v>
      </c>
      <c r="X2" s="0" t="n">
        <v>3250951</v>
      </c>
      <c r="Y2" s="4" t="n">
        <f aca="false">D2</f>
        <v>1.04</v>
      </c>
      <c r="Z2" s="4" t="n">
        <f aca="false">P2</f>
        <v>1.1</v>
      </c>
      <c r="AA2" s="4" t="n">
        <f aca="false">Y2/Z2</f>
        <v>0.945454545454546</v>
      </c>
      <c r="AB2" s="5"/>
      <c r="AC2" s="6"/>
      <c r="AD2" s="0" t="n">
        <v>1</v>
      </c>
    </row>
    <row r="3" customFormat="false" ht="13.8" hidden="false" customHeight="false" outlineLevel="0" collapsed="false">
      <c r="A3" s="0" t="n">
        <v>3250951</v>
      </c>
      <c r="B3" s="0" t="n">
        <v>13.5</v>
      </c>
      <c r="C3" s="0" t="n">
        <v>1.74</v>
      </c>
      <c r="D3" s="3" t="n">
        <v>0.788</v>
      </c>
      <c r="M3" s="0" t="n">
        <v>3250951</v>
      </c>
      <c r="N3" s="0" t="n">
        <v>20.8</v>
      </c>
      <c r="O3" s="0" t="n">
        <v>1.74</v>
      </c>
      <c r="P3" s="3" t="n">
        <v>1.1</v>
      </c>
      <c r="X3" s="0" t="n">
        <v>3250951</v>
      </c>
      <c r="Y3" s="4" t="n">
        <f aca="false">D3</f>
        <v>0.788</v>
      </c>
      <c r="Z3" s="4" t="n">
        <f aca="false">P3</f>
        <v>1.1</v>
      </c>
      <c r="AA3" s="4" t="n">
        <f aca="false">Y3/Z3</f>
        <v>0.716363636363636</v>
      </c>
      <c r="AB3" s="5" t="n">
        <f aca="false">AVERAGE(AA2:AA3)</f>
        <v>0.830909090909091</v>
      </c>
      <c r="AC3" s="6" t="n">
        <f aca="false">STDEV(AA2:AA3)/AB3*100</f>
        <v>19.4957230699137</v>
      </c>
      <c r="AD3" s="0" t="n">
        <v>1</v>
      </c>
    </row>
    <row r="4" customFormat="false" ht="15" hidden="false" customHeight="false" outlineLevel="0" collapsed="false">
      <c r="A4" s="0" t="s">
        <v>17</v>
      </c>
      <c r="B4" s="0" t="n">
        <v>13</v>
      </c>
      <c r="C4" s="0" t="n">
        <v>1.77</v>
      </c>
      <c r="D4" s="3" t="n">
        <v>1.04</v>
      </c>
      <c r="E4" s="0" t="n">
        <v>13.1</v>
      </c>
      <c r="F4" s="0" t="s">
        <v>18</v>
      </c>
      <c r="G4" s="0" t="n">
        <v>1.76</v>
      </c>
      <c r="H4" s="0" t="s">
        <v>19</v>
      </c>
      <c r="I4" s="3" t="n">
        <v>1</v>
      </c>
      <c r="J4" s="0" t="s">
        <v>20</v>
      </c>
      <c r="M4" s="0" t="s">
        <v>17</v>
      </c>
      <c r="N4" s="0" t="n">
        <v>21</v>
      </c>
      <c r="O4" s="0" t="n">
        <v>1.75</v>
      </c>
      <c r="P4" s="3" t="n">
        <v>0.986</v>
      </c>
      <c r="Q4" s="0" t="n">
        <v>21</v>
      </c>
      <c r="R4" s="0" t="s">
        <v>21</v>
      </c>
      <c r="S4" s="0" t="n">
        <v>1.74</v>
      </c>
      <c r="T4" s="0" t="s">
        <v>22</v>
      </c>
      <c r="U4" s="3" t="n">
        <v>1</v>
      </c>
      <c r="V4" s="0" t="s">
        <v>20</v>
      </c>
      <c r="X4" s="0" t="s">
        <v>17</v>
      </c>
      <c r="Y4" s="3" t="n">
        <f aca="false">D4</f>
        <v>1.04</v>
      </c>
      <c r="Z4" s="3" t="n">
        <f aca="false">P4</f>
        <v>0.986</v>
      </c>
      <c r="AA4" s="7" t="n">
        <f aca="false">Y4/Z4</f>
        <v>1.05476673427992</v>
      </c>
      <c r="AB4" s="0"/>
      <c r="AC4" s="0"/>
    </row>
    <row r="5" customFormat="false" ht="15" hidden="false" customHeight="false" outlineLevel="0" collapsed="false">
      <c r="AA5" s="7"/>
      <c r="AB5" s="0"/>
      <c r="AC5" s="0"/>
    </row>
    <row r="6" customFormat="false" ht="15" hidden="false" customHeight="false" outlineLevel="0" collapsed="false">
      <c r="AA6" s="7"/>
      <c r="AB6" s="0"/>
      <c r="AC6" s="0"/>
    </row>
    <row r="7" customFormat="false" ht="15" hidden="false" customHeight="false" outlineLevel="0" collapsed="false">
      <c r="AA7" s="7"/>
      <c r="AB7" s="0"/>
      <c r="AC7" s="0"/>
    </row>
    <row r="8" customFormat="false" ht="15" hidden="false" customHeight="false" outlineLevel="0" collapsed="false">
      <c r="AA8" s="7"/>
      <c r="AB8" s="0"/>
      <c r="AC8" s="0"/>
    </row>
    <row r="9" customFormat="false" ht="15" hidden="false" customHeight="false" outlineLevel="0" collapsed="false">
      <c r="E9" s="0" t="n">
        <f aca="false">MIN(E2:E4)</f>
        <v>13.1</v>
      </c>
      <c r="Q9" s="0" t="n">
        <f aca="false">MIN(Q2:Q4)</f>
        <v>20.8</v>
      </c>
      <c r="AB9" s="8"/>
      <c r="AC9" s="0"/>
    </row>
    <row r="10" customFormat="false" ht="15" hidden="false" customHeight="false" outlineLevel="0" collapsed="false">
      <c r="E10" s="0" t="n">
        <f aca="false">MAX(E2:E4)</f>
        <v>13.3</v>
      </c>
      <c r="Q10" s="0" t="n">
        <f aca="false">MAX(Q2:Q4)</f>
        <v>21</v>
      </c>
      <c r="AB10" s="8"/>
      <c r="AC10" s="0"/>
    </row>
    <row r="11" customFormat="false" ht="15" hidden="false" customHeight="false" outlineLevel="0" collapsed="false">
      <c r="AB11" s="9" t="s">
        <v>23</v>
      </c>
      <c r="AC11" s="2" t="n">
        <f aca="false">AVERAGE(AC2:AC4)</f>
        <v>19.4957230699137</v>
      </c>
    </row>
    <row r="12" customFormat="false" ht="15" hidden="false" customHeight="false" outlineLevel="0" collapsed="false">
      <c r="AB12" s="9" t="s">
        <v>24</v>
      </c>
      <c r="AC12" s="2" t="n">
        <f aca="false">MEDIAN(AC2:AC4)</f>
        <v>19.4957230699137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LibreOffice/5.0.2.2$Linux_X86_64 LibreOffice_project/00m0$Build-2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language>en-GB</dc:language>
  <dcterms:modified xsi:type="dcterms:W3CDTF">2016-01-07T16:10:43Z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