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ksh0\Desktop\"/>
    </mc:Choice>
  </mc:AlternateContent>
  <xr:revisionPtr revIDLastSave="0" documentId="13_ncr:1_{39516AA0-49B2-4C4D-B6FF-8ED12C0844B6}" xr6:coauthVersionLast="45" xr6:coauthVersionMax="45" xr10:uidLastSave="{00000000-0000-0000-0000-000000000000}"/>
  <bookViews>
    <workbookView xWindow="-120" yWindow="-120" windowWidth="24240" windowHeight="13140" activeTab="5" xr2:uid="{00000000-000D-0000-FFFF-FFFF00000000}"/>
  </bookViews>
  <sheets>
    <sheet name="Starter Data Sheet" sheetId="1" r:id="rId1"/>
    <sheet name="Category Pivot" sheetId="3" r:id="rId2"/>
    <sheet name="Sub-Category Pivot" sheetId="4" r:id="rId3"/>
    <sheet name="Date Created Pivot" sheetId="5" r:id="rId4"/>
    <sheet name="Bonus Sheet" sheetId="6" r:id="rId5"/>
    <sheet name="Bonus Backer Stats" sheetId="7" r:id="rId6"/>
  </sheets>
  <definedNames>
    <definedName name="_xlnm._FilterDatabase" localSheetId="0" hidden="1">'Starter Data Sheet'!$F$1:$F$4115</definedName>
    <definedName name="goal">'Starter Data Sheet'!$D$2:$D$4115</definedName>
    <definedName name="percentfunded">'Starter Data Sheet'!$O:$O</definedName>
    <definedName name="pledged">'Starter Data Sheet'!$E$2:$E$4115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10" i="7" l="1"/>
  <c r="K8" i="7"/>
  <c r="K11" i="7" s="1"/>
  <c r="K7" i="7"/>
  <c r="K6" i="7"/>
  <c r="K5" i="7"/>
  <c r="K4" i="7"/>
  <c r="E10" i="7"/>
  <c r="E8" i="7"/>
  <c r="E11" i="7" s="1"/>
  <c r="E7" i="7"/>
  <c r="E6" i="7"/>
  <c r="E5" i="7"/>
  <c r="E4" i="7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2" i="6"/>
  <c r="C3" i="6"/>
  <c r="B13" i="6"/>
  <c r="B12" i="6"/>
  <c r="B11" i="6"/>
  <c r="B10" i="6"/>
  <c r="B9" i="6"/>
  <c r="B8" i="6"/>
  <c r="B7" i="6"/>
  <c r="B6" i="6"/>
  <c r="E6" i="6" s="1"/>
  <c r="B5" i="6"/>
  <c r="B4" i="6"/>
  <c r="B3" i="6"/>
  <c r="B2" i="6"/>
  <c r="H6" i="6" l="1"/>
  <c r="E7" i="6"/>
  <c r="G7" i="6" s="1"/>
  <c r="E8" i="6"/>
  <c r="H8" i="6" s="1"/>
  <c r="E9" i="6"/>
  <c r="G9" i="6"/>
  <c r="G6" i="6"/>
  <c r="H9" i="6"/>
  <c r="G8" i="6"/>
  <c r="E3" i="6"/>
  <c r="F3" i="6" s="1"/>
  <c r="E10" i="6"/>
  <c r="H10" i="6" s="1"/>
  <c r="F6" i="6"/>
  <c r="E2" i="6"/>
  <c r="H2" i="6" s="1"/>
  <c r="E11" i="6"/>
  <c r="F11" i="6" s="1"/>
  <c r="E4" i="6"/>
  <c r="F4" i="6" s="1"/>
  <c r="E12" i="6"/>
  <c r="F12" i="6" s="1"/>
  <c r="F8" i="6"/>
  <c r="E5" i="6"/>
  <c r="F5" i="6" s="1"/>
  <c r="E13" i="6"/>
  <c r="G13" i="6" s="1"/>
  <c r="F9" i="6"/>
  <c r="G13" i="3"/>
  <c r="G12" i="3"/>
  <c r="G11" i="3"/>
  <c r="G10" i="3"/>
  <c r="G9" i="3"/>
  <c r="G8" i="3"/>
  <c r="G7" i="3"/>
  <c r="G6" i="3"/>
  <c r="G5" i="3"/>
  <c r="G3" i="6" l="1"/>
  <c r="H5" i="6"/>
  <c r="F7" i="6"/>
  <c r="H11" i="6"/>
  <c r="H7" i="6"/>
  <c r="H3" i="6"/>
  <c r="G11" i="6"/>
  <c r="G5" i="6"/>
  <c r="F10" i="6"/>
  <c r="G12" i="6"/>
  <c r="F2" i="6"/>
  <c r="G10" i="6"/>
  <c r="H12" i="6"/>
  <c r="F13" i="6"/>
  <c r="H4" i="6"/>
  <c r="G2" i="6"/>
  <c r="G4" i="6"/>
  <c r="H13" i="6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T4100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R2" i="1"/>
  <c r="Q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<sst xmlns="http://schemas.openxmlformats.org/spreadsheetml/2006/main" count="28569" uniqueCount="8412">
  <si>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</si>
  <si>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</si>
  <si>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</si>
  <si>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</si>
  <si>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</si>
  <si>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</si>
  <si>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</si>
  <si>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</si>
  <si>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</si>
  <si>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</si>
  <si>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</si>
  <si>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</si>
  <si>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</si>
  <si>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</si>
  <si>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</si>
  <si>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</si>
  <si>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</si>
  <si>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</si>
  <si>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</si>
  <si>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</si>
  <si>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</si>
  <si>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</si>
  <si>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</si>
  <si>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</si>
  <si>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</si>
  <si>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</si>
  <si>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</si>
  <si>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</si>
  <si>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</si>
  <si>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</si>
  <si>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</si>
  <si>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</si>
  <si>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</si>
  <si>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</si>
  <si>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</si>
  <si>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</si>
  <si>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</si>
  <si>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</si>
  <si>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</si>
  <si>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</si>
  <si>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</si>
  <si>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</si>
  <si>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</si>
  <si>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</si>
  <si>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</si>
  <si>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</si>
  <si>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</si>
  <si>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</si>
  <si>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</si>
  <si>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</si>
  <si>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</si>
  <si>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</si>
  <si>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</si>
  <si>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</si>
  <si>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</si>
  <si>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</si>
  <si>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</si>
  <si>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</si>
  <si>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</si>
  <si>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</si>
  <si>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</si>
  <si>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</si>
  <si>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</si>
  <si>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</si>
  <si>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</si>
  <si>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</si>
  <si>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</si>
  <si>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</si>
  <si>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</si>
  <si>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</si>
  <si>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</si>
  <si>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</si>
  <si>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</si>
  <si>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</si>
  <si>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</si>
  <si>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</si>
  <si>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</si>
  <si>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</si>
  <si>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</si>
  <si>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</si>
  <si>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</si>
  <si>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</si>
  <si>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</si>
  <si>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</si>
  <si>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</si>
  <si>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</si>
  <si>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</si>
  <si>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</si>
  <si>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</si>
  <si>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</si>
  <si>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</si>
  <si>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</si>
  <si>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</si>
  <si>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</si>
  <si>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</si>
  <si>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</si>
  <si>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</si>
  <si>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</si>
  <si>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</si>
  <si>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</si>
  <si>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</si>
  <si>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</si>
  <si>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</si>
  <si>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</si>
  <si>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</si>
  <si>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</si>
  <si>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</si>
  <si>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</si>
  <si>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</si>
  <si>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</si>
  <si>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</si>
  <si>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</si>
  <si>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</si>
  <si>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</si>
  <si>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</si>
  <si>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</si>
  <si>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</si>
  <si>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</si>
  <si>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</si>
  <si>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</si>
  <si>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</si>
  <si>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</si>
  <si>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</si>
  <si>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</si>
  <si>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</si>
  <si>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</si>
  <si>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</si>
  <si>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</si>
  <si>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</si>
  <si>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</si>
  <si>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</si>
  <si>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</si>
  <si>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</si>
  <si>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</si>
  <si>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</si>
  <si>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</si>
  <si>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</si>
  <si>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</si>
  <si>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</si>
  <si>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</si>
  <si>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</si>
  <si>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</si>
  <si>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</si>
  <si>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</si>
  <si>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</si>
  <si>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</si>
  <si>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</si>
  <si>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</si>
  <si>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</si>
  <si>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</si>
  <si>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</si>
  <si>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</si>
  <si>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</si>
  <si>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</si>
  <si>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</si>
  <si>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</si>
  <si>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</si>
  <si>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</si>
  <si>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</si>
  <si>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</si>
  <si>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</si>
  <si>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</si>
  <si>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</si>
  <si>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</si>
  <si>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</si>
  <si>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</si>
  <si>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</si>
  <si>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</si>
  <si>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</si>
  <si>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</si>
  <si>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</si>
  <si>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</si>
  <si>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</si>
  <si>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</si>
  <si>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</si>
  <si>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</si>
  <si>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</si>
  <si>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</si>
  <si>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</si>
  <si>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</si>
  <si>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</si>
  <si>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</si>
  <si>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</si>
  <si>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</si>
  <si>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</si>
  <si>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</si>
  <si>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</si>
  <si>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</si>
  <si>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</si>
  <si>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</si>
  <si>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</si>
  <si>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</si>
  <si>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</si>
  <si>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</si>
  <si>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</si>
  <si>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</si>
  <si>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</si>
  <si>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</si>
  <si>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</si>
  <si>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</si>
  <si>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</si>
  <si>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</si>
  <si>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</si>
  <si>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</si>
  <si>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</si>
  <si>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</si>
  <si>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</si>
  <si>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</si>
  <si>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</si>
  <si>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</si>
  <si>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</si>
  <si>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</si>
  <si>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</si>
  <si>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</si>
  <si>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</si>
  <si>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</si>
  <si>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</si>
  <si>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</si>
  <si>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</si>
  <si>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</si>
  <si>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</si>
  <si>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</si>
  <si>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</si>
  <si>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</si>
  <si>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</si>
  <si>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</si>
  <si>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</si>
  <si>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</si>
  <si>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</si>
  <si>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</si>
  <si>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</si>
  <si>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</si>
  <si>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</si>
  <si>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</si>
  <si>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</si>
  <si>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</si>
  <si>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</si>
  <si>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</si>
  <si>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</si>
  <si>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</si>
  <si>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</si>
  <si>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</si>
  <si>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</si>
  <si>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</si>
  <si>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</si>
  <si>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</si>
  <si>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</si>
  <si>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</si>
  <si>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</si>
  <si>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</si>
  <si>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</si>
  <si>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</si>
  <si>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</si>
  <si>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</si>
  <si>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</si>
  <si>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</si>
  <si>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</si>
  <si>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</si>
  <si>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</si>
  <si>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</si>
  <si>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</si>
  <si>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</si>
  <si>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</si>
  <si>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</si>
  <si>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</si>
  <si>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</si>
  <si>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</si>
  <si>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</si>
  <si>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</si>
  <si>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</si>
  <si>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</si>
  <si>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</si>
  <si>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</si>
  <si>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</si>
  <si>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</si>
  <si>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</si>
  <si>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</si>
  <si>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</si>
  <si>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</si>
  <si>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</si>
  <si>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</si>
  <si>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</si>
  <si>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</si>
  <si>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</si>
  <si>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</si>
  <si>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</si>
  <si>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</si>
  <si>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</si>
  <si>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</si>
  <si>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</si>
  <si>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</si>
  <si>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</si>
  <si>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</si>
  <si>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</si>
  <si>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</si>
  <si>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</si>
  <si>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</si>
  <si>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</si>
  <si>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</si>
  <si>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</si>
  <si>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</si>
  <si>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</si>
  <si>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</si>
  <si>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</si>
  <si>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</si>
  <si>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</si>
  <si>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</si>
  <si>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</si>
  <si>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</si>
  <si>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</si>
  <si>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</si>
  <si>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</si>
  <si>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</si>
  <si>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</si>
  <si>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</si>
  <si>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</si>
  <si>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</si>
  <si>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</si>
  <si>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</si>
  <si>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</si>
  <si>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</si>
  <si>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</si>
  <si>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</si>
  <si>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</si>
  <si>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</si>
  <si>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</si>
  <si>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</si>
  <si>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</si>
  <si>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</si>
  <si>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</si>
  <si>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</si>
  <si>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</si>
  <si>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</si>
  <si>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</si>
  <si>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</si>
  <si>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</si>
  <si>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</si>
  <si>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</si>
  <si>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</si>
  <si>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</si>
  <si>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</si>
  <si>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</si>
  <si>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</si>
  <si>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</si>
  <si>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</si>
  <si>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</si>
  <si>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</si>
  <si>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</si>
  <si>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</si>
  <si>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</si>
  <si>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</si>
  <si>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</si>
  <si>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</si>
  <si>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</si>
  <si>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</si>
  <si>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</si>
  <si>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</si>
  <si>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</si>
  <si>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</si>
  <si>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</si>
  <si>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</si>
  <si>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</si>
  <si>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</si>
  <si>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</si>
  <si>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</si>
  <si>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</si>
  <si>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</si>
  <si>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</si>
  <si>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</si>
  <si>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</si>
  <si>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</si>
  <si>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</si>
  <si>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</si>
  <si>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</si>
  <si>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</si>
  <si>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</si>
  <si>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</si>
  <si>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</si>
  <si>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</si>
  <si>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</si>
  <si>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</si>
  <si>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</si>
  <si>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</si>
  <si>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</si>
  <si>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</si>
  <si>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</si>
  <si>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</si>
  <si>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</si>
  <si>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</si>
  <si>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</si>
  <si>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</si>
  <si>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</si>
  <si>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</si>
  <si>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</si>
  <si>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</si>
  <si>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</si>
  <si>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</si>
  <si>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</si>
  <si>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</si>
  <si>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</si>
  <si>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</si>
  <si>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</si>
  <si>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</si>
  <si>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</si>
  <si>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</si>
  <si>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</si>
  <si>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</si>
  <si>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</si>
  <si>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</si>
  <si>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</si>
  <si>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</si>
  <si>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</si>
  <si>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</si>
  <si>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</si>
  <si>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</si>
  <si>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</si>
  <si>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</si>
  <si>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</si>
  <si>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</si>
  <si>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</si>
  <si>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</si>
  <si>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</si>
  <si>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</si>
  <si>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</si>
  <si>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</si>
  <si>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</si>
  <si>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</si>
  <si>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</si>
  <si>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</si>
  <si>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</si>
  <si>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</si>
  <si>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</si>
  <si>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</si>
  <si>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</si>
  <si>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</si>
  <si>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</si>
  <si>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</si>
  <si>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</si>
  <si>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</si>
  <si>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</si>
  <si>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</si>
  <si>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</si>
  <si>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</si>
  <si>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</si>
  <si>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</si>
  <si>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</si>
  <si>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</si>
  <si>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</si>
  <si>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</si>
  <si>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</si>
  <si>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</si>
  <si>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</si>
  <si>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</si>
  <si>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</si>
  <si>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</si>
  <si>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</si>
  <si>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</si>
  <si>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</si>
  <si>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</si>
  <si>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</si>
  <si>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</si>
  <si>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</si>
  <si>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</si>
  <si>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</si>
  <si>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</si>
  <si>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</si>
  <si>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</si>
  <si>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</si>
  <si>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</si>
  <si>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</si>
  <si>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</si>
  <si>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</si>
  <si>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</si>
  <si>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</si>
  <si>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</si>
  <si>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</si>
  <si>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</si>
  <si>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</si>
  <si>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</si>
  <si>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</si>
  <si>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</si>
  <si>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</si>
  <si>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</si>
  <si>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</si>
  <si>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</si>
  <si>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</si>
  <si>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</si>
  <si>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</si>
  <si>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</si>
  <si>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</si>
  <si>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</si>
  <si>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</si>
  <si>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</si>
  <si>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</si>
  <si>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</si>
  <si>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</si>
  <si>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</si>
  <si>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</si>
  <si>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</si>
  <si>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</si>
  <si>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</si>
  <si>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</si>
  <si>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</si>
  <si>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</si>
  <si>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</si>
  <si>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</si>
  <si>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</si>
  <si>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</si>
  <si>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</si>
  <si>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</si>
  <si>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</si>
  <si>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</si>
  <si>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</si>
  <si>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</si>
  <si>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</si>
  <si>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</si>
  <si>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</si>
  <si>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</si>
  <si>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</si>
  <si>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</si>
  <si>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</si>
  <si>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</si>
  <si>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</si>
  <si>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</si>
  <si>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</si>
  <si>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</si>
  <si>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</si>
  <si>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</si>
  <si>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</si>
  <si>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</si>
  <si>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</si>
  <si>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</si>
  <si>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</si>
  <si>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</si>
  <si>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</si>
  <si>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</si>
  <si>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</si>
  <si>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</si>
  <si>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</si>
  <si>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</si>
  <si>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</si>
  <si>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</si>
  <si>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</si>
  <si>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</si>
  <si>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</si>
  <si>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</si>
  <si>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</si>
  <si>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</si>
  <si>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</si>
  <si>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</si>
  <si>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</si>
  <si>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</si>
  <si>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</si>
  <si>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</si>
  <si>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</si>
  <si>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</si>
  <si>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</si>
  <si>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</si>
  <si>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</si>
  <si>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</si>
  <si>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</si>
  <si>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</si>
  <si>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</si>
  <si>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</si>
  <si>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</si>
  <si>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</si>
  <si>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</si>
  <si>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</si>
  <si>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</si>
  <si>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</si>
  <si>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</si>
  <si>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</si>
  <si>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</si>
  <si>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</si>
  <si>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</si>
  <si>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</si>
  <si>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</si>
  <si>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</si>
  <si>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</si>
  <si>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</si>
  <si>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</si>
  <si>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</si>
  <si>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</si>
  <si>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</si>
  <si>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</si>
  <si>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</si>
  <si>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</si>
  <si>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</si>
  <si>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</si>
  <si>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</si>
  <si>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</si>
  <si>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</si>
  <si>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</si>
  <si>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</si>
  <si>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</si>
  <si>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</si>
  <si>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</si>
  <si>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</si>
  <si>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</si>
  <si>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</si>
  <si>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</si>
  <si>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</si>
  <si>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</si>
  <si>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</si>
  <si>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</si>
  <si>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</si>
  <si>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</si>
  <si>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</si>
  <si>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</si>
  <si>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</si>
  <si>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</si>
  <si>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</si>
  <si>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</si>
  <si>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</si>
  <si>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</si>
  <si>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</si>
  <si>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</si>
  <si>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</si>
  <si>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</si>
  <si>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</si>
  <si>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</si>
  <si>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</si>
  <si>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</si>
  <si>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</si>
  <si>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</si>
  <si>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</si>
  <si>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</si>
  <si>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</si>
  <si>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</si>
  <si>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</si>
  <si>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</si>
  <si>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</si>
  <si>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</si>
  <si>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</si>
  <si>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</si>
  <si>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</si>
  <si>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</si>
  <si>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</si>
  <si>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</si>
  <si>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</si>
  <si>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</si>
  <si>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</si>
  <si>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</si>
  <si>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</si>
  <si>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</si>
  <si>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</si>
  <si>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</si>
  <si>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</si>
  <si>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</si>
  <si>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</si>
  <si>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</si>
  <si>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</si>
  <si>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</si>
  <si>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</si>
  <si>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</si>
  <si>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</si>
  <si>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</si>
  <si>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</si>
  <si>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</si>
  <si>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</si>
  <si>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</si>
  <si>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</si>
  <si>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</si>
  <si>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</si>
  <si>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</si>
  <si>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</si>
  <si>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</si>
  <si>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</si>
  <si>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</si>
  <si>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</si>
  <si>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</si>
  <si>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</si>
  <si>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</si>
  <si>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</si>
  <si>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</si>
  <si>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</si>
  <si>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</si>
  <si>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</si>
  <si>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</si>
  <si>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</si>
  <si>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</si>
  <si>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</si>
  <si>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</si>
  <si>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</si>
  <si>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</si>
  <si>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</si>
  <si>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</si>
  <si>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</si>
  <si>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</si>
  <si>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</si>
  <si>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</si>
  <si>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</si>
  <si>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</si>
  <si>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</si>
  <si>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</si>
  <si>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</si>
  <si>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</si>
  <si>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</si>
  <si>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</si>
  <si>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</si>
  <si>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</si>
  <si>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</si>
  <si>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</si>
  <si>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</si>
  <si>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</si>
  <si>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</si>
  <si>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</si>
  <si>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</si>
  <si>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</si>
  <si>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</si>
  <si>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</si>
  <si>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</si>
  <si>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</si>
  <si>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</si>
  <si>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</si>
  <si>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</si>
  <si>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</si>
  <si>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</si>
  <si>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</si>
  <si>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</si>
  <si>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</si>
  <si>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</si>
  <si>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</si>
  <si>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</si>
  <si>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</si>
  <si>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</si>
  <si>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</si>
  <si>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</si>
  <si>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</si>
  <si>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</si>
  <si>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</si>
  <si>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</si>
  <si>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</si>
  <si>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</si>
  <si>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</si>
  <si>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</si>
  <si>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</si>
  <si>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</si>
  <si>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</si>
  <si>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</si>
  <si>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</si>
  <si>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</si>
  <si>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</si>
  <si>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</si>
  <si>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</si>
  <si>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</si>
  <si>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</si>
  <si>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</si>
  <si>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</si>
  <si>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</si>
  <si>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</si>
  <si>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</si>
  <si>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</si>
  <si>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</si>
  <si>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</si>
  <si>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</si>
  <si>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</si>
  <si>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</si>
  <si>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</si>
  <si>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</si>
  <si>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</si>
  <si>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</si>
  <si>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</si>
  <si>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</si>
  <si>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</si>
  <si>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</si>
  <si>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</si>
  <si>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</si>
  <si>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</si>
  <si>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</si>
  <si>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</si>
  <si>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</si>
  <si>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</si>
  <si>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</si>
  <si>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</si>
  <si>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</si>
  <si>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</si>
  <si>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</si>
  <si>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</si>
  <si>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</si>
  <si>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</si>
  <si>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</si>
  <si>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</si>
  <si>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</si>
  <si>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</si>
  <si>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</si>
  <si>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</si>
  <si>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</si>
  <si>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</si>
  <si>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</si>
  <si>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</si>
  <si>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</si>
  <si>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</si>
  <si>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</si>
  <si>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</si>
  <si>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</si>
  <si>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</si>
  <si>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</si>
  <si>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</si>
  <si>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</si>
  <si>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</si>
  <si>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</si>
  <si>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</si>
  <si>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</si>
  <si>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</si>
  <si>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</si>
  <si>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</si>
  <si>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</si>
  <si>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</si>
  <si>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</si>
  <si>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</si>
  <si>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</si>
  <si>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</si>
  <si>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</si>
  <si>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</si>
  <si>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</si>
  <si>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</si>
  <si>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</si>
  <si>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</si>
  <si>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</si>
  <si>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</si>
  <si>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</si>
  <si>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</si>
  <si>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</si>
  <si>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</si>
  <si>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</si>
  <si>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</si>
  <si>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</si>
  <si>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</si>
  <si>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</si>
  <si>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</si>
  <si>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</si>
  <si>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</si>
  <si>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</si>
  <si>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</si>
  <si>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</si>
  <si>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</si>
  <si>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</si>
  <si>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</si>
  <si>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</si>
  <si>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</si>
  <si>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</si>
  <si>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</si>
  <si>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</si>
  <si>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</si>
  <si>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</si>
  <si>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</si>
  <si>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</si>
  <si>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</si>
  <si>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</si>
  <si>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</si>
  <si>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</si>
  <si>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</si>
  <si>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</si>
  <si>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</si>
  <si>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</si>
  <si>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</si>
  <si>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</si>
  <si>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</si>
  <si>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</si>
  <si>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</si>
  <si>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</si>
  <si>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</si>
  <si>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</si>
  <si>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</si>
  <si>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</si>
  <si>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</si>
  <si>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</si>
  <si>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</si>
  <si>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</si>
  <si>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</si>
  <si>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</si>
  <si>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</si>
  <si>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</si>
  <si>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</si>
  <si>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</si>
  <si>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</si>
  <si>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</si>
  <si>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</si>
  <si>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</si>
  <si>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</si>
  <si>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</si>
  <si>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</si>
  <si>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</si>
  <si>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</si>
  <si>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</si>
  <si>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</si>
  <si>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</si>
  <si>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</si>
  <si>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</si>
  <si>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</si>
  <si>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</si>
  <si>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</si>
  <si>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</si>
  <si>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</si>
  <si>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</si>
  <si>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</si>
  <si>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</si>
  <si>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</si>
  <si>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</si>
  <si>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</si>
  <si>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</si>
  <si>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</si>
  <si>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</si>
  <si>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</si>
  <si>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</si>
  <si>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</si>
  <si>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</si>
  <si>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</si>
  <si>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</si>
  <si>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</si>
  <si>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</si>
  <si>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</si>
  <si>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</si>
  <si>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</si>
  <si>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</si>
  <si>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</si>
  <si>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</si>
  <si>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</si>
  <si>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</si>
  <si>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</si>
  <si>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</si>
  <si>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</si>
  <si>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</si>
  <si>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</si>
  <si>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</si>
  <si>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</si>
  <si>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</si>
  <si>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</si>
  <si>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</si>
  <si>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</si>
  <si>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</si>
  <si>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</si>
  <si>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</si>
  <si>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</si>
  <si>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</si>
  <si>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</si>
  <si>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</si>
  <si>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</si>
  <si>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</si>
  <si>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</si>
  <si>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</si>
  <si>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</si>
  <si>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</si>
  <si>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</si>
  <si>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</si>
  <si>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</si>
  <si>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</si>
  <si>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</si>
  <si>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</si>
  <si>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</si>
  <si>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</si>
  <si>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</si>
  <si>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</si>
  <si>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</si>
  <si>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</si>
  <si>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</si>
  <si>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</si>
  <si>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</si>
  <si>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</si>
  <si>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</si>
  <si>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</si>
  <si>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</si>
  <si>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</si>
  <si>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</si>
  <si>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</si>
  <si>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</si>
  <si>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</si>
  <si>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</si>
  <si>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</si>
  <si>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</si>
  <si>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</si>
  <si>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</si>
  <si>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</si>
  <si>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</si>
  <si>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</si>
  <si>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</si>
  <si>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</si>
  <si>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</si>
  <si>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</si>
  <si>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</si>
  <si>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</si>
  <si>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</si>
  <si>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</si>
  <si>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</si>
  <si>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</si>
  <si>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</si>
  <si>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</si>
  <si>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</si>
  <si>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</si>
  <si>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</si>
  <si>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</si>
  <si>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</si>
  <si>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</si>
  <si>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</si>
  <si>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</si>
  <si>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</si>
  <si>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</si>
  <si>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</si>
  <si>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</si>
  <si>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</si>
  <si>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</si>
  <si>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</si>
  <si>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</si>
  <si>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</si>
  <si>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</si>
  <si>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</si>
  <si>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</si>
  <si>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</si>
  <si>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</si>
  <si>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</si>
  <si>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</si>
  <si>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</si>
  <si>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</si>
  <si>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</si>
  <si>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</si>
  <si>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</si>
  <si>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</si>
  <si>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</si>
  <si>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</si>
  <si>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</si>
  <si>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</si>
  <si>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</si>
  <si>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</si>
  <si>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</si>
  <si>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</si>
  <si>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</si>
  <si>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</si>
  <si>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</si>
  <si>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</si>
  <si>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</si>
  <si>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</si>
  <si>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</si>
  <si>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</si>
  <si>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</si>
  <si>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</si>
  <si>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</si>
  <si>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</si>
  <si>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</si>
  <si>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</si>
  <si>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</si>
  <si>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</si>
  <si>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</si>
  <si>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</si>
  <si>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</si>
  <si>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</si>
  <si>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</si>
  <si>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</si>
  <si>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</si>
  <si>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</si>
  <si>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</si>
  <si>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</si>
  <si>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</si>
  <si>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</si>
  <si>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</si>
  <si>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</si>
  <si>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</si>
  <si>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</si>
  <si>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</si>
  <si>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</si>
  <si>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</si>
  <si>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</si>
  <si>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</si>
  <si>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</si>
  <si>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</si>
  <si>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</si>
  <si>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</si>
  <si>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</si>
  <si>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</si>
  <si>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</si>
  <si>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</si>
  <si>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</si>
  <si>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</si>
  <si>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</si>
  <si>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</si>
  <si>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</si>
  <si>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</si>
  <si>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</si>
  <si>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</si>
  <si>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</si>
  <si>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</si>
  <si>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</si>
  <si>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</si>
  <si>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</si>
  <si>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</si>
  <si>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</si>
  <si>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</si>
  <si>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</si>
  <si>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</si>
  <si>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</si>
  <si>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</si>
  <si>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</si>
  <si>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</si>
  <si>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</si>
  <si>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</si>
  <si>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</si>
  <si>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</si>
  <si>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</si>
  <si>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</si>
  <si>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</si>
  <si>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</si>
  <si>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</si>
  <si>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</si>
  <si>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</si>
  <si>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</si>
  <si>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</si>
  <si>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</si>
  <si>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</si>
  <si>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</si>
  <si>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</si>
  <si>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</si>
  <si>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</si>
  <si>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</si>
  <si>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</si>
  <si>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</si>
  <si>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</si>
  <si>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</si>
  <si>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</si>
  <si>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</si>
  <si>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</si>
  <si>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</si>
  <si>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</si>
  <si>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</si>
  <si>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</si>
  <si>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</si>
  <si>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</si>
  <si>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</si>
  <si>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</si>
  <si>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</si>
  <si>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</si>
  <si>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</si>
  <si>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</si>
  <si>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</si>
  <si>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</si>
  <si>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</si>
  <si>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</si>
  <si>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</si>
  <si>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</si>
  <si>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</si>
  <si>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</si>
  <si>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</si>
  <si>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</si>
  <si>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</si>
  <si>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</si>
  <si>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</si>
  <si>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</si>
  <si>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</si>
  <si>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</si>
  <si>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</si>
  <si>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</si>
  <si>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</si>
  <si>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</si>
  <si>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</si>
  <si>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</si>
  <si>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</si>
  <si>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</si>
  <si>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</si>
  <si>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</si>
  <si>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</si>
  <si>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</si>
  <si>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</si>
  <si>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</si>
  <si>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</si>
  <si>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</si>
  <si>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</si>
  <si>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</si>
  <si>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</si>
  <si>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</si>
  <si>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</si>
  <si>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</si>
  <si>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</si>
  <si>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</si>
  <si>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</si>
  <si>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</si>
  <si>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</si>
  <si>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</si>
  <si>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</si>
  <si>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</si>
  <si>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</si>
  <si>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</si>
  <si>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</si>
  <si>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</si>
  <si>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</si>
  <si>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</si>
  <si>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</si>
  <si>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</si>
  <si>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</si>
  <si>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</si>
  <si>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</si>
  <si>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</si>
  <si>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</si>
  <si>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</si>
  <si>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</si>
  <si>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</si>
  <si>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</si>
  <si>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</si>
  <si>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</si>
  <si>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</si>
  <si>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</si>
  <si>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</si>
  <si>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</si>
  <si>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</si>
  <si>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</si>
  <si>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</si>
  <si>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</si>
  <si>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</si>
  <si>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</si>
  <si>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</si>
  <si>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</si>
  <si>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</si>
  <si>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</si>
  <si>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</si>
  <si>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</si>
  <si>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</si>
  <si>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</si>
  <si>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</si>
  <si>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</si>
  <si>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</si>
  <si>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</si>
  <si>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</si>
  <si>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</si>
  <si>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</si>
  <si>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</si>
  <si>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</si>
  <si>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</si>
  <si>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</si>
  <si>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</si>
  <si>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</si>
  <si>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</si>
  <si>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</si>
  <si>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</si>
  <si>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</si>
  <si>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</si>
  <si>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</si>
  <si>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</si>
  <si>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</si>
  <si>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</si>
  <si>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</si>
  <si>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</si>
  <si>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</si>
  <si>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</si>
  <si>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</si>
  <si>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</si>
  <si>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</si>
  <si>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</si>
  <si>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</si>
  <si>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</si>
  <si>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</si>
  <si>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</si>
  <si>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</si>
  <si>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</si>
  <si>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</si>
  <si>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</si>
  <si>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</si>
  <si>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</si>
  <si>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</si>
  <si>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</si>
  <si>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</si>
  <si>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</si>
  <si>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</si>
  <si>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</si>
  <si>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</si>
  <si>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</si>
  <si>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</si>
  <si>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</si>
  <si>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</si>
  <si>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</si>
  <si>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</si>
  <si>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</si>
  <si>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</si>
  <si>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</si>
  <si>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</si>
  <si>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</si>
  <si>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</si>
  <si>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</si>
  <si>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</si>
  <si>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</si>
  <si>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</si>
  <si>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</si>
  <si>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</si>
  <si>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</si>
  <si>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</si>
  <si>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</si>
  <si>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</si>
  <si>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</si>
  <si>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</si>
  <si>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</si>
  <si>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</si>
  <si>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</si>
  <si>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</si>
  <si>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</si>
  <si>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</si>
  <si>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</si>
  <si>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</si>
  <si>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</si>
  <si>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</si>
  <si>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</si>
  <si>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</si>
  <si>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</si>
  <si>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</si>
  <si>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</si>
  <si>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</si>
  <si>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</si>
  <si>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</si>
  <si>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</si>
  <si>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</si>
  <si>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</si>
  <si>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</si>
  <si>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</si>
  <si>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</si>
  <si>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</si>
  <si>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</si>
  <si>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</si>
  <si>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</si>
  <si>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</si>
  <si>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</si>
  <si>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</si>
  <si>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</si>
  <si>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</si>
  <si>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</si>
  <si>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</si>
  <si>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</si>
  <si>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</si>
  <si>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</si>
  <si>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</si>
  <si>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</si>
  <si>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</si>
  <si>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</si>
  <si>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</si>
  <si>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</si>
  <si>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</si>
  <si>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</si>
  <si>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</si>
  <si>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</si>
  <si>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</si>
  <si>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</si>
  <si>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</si>
  <si>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</si>
  <si>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</si>
  <si>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</si>
  <si>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</si>
  <si>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</si>
  <si>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</si>
  <si>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</si>
  <si>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</si>
  <si>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</si>
  <si>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</si>
  <si>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</si>
  <si>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</si>
  <si>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</si>
  <si>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</si>
  <si>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</si>
  <si>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</si>
  <si>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</si>
  <si>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</si>
  <si>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</si>
  <si>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</si>
  <si>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</si>
  <si>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</si>
  <si>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</si>
  <si>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</si>
  <si>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</si>
  <si>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</si>
  <si>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</si>
  <si>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</si>
  <si>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</si>
  <si>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</si>
  <si>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</si>
  <si>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</si>
  <si>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</si>
  <si>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</si>
  <si>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</si>
  <si>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</si>
  <si>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</si>
  <si>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</si>
  <si>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</si>
  <si>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</si>
  <si>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</si>
  <si>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</si>
  <si>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</si>
  <si>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</si>
  <si>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</si>
  <si>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</si>
  <si>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</si>
  <si>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</si>
  <si>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</si>
  <si>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</si>
  <si>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</si>
  <si>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</si>
  <si>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</si>
  <si>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</si>
  <si>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</si>
  <si>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</si>
  <si>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</si>
  <si>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</si>
  <si>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</si>
  <si>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</si>
  <si>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</si>
  <si>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</si>
  <si>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</si>
  <si>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</si>
  <si>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</si>
  <si>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</si>
  <si>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</si>
  <si>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</si>
  <si>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</si>
  <si>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</si>
  <si>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</si>
  <si>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</si>
  <si>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</si>
  <si>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</si>
  <si>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</si>
  <si>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</si>
  <si>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</si>
  <si>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</si>
  <si>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</si>
  <si>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</si>
  <si>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</si>
  <si>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</si>
  <si>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</si>
  <si>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</si>
  <si>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</si>
  <si>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</si>
  <si>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</si>
  <si>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</si>
  <si>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</si>
  <si>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</si>
  <si>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</si>
  <si>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</si>
  <si>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</si>
  <si>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</si>
  <si>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</si>
  <si>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</si>
  <si>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</si>
  <si>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</si>
  <si>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</si>
  <si>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</si>
  <si>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</si>
  <si>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</si>
  <si>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</si>
  <si>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</si>
  <si>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</si>
  <si>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</si>
  <si>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</si>
  <si>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</si>
  <si>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</si>
  <si>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</si>
  <si>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</si>
  <si>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</si>
  <si>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</si>
  <si>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</si>
  <si>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</si>
  <si>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</si>
  <si>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</si>
  <si>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</si>
  <si>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</si>
  <si>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</si>
  <si>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</si>
  <si>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</si>
  <si>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</si>
  <si>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</si>
  <si>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</si>
  <si>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</si>
  <si>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</si>
  <si>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</si>
  <si>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</si>
  <si>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</si>
  <si>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</si>
  <si>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</si>
  <si>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</si>
  <si>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</si>
  <si>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</si>
  <si>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</si>
  <si>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</si>
  <si>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</si>
  <si>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</si>
  <si>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</si>
  <si>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</si>
  <si>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</si>
  <si>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</si>
  <si>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</si>
  <si>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</si>
  <si>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</si>
  <si>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</si>
  <si>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</si>
  <si>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</si>
  <si>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</si>
  <si>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</si>
  <si>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</si>
  <si>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</si>
  <si>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</si>
  <si>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</si>
  <si>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</si>
  <si>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</si>
  <si>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</si>
  <si>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</si>
  <si>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</si>
  <si>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</si>
  <si>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</si>
  <si>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</si>
  <si>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</si>
  <si>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</si>
  <si>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</si>
  <si>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</si>
  <si>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</si>
  <si>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</si>
  <si>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</si>
  <si>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</si>
  <si>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</si>
  <si>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</si>
  <si>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</si>
  <si>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</si>
  <si>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</si>
  <si>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</si>
  <si>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</si>
  <si>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</si>
  <si>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</si>
  <si>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</si>
  <si>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</si>
  <si>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</si>
  <si>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</si>
  <si>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</si>
  <si>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</si>
  <si>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</si>
  <si>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</si>
  <si>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</si>
  <si>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</si>
  <si>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</si>
  <si>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</si>
  <si>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</si>
  <si>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</si>
  <si>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</si>
  <si>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</si>
  <si>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</si>
  <si>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</si>
  <si>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</si>
  <si>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</si>
  <si>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</si>
  <si>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</si>
  <si>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</si>
  <si>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</si>
  <si>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</si>
  <si>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</si>
  <si>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</si>
  <si>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</si>
  <si>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</si>
  <si>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</si>
  <si>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</si>
  <si>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</si>
  <si>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</si>
  <si>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</si>
  <si>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</si>
  <si>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</si>
  <si>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</si>
  <si>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</si>
  <si>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</si>
  <si>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</si>
  <si>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</si>
  <si>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</si>
  <si>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</si>
  <si>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</si>
  <si>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</si>
  <si>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</si>
  <si>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</si>
  <si>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</si>
  <si>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</si>
  <si>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</si>
  <si>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</si>
  <si>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</si>
  <si>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</si>
  <si>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</si>
  <si>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</si>
  <si>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</si>
  <si>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</si>
  <si>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</si>
  <si>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</si>
  <si>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</si>
  <si>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</si>
  <si>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</si>
  <si>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</si>
  <si>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</si>
  <si>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</si>
  <si>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</si>
  <si>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</si>
  <si>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</si>
  <si>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</si>
  <si>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</si>
  <si>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</si>
  <si>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</si>
  <si>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</si>
  <si>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</si>
  <si>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</si>
  <si>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</si>
  <si>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</si>
  <si>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</si>
  <si>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</si>
  <si>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</si>
  <si>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</si>
  <si>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</si>
  <si>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</si>
  <si>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</si>
  <si>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</si>
  <si>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</si>
  <si>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</si>
  <si>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</si>
  <si>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</si>
  <si>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</si>
  <si>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</si>
  <si>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</si>
  <si>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</si>
  <si>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</si>
  <si>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</si>
  <si>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</si>
  <si>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</si>
  <si>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</si>
  <si>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</si>
  <si>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</si>
  <si>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</si>
  <si>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</si>
  <si>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</si>
  <si>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</si>
  <si>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</si>
  <si>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</si>
  <si>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</si>
  <si>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</si>
  <si>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</si>
  <si>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</si>
  <si>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</si>
  <si>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</si>
  <si>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</si>
  <si>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</si>
  <si>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</si>
  <si>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</si>
  <si>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</si>
  <si>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</si>
  <si>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</si>
  <si>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</si>
  <si>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</si>
  <si>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</si>
  <si>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</si>
  <si>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</si>
  <si>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</si>
  <si>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</si>
  <si>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</si>
  <si>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</si>
  <si>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</si>
  <si>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</si>
  <si>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</si>
  <si>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</si>
  <si>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</si>
  <si>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</si>
  <si>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</si>
  <si>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</si>
  <si>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</si>
  <si>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</si>
  <si>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</si>
  <si>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</si>
  <si>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</si>
  <si>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</si>
  <si>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</si>
  <si>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</si>
  <si>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</si>
  <si>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</si>
  <si>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</si>
  <si>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</si>
  <si>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</si>
  <si>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</si>
  <si>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</si>
  <si>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</si>
  <si>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</si>
  <si>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</si>
  <si>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</si>
  <si>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</si>
  <si>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</si>
  <si>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</si>
  <si>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</si>
  <si>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</si>
  <si>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</si>
  <si>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</si>
  <si>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</si>
  <si>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</si>
  <si>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</si>
  <si>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</si>
  <si>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</si>
  <si>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</si>
  <si>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</si>
  <si>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</si>
  <si>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</si>
  <si>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</si>
  <si>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</si>
  <si>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</si>
  <si>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</si>
  <si>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</si>
  <si>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</si>
  <si>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</si>
  <si>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</si>
  <si>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</si>
  <si>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</si>
  <si>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</si>
  <si>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</si>
  <si>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</si>
  <si>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</si>
  <si>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</si>
  <si>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</si>
  <si>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</si>
  <si>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</si>
  <si>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</si>
  <si>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</si>
  <si>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</si>
  <si>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</si>
  <si>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</si>
  <si>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</si>
  <si>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</si>
  <si>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</si>
  <si>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</si>
  <si>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</si>
  <si>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</si>
  <si>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</si>
  <si>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</si>
  <si>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</si>
  <si>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</si>
  <si>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</si>
  <si>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</si>
  <si>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</si>
  <si>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</si>
  <si>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</si>
  <si>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</si>
  <si>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</si>
  <si>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</si>
  <si>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</si>
  <si>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</si>
  <si>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</si>
  <si>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</si>
  <si>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</si>
  <si>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</si>
  <si>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</si>
  <si>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</si>
  <si>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</si>
  <si>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</si>
  <si>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</si>
  <si>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</si>
  <si>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</si>
  <si>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</si>
  <si>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</si>
  <si>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</si>
  <si>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</si>
  <si>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</si>
  <si>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</si>
  <si>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</si>
  <si>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</si>
  <si>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</si>
  <si>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</si>
  <si>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</si>
  <si>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</si>
  <si>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</si>
  <si>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</si>
  <si>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</si>
  <si>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</si>
  <si>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</si>
  <si>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</si>
  <si>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</si>
  <si>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</si>
  <si>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</si>
  <si>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</si>
  <si>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</si>
  <si>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</si>
  <si>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</si>
  <si>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</si>
  <si>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</si>
  <si>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</si>
  <si>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</si>
  <si>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</si>
  <si>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</si>
  <si>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</si>
  <si>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</si>
  <si>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</si>
  <si>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</si>
  <si>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</si>
  <si>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</si>
  <si>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</si>
  <si>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</si>
  <si>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</si>
  <si>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</si>
  <si>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</si>
  <si>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</si>
  <si>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</si>
  <si>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</si>
  <si>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</si>
  <si>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</si>
  <si>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</si>
  <si>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</si>
  <si>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</si>
  <si>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</si>
  <si>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</si>
  <si>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</si>
  <si>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</si>
  <si>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</si>
  <si>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</si>
  <si>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</si>
  <si>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</si>
  <si>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</si>
  <si>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</si>
  <si>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</si>
  <si>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</si>
  <si>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</si>
  <si>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</si>
  <si>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</si>
  <si>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</si>
  <si>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</si>
  <si>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</si>
  <si>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</si>
  <si>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</si>
  <si>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</si>
  <si>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</si>
  <si>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</si>
  <si>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</si>
  <si>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</si>
  <si>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</si>
  <si>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</si>
  <si>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</si>
  <si>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</si>
  <si>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</si>
  <si>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</si>
  <si>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</si>
  <si>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</si>
  <si>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</si>
  <si>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</si>
  <si>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</si>
  <si>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</si>
  <si>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</si>
  <si>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</si>
  <si>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</si>
  <si>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</si>
  <si>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</si>
  <si>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</si>
  <si>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</si>
  <si>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</si>
  <si>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</si>
  <si>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</si>
  <si>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</si>
  <si>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</si>
  <si>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</si>
  <si>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</si>
  <si>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</si>
  <si>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</si>
  <si>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</si>
  <si>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</si>
  <si>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</si>
  <si>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</si>
  <si>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</si>
  <si>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</si>
  <si>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</si>
  <si>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</si>
  <si>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</si>
  <si>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</si>
  <si>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</si>
  <si>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</si>
  <si>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</si>
  <si>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</si>
  <si>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</si>
  <si>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</si>
  <si>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</si>
  <si>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</si>
  <si>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</si>
  <si>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</si>
  <si>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</si>
  <si>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</si>
  <si>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</si>
  <si>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</si>
  <si>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</si>
  <si>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</si>
  <si>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</si>
  <si>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</si>
  <si>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</si>
  <si>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</si>
  <si>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</si>
  <si>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</si>
  <si>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</si>
  <si>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</si>
  <si>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</si>
  <si>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</si>
  <si>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</si>
  <si>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</si>
  <si>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</si>
  <si>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</si>
  <si>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</si>
  <si>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</si>
  <si>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</si>
  <si>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</si>
  <si>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</si>
  <si>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</si>
  <si>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</si>
  <si>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</si>
  <si>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</si>
  <si>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</si>
  <si>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</si>
  <si>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</si>
  <si>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</si>
  <si>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</si>
  <si>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</si>
  <si>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</si>
  <si>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</si>
  <si>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</si>
  <si>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</si>
  <si>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</si>
  <si>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</si>
  <si>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</si>
  <si>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</si>
  <si>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</si>
  <si>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</si>
  <si>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</si>
  <si>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</si>
  <si>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</si>
  <si>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</si>
  <si>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</si>
  <si>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</si>
  <si>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</si>
  <si>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</si>
  <si>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</si>
  <si>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</si>
  <si>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</si>
  <si>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</si>
  <si>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</si>
  <si>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</si>
  <si>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</si>
  <si>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</si>
  <si>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</si>
  <si>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</si>
  <si>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</si>
  <si>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</si>
  <si>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</si>
  <si>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</si>
  <si>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</si>
  <si>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</si>
  <si>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</si>
  <si>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</si>
  <si>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</si>
  <si>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</si>
  <si>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</si>
  <si>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</si>
  <si>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</si>
  <si>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</si>
  <si>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</si>
  <si>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</si>
  <si>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</si>
  <si>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</si>
  <si>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</si>
  <si>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</si>
  <si>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</si>
  <si>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</si>
  <si>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</si>
  <si>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</si>
  <si>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</si>
  <si>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</si>
  <si>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</si>
  <si>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</si>
  <si>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</si>
  <si>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</si>
  <si>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</si>
  <si>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</si>
  <si>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</si>
  <si>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</si>
  <si>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</si>
  <si>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</si>
  <si>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</si>
  <si>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</si>
  <si>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</si>
  <si>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</si>
  <si>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</si>
  <si>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</si>
  <si>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</si>
  <si>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</si>
  <si>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</si>
  <si>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</si>
  <si>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</si>
  <si>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</si>
  <si>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</si>
  <si>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</si>
  <si>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</si>
  <si>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</si>
  <si>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</si>
  <si>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</si>
  <si>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</si>
  <si>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</si>
  <si>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</si>
  <si>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</si>
  <si>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</si>
  <si>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</si>
  <si>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</si>
  <si>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</si>
  <si>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</si>
  <si>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</si>
  <si>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</si>
  <si>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</si>
  <si>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</si>
  <si>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</si>
  <si>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</si>
  <si>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</si>
  <si>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</si>
  <si>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</si>
  <si>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</si>
  <si>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</si>
  <si>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</si>
  <si>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</si>
  <si>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</si>
  <si>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</si>
  <si>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</si>
  <si>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</si>
  <si>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</si>
  <si>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</si>
  <si>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</si>
  <si>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</si>
  <si>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</si>
  <si>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</si>
  <si>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</si>
  <si>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</si>
  <si>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</si>
  <si>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</si>
  <si>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</si>
  <si>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</si>
  <si>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</si>
  <si>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</si>
  <si>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</si>
  <si>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</si>
  <si>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</si>
  <si>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</si>
  <si>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</si>
  <si>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</si>
  <si>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</si>
  <si>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</si>
  <si>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</si>
  <si>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</si>
  <si>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</si>
  <si>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</si>
  <si>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</si>
  <si>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</si>
  <si>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</si>
  <si>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</si>
  <si>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</si>
  <si>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</si>
  <si>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</si>
  <si>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</si>
  <si>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</si>
  <si>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</si>
  <si>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</si>
  <si>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</si>
  <si>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</si>
  <si>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</si>
  <si>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</si>
  <si>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</si>
  <si>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</si>
  <si>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</si>
  <si>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</si>
  <si>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</si>
  <si>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</si>
  <si>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</si>
  <si>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</si>
  <si>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</si>
  <si>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</si>
  <si>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</si>
  <si>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</si>
  <si>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</si>
  <si>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</si>
  <si>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</si>
  <si>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</si>
  <si>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</si>
  <si>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</si>
  <si>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</si>
  <si>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</si>
  <si>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</si>
  <si>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</si>
  <si>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</si>
  <si>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</si>
  <si>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</si>
  <si>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</si>
  <si>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</si>
  <si>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</si>
  <si>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</si>
  <si>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</si>
  <si>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</si>
  <si>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</si>
  <si>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</si>
  <si>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</si>
  <si>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</si>
  <si>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</si>
  <si>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</si>
  <si>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</si>
  <si>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</si>
  <si>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</si>
  <si>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</si>
  <si>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</si>
  <si>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</si>
  <si>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</si>
  <si>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</si>
  <si>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</si>
  <si>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</si>
  <si>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</si>
  <si>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</si>
  <si>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</si>
  <si>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</si>
  <si>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</si>
  <si>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</si>
  <si>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</si>
  <si>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</si>
  <si>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</si>
  <si>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</si>
  <si>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</si>
  <si>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</si>
  <si>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</si>
  <si>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</si>
  <si>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</si>
  <si>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</si>
  <si>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</si>
  <si>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</si>
  <si>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</si>
  <si>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</si>
  <si>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</si>
  <si>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</si>
  <si>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</si>
  <si>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</si>
  <si>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</si>
  <si>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</si>
  <si>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</si>
  <si>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</si>
  <si>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</si>
  <si>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</si>
  <si>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</si>
  <si>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</si>
  <si>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</si>
  <si>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</si>
  <si>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</si>
  <si>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</si>
  <si>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</si>
  <si>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</si>
  <si>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</si>
  <si>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</si>
  <si>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</si>
  <si>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</si>
  <si>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</si>
  <si>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</si>
  <si>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</si>
  <si>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</si>
  <si>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</si>
  <si>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</si>
  <si>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</si>
  <si>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</si>
  <si>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</si>
  <si>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</si>
  <si>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</si>
  <si>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</si>
  <si>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</si>
  <si>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</si>
  <si>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</si>
  <si>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</si>
  <si>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</si>
  <si>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</si>
  <si>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</si>
  <si>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</si>
  <si>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</si>
  <si>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</si>
  <si>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</si>
  <si>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</si>
  <si>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</si>
  <si>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</si>
  <si>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</si>
  <si>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</si>
  <si>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</si>
  <si>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</si>
  <si>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</si>
  <si>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</si>
  <si>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</si>
  <si>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</si>
  <si>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</si>
  <si>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</si>
  <si>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</si>
  <si>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</si>
  <si>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</si>
  <si>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</si>
  <si>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</si>
  <si>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</si>
  <si>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</si>
  <si>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</si>
  <si>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</si>
  <si>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</si>
  <si>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</si>
  <si>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</si>
  <si>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</si>
  <si>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</si>
  <si>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</si>
  <si>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</si>
  <si>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</si>
  <si>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</si>
  <si>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</si>
  <si>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</si>
  <si>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</si>
  <si>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</si>
  <si>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</si>
  <si>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</si>
  <si>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</si>
  <si>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</si>
  <si>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</si>
  <si>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</si>
  <si>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</si>
  <si>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</si>
  <si>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</si>
  <si>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</si>
  <si>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</si>
  <si>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</si>
  <si>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</si>
  <si>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</si>
  <si>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</si>
  <si>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</si>
  <si>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</si>
  <si>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</si>
  <si>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</si>
  <si>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</si>
  <si>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</si>
  <si>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</si>
  <si>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</si>
  <si>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</si>
  <si>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</si>
  <si>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</si>
  <si>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</si>
  <si>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</si>
  <si>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</si>
  <si>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</si>
  <si>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</si>
  <si>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</si>
  <si>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</si>
  <si>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</si>
  <si>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</si>
  <si>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</si>
  <si>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</si>
  <si>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</si>
  <si>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</si>
  <si>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</si>
  <si>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</si>
  <si>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</si>
  <si>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</si>
  <si>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</si>
  <si>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</si>
  <si>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</si>
  <si>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</si>
  <si>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</si>
  <si>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</si>
  <si>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</si>
  <si>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</si>
  <si>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</si>
  <si>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</si>
  <si>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</si>
  <si>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</si>
  <si>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</si>
  <si>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</si>
  <si>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</si>
  <si>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</si>
  <si>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</si>
  <si>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</si>
  <si>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</si>
  <si>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</si>
  <si>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</si>
  <si>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</si>
  <si>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</si>
  <si>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</si>
  <si>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</si>
  <si>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</si>
  <si>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</si>
  <si>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</si>
  <si>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</si>
  <si>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</si>
  <si>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</si>
  <si>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</si>
  <si>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</si>
  <si>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</si>
  <si>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</si>
  <si>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</si>
  <si>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</si>
  <si>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</si>
  <si>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</si>
  <si>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</si>
  <si>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</si>
  <si>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</si>
  <si>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</si>
  <si>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</si>
  <si>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</si>
  <si>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</si>
  <si>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</si>
  <si>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</si>
  <si>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</si>
  <si>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</si>
  <si>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</si>
  <si>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</si>
  <si>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</si>
  <si>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</si>
  <si>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</si>
  <si>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</si>
  <si>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</si>
  <si>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</si>
  <si>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</si>
  <si>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</si>
  <si>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</si>
  <si>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</si>
  <si>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</si>
  <si>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</si>
  <si>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</si>
  <si>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</si>
  <si>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</si>
  <si>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</si>
  <si>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</si>
  <si>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</si>
  <si>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</si>
  <si>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</si>
  <si>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</si>
  <si>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</si>
  <si>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</si>
  <si>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</si>
  <si>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</si>
  <si>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</si>
  <si>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</si>
  <si>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</si>
  <si>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</si>
  <si>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</si>
  <si>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</si>
  <si>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</si>
  <si>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</si>
  <si>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</si>
  <si>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</si>
  <si>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</si>
  <si>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</si>
  <si>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</si>
  <si>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</si>
  <si>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</si>
  <si>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</si>
  <si>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</si>
  <si>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</si>
  <si>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</si>
  <si>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</si>
  <si>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</si>
  <si>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</si>
  <si>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</si>
  <si>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</si>
  <si>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</si>
  <si>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</si>
  <si>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</si>
  <si>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</si>
  <si>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</si>
  <si>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</si>
  <si>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</si>
  <si>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</si>
  <si>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</si>
  <si>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</si>
  <si>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</si>
  <si>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</si>
  <si>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</si>
  <si>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</si>
  <si>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</si>
  <si>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</si>
  <si>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</si>
  <si>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</si>
  <si>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</si>
  <si>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</si>
  <si>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</si>
  <si>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</si>
  <si>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</si>
  <si>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</si>
  <si>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</si>
  <si>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</si>
  <si>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</si>
  <si>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</si>
  <si>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</si>
  <si>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</si>
  <si>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</si>
  <si>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</si>
  <si>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</si>
  <si>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</si>
  <si>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</si>
  <si>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</si>
  <si>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</si>
  <si>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</si>
  <si>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</si>
  <si>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</si>
  <si>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</si>
  <si>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</si>
  <si>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</si>
  <si>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</si>
  <si>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</si>
  <si>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</si>
  <si>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</si>
  <si>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</si>
  <si>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</si>
  <si>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</si>
  <si>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</si>
  <si>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</si>
  <si>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</si>
  <si>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</si>
  <si>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</si>
  <si>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</si>
  <si>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</si>
  <si>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</si>
  <si>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</si>
  <si>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</si>
  <si>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</si>
  <si>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</si>
  <si>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</si>
  <si>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</si>
  <si>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</si>
  <si>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</si>
  <si>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</si>
  <si>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</si>
  <si>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</si>
  <si>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</si>
  <si>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</si>
  <si>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</si>
  <si>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</si>
  <si>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</si>
  <si>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</si>
  <si>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</si>
  <si>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</si>
  <si>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</si>
  <si>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</si>
  <si>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</si>
  <si>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</si>
  <si>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</si>
  <si>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</si>
  <si>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</si>
  <si>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</si>
  <si>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</si>
  <si>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</si>
  <si>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</si>
  <si>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</si>
  <si>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</si>
  <si>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</si>
  <si>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</si>
  <si>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</si>
  <si>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</si>
  <si>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</si>
  <si>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</si>
  <si>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</si>
  <si>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</si>
  <si>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</si>
  <si>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</si>
  <si>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</si>
  <si>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</si>
  <si>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</si>
  <si>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</si>
  <si>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</si>
  <si>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</si>
  <si>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</si>
  <si>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</si>
  <si>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</si>
  <si>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</si>
  <si>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</si>
  <si>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</si>
  <si>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</si>
  <si>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</si>
  <si>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</si>
  <si>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</si>
  <si>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</si>
  <si>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</si>
  <si>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</si>
  <si>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</si>
  <si>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</si>
  <si>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</si>
  <si>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</si>
  <si>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</si>
  <si>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</si>
  <si>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</si>
  <si>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</si>
  <si>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</si>
  <si>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</si>
  <si>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</si>
  <si>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</si>
  <si>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</si>
  <si>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</si>
  <si>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</si>
  <si>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</si>
  <si>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</si>
  <si>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</si>
  <si>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</si>
  <si>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</si>
  <si>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</si>
  <si>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</si>
  <si>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</si>
  <si>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</si>
  <si>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</si>
  <si>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</si>
  <si>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</si>
  <si>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</si>
  <si>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</si>
  <si>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</si>
  <si>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</si>
  <si>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</si>
  <si>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</si>
  <si>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</si>
  <si>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</si>
  <si>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</si>
  <si>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</si>
  <si>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</si>
  <si>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</si>
  <si>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</si>
  <si>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</si>
  <si>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</si>
  <si>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</si>
  <si>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</si>
  <si>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</si>
  <si>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</si>
  <si>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</si>
  <si>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</si>
  <si>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</si>
  <si>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</si>
  <si>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</si>
  <si>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</si>
  <si>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</si>
  <si>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</si>
  <si>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</si>
  <si>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</si>
  <si>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</si>
  <si>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</si>
  <si>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</si>
  <si>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</si>
  <si>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</si>
  <si>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</si>
  <si>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</si>
  <si>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</si>
  <si>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</si>
  <si>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</si>
  <si>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</si>
  <si>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</si>
  <si>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</si>
  <si>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</si>
  <si>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</si>
  <si>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</si>
  <si>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</si>
  <si>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</si>
  <si>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</si>
  <si>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</si>
  <si>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</si>
  <si>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</si>
  <si>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</si>
  <si>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</si>
  <si>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</si>
  <si>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</si>
  <si>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</si>
  <si>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</si>
  <si>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</si>
  <si>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</si>
  <si>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</si>
  <si>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</si>
  <si>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</si>
  <si>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</si>
  <si>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</si>
  <si>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</si>
  <si>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</si>
  <si>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</si>
  <si>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</si>
  <si>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</si>
  <si>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</si>
  <si>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</si>
  <si>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</si>
  <si>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</si>
  <si>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</si>
  <si>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</si>
  <si>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</si>
  <si>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</si>
  <si>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</si>
  <si>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</si>
  <si>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</si>
  <si>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</si>
  <si>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</si>
  <si>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</si>
  <si>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</si>
  <si>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</si>
  <si>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</si>
  <si>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</si>
  <si>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</si>
  <si>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</si>
  <si>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</si>
  <si>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</si>
  <si>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</si>
  <si>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</si>
  <si>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</si>
  <si>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</si>
  <si>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</si>
  <si>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</si>
  <si>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</si>
  <si>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</si>
  <si>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</si>
  <si>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</si>
  <si>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</si>
  <si>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</si>
  <si>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</si>
  <si>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</si>
  <si>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</si>
  <si>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</si>
  <si>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</si>
  <si>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</si>
  <si>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</si>
  <si>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</si>
  <si>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</si>
  <si>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</si>
  <si>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</si>
  <si>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</si>
  <si>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</si>
  <si>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</si>
  <si>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</si>
  <si>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</si>
  <si>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</si>
  <si>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</si>
  <si>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</si>
  <si>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</si>
  <si>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</si>
  <si>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</si>
  <si>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</si>
  <si>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</si>
  <si>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</si>
  <si>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</si>
  <si>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</si>
  <si>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</si>
  <si>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</si>
  <si>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</si>
  <si>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</si>
  <si>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</si>
  <si>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</si>
  <si>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</si>
  <si>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</si>
  <si>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</si>
  <si>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</si>
  <si>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</si>
  <si>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</si>
  <si>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</si>
  <si>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</si>
  <si>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</si>
  <si>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</si>
  <si>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</si>
  <si>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</si>
  <si>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</si>
  <si>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</si>
  <si>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</si>
  <si>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</si>
  <si>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</si>
  <si>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</si>
  <si>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</si>
  <si>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</si>
  <si>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</si>
  <si>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</si>
  <si>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</si>
  <si>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</si>
  <si>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</si>
  <si>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</si>
  <si>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</si>
  <si>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</si>
  <si>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</si>
  <si>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</si>
  <si>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</si>
  <si>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</si>
  <si>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</si>
  <si>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</si>
  <si>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</si>
  <si>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</si>
  <si>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</si>
  <si>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</si>
  <si>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</si>
  <si>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</si>
  <si>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</si>
  <si>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</si>
  <si>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</si>
  <si>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</si>
  <si>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</si>
  <si>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</si>
  <si>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</si>
  <si>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</si>
  <si>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</si>
  <si>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</si>
  <si>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</si>
  <si>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</si>
  <si>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</si>
  <si>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</si>
  <si>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</si>
  <si>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</si>
  <si>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</si>
  <si>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</si>
  <si>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</si>
  <si>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</si>
  <si>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</si>
  <si>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</si>
  <si>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</si>
  <si>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</si>
  <si>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</si>
  <si>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</si>
  <si>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</si>
  <si>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</si>
  <si>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</si>
  <si>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</si>
  <si>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</si>
  <si>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</si>
  <si>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</si>
  <si>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</si>
  <si>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</si>
  <si>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</si>
  <si>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</si>
  <si>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</si>
  <si>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</si>
  <si>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</si>
  <si>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</si>
  <si>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</si>
  <si>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</si>
  <si>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</si>
  <si>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</si>
  <si>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</si>
  <si>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</si>
  <si>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</si>
  <si>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</si>
  <si>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</si>
  <si>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</si>
  <si>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</si>
  <si>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</si>
  <si>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</si>
  <si>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</si>
  <si>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</si>
  <si>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</si>
  <si>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</si>
  <si>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</si>
  <si>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</si>
  <si>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</si>
  <si>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</si>
  <si>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</si>
  <si>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</si>
  <si>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</si>
  <si>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</si>
  <si>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</si>
  <si>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</si>
  <si>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</si>
  <si>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</si>
  <si>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</si>
  <si>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</si>
  <si>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</si>
  <si>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</si>
  <si>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</si>
  <si>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</si>
  <si>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</si>
  <si>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</si>
  <si>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</si>
  <si>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</si>
  <si>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</si>
  <si>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</si>
  <si>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</si>
  <si>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</si>
  <si>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</si>
  <si>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</si>
  <si>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</si>
  <si>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</si>
  <si>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</si>
  <si>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</si>
  <si>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</si>
  <si>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</si>
  <si>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</si>
  <si>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</si>
  <si>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</si>
  <si>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</si>
  <si>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</si>
  <si>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</si>
  <si>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</si>
  <si>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</si>
  <si>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</si>
  <si>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</si>
  <si>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</si>
  <si>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</si>
  <si>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</si>
  <si>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</si>
  <si>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</si>
  <si>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</si>
  <si>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</si>
  <si>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</si>
  <si>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</si>
  <si>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</si>
  <si>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</si>
  <si>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</si>
  <si>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</si>
  <si>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</si>
  <si>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</si>
  <si>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</si>
  <si>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</si>
  <si>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</si>
  <si>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</si>
  <si>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</si>
  <si>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</si>
  <si>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</si>
  <si>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</si>
  <si>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</si>
  <si>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</si>
  <si>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</si>
  <si>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</si>
  <si>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</si>
  <si>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</si>
  <si>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</si>
  <si>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</si>
  <si>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</si>
  <si>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</si>
  <si>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</si>
  <si>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</si>
  <si>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</si>
  <si>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</si>
  <si>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</si>
  <si>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</si>
  <si>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</si>
  <si>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</si>
  <si>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</si>
  <si>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</si>
  <si>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</si>
  <si>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</si>
  <si>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</si>
  <si>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</si>
  <si>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</si>
  <si>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</si>
  <si>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</si>
  <si>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</si>
  <si>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</si>
  <si>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</si>
  <si>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</si>
  <si>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</si>
  <si>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</si>
  <si>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</si>
  <si>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</si>
  <si>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</si>
  <si>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</si>
  <si>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</si>
  <si>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</si>
  <si>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</si>
  <si>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</si>
  <si>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</si>
  <si>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</si>
  <si>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</si>
  <si>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</si>
  <si>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</si>
  <si>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</si>
  <si>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</si>
  <si>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</si>
  <si>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</si>
  <si>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</si>
  <si>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</si>
  <si>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</si>
  <si>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</si>
  <si>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</si>
  <si>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</si>
  <si>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</si>
  <si>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</si>
  <si>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</si>
  <si>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</si>
  <si>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</si>
  <si>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</si>
  <si>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</si>
  <si>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</si>
  <si>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</si>
  <si>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</si>
  <si>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</si>
  <si>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</si>
  <si>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</si>
  <si>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</si>
  <si>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</si>
  <si>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</si>
  <si>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</si>
  <si>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</si>
  <si>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</si>
  <si>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</si>
  <si>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</si>
  <si>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</si>
  <si>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</si>
  <si>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</si>
  <si>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</si>
  <si>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</si>
  <si>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</si>
  <si>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</si>
  <si>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</si>
  <si>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</si>
  <si>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</si>
  <si>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</si>
  <si>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</si>
  <si>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</si>
  <si>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</si>
  <si>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</si>
  <si>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</si>
  <si>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</si>
  <si>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</si>
  <si>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</si>
  <si>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</si>
  <si>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</si>
  <si>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</si>
  <si>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</si>
  <si>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</si>
  <si>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</si>
  <si>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</si>
  <si>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</si>
  <si>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</si>
  <si>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</si>
  <si>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</si>
  <si>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</si>
  <si>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</si>
  <si>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</si>
  <si>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</si>
  <si>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</si>
  <si>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</si>
  <si>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</si>
  <si>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</si>
  <si>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</si>
  <si>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</si>
  <si>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</si>
  <si>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</si>
  <si>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</si>
  <si>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</si>
  <si>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</si>
  <si>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</si>
  <si>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</si>
  <si>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</si>
  <si>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</si>
  <si>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</si>
  <si>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</si>
  <si>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</si>
  <si>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</si>
  <si>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</si>
  <si>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</si>
  <si>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</si>
  <si>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</si>
  <si>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</si>
  <si>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</si>
  <si>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</si>
  <si>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</si>
  <si>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</si>
  <si>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</si>
  <si>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</si>
  <si>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</si>
  <si>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</si>
  <si>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</si>
  <si>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</si>
  <si>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</si>
  <si>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</si>
  <si>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</si>
  <si>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</si>
  <si>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</si>
  <si>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</si>
  <si>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</si>
  <si>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</si>
  <si>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</si>
  <si>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</si>
  <si>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</si>
  <si>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</si>
  <si>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</si>
  <si>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</si>
  <si>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</si>
  <si>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</si>
  <si>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</si>
  <si>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</si>
  <si>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</si>
  <si>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</si>
  <si>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</si>
  <si>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</si>
  <si>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</si>
  <si>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</si>
  <si>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</si>
  <si>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</si>
  <si>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</si>
  <si>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</si>
  <si>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</si>
  <si>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</si>
  <si>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</si>
  <si>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</si>
  <si>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</si>
  <si>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</si>
  <si>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</si>
  <si>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</si>
  <si>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</si>
  <si>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</si>
  <si>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</si>
  <si>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</si>
  <si>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</si>
  <si>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</si>
  <si>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</si>
  <si>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</si>
  <si>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</si>
  <si>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</si>
  <si>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</si>
  <si>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</si>
  <si>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</si>
  <si>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</si>
  <si>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</si>
  <si>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</si>
  <si>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</si>
  <si>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</si>
  <si>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</si>
  <si>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</si>
  <si>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</si>
  <si>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</si>
  <si>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</si>
  <si>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</si>
  <si>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</si>
  <si>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</si>
  <si>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</si>
  <si>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</si>
  <si>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</si>
  <si>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</si>
  <si>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</si>
  <si>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</si>
  <si>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</si>
  <si>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</si>
  <si>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</si>
  <si>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</si>
  <si>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</si>
  <si>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</si>
  <si>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</si>
  <si>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</si>
  <si>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</si>
  <si>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</si>
  <si>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</si>
  <si>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</si>
  <si>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</si>
  <si>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</si>
  <si>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</si>
  <si>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</si>
  <si>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</si>
  <si>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</si>
  <si>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</si>
  <si>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</si>
  <si>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</si>
  <si>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</si>
  <si>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</si>
  <si>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</si>
  <si>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</si>
  <si>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</si>
  <si>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</si>
  <si>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</si>
  <si>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</si>
  <si>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</si>
  <si>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</si>
  <si>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</si>
  <si>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</si>
  <si>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</si>
  <si>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</si>
  <si>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</si>
  <si>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</si>
  <si>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</si>
  <si>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</si>
  <si>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</si>
  <si>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</si>
  <si>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</si>
  <si>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</si>
  <si>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</si>
  <si>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</si>
  <si>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</si>
  <si>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</si>
  <si>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</si>
  <si>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</si>
  <si>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</si>
  <si>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</si>
  <si>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</si>
  <si>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</si>
  <si>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</si>
  <si>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</si>
  <si>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</si>
  <si>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</si>
  <si>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</si>
  <si>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</si>
  <si>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</si>
  <si>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</si>
  <si>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</si>
  <si>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</si>
  <si>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</si>
  <si>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</si>
  <si>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</si>
  <si>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</si>
  <si>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</si>
  <si>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</si>
  <si>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</si>
  <si>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</si>
  <si>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</si>
  <si>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</si>
  <si>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</si>
  <si>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</si>
  <si>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</si>
  <si>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</si>
  <si>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</si>
  <si>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</si>
  <si>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</si>
  <si>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</si>
  <si>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</si>
  <si>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</si>
  <si>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</si>
  <si>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</si>
  <si>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</si>
  <si>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</si>
  <si>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</si>
  <si>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</si>
  <si>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</si>
  <si>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</si>
  <si>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</si>
  <si>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</si>
  <si>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</si>
  <si>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</si>
  <si>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</si>
  <si>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</si>
  <si>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</si>
  <si>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</si>
  <si>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</si>
  <si>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</si>
  <si>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</si>
  <si>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</si>
  <si>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</si>
  <si>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</si>
  <si>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</si>
  <si>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</si>
  <si>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</si>
  <si>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</si>
  <si>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</si>
  <si>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</si>
  <si>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</si>
  <si>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</si>
  <si>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</si>
  <si>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</si>
  <si>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</si>
  <si>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</si>
  <si>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</si>
  <si>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</si>
  <si>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</si>
  <si>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</si>
  <si>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</si>
  <si>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</si>
  <si>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</si>
  <si>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</si>
  <si>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</si>
  <si>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</si>
  <si>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</si>
  <si>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</si>
  <si>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</si>
  <si>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</si>
  <si>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</si>
  <si>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</si>
  <si>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</si>
  <si>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</si>
  <si>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</si>
  <si>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</si>
  <si>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</si>
  <si>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</si>
  <si>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</si>
  <si>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</si>
  <si>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</si>
  <si>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</si>
  <si>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</si>
  <si>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</si>
  <si>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</si>
  <si>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</si>
  <si>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</si>
  <si>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</si>
  <si>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</si>
  <si>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</si>
  <si>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</si>
  <si>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</si>
  <si>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</si>
  <si>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</si>
  <si>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</si>
  <si>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</si>
  <si>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</si>
  <si>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</si>
  <si>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</si>
  <si>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</si>
  <si>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</si>
  <si>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</si>
  <si>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</si>
  <si>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</si>
  <si>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</si>
  <si>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</si>
  <si>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</si>
  <si>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</si>
  <si>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</si>
  <si>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</si>
  <si>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</si>
  <si>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</si>
  <si>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</si>
  <si>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</si>
  <si>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</si>
  <si>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</si>
  <si>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</si>
  <si>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</si>
  <si>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</si>
  <si>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</si>
  <si>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</si>
  <si>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</si>
  <si>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</si>
  <si>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</si>
  <si>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</si>
  <si>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</si>
  <si>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</si>
  <si>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</si>
  <si>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</si>
  <si>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</si>
  <si>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</si>
  <si>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</si>
  <si>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</si>
  <si>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</si>
  <si>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</si>
  <si>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</si>
  <si>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</si>
  <si>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</si>
  <si>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</si>
  <si>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</si>
  <si>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</si>
  <si>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</si>
  <si>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</si>
  <si>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</si>
  <si>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</si>
  <si>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</si>
  <si>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</si>
  <si>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</si>
  <si>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</si>
  <si>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</si>
  <si>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</si>
  <si>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</si>
  <si>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</si>
  <si>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</si>
  <si>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</si>
  <si>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</si>
  <si>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</si>
  <si>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</si>
  <si>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</si>
  <si>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</si>
  <si>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</si>
  <si>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</si>
  <si>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</si>
  <si>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</si>
  <si>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</si>
  <si>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</si>
  <si>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</si>
  <si>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</si>
  <si>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</si>
  <si>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</si>
  <si>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</si>
  <si>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</si>
  <si>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</si>
  <si>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</si>
  <si>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</si>
  <si>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</si>
  <si>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</si>
  <si>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</si>
  <si>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</si>
  <si>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</si>
  <si>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</si>
  <si>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</si>
  <si>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</si>
  <si>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</si>
  <si>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</si>
  <si>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</si>
  <si>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</si>
  <si>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</si>
  <si>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</si>
  <si>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</si>
  <si>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</si>
  <si>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</si>
  <si>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</si>
  <si>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</si>
  <si>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</si>
  <si>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</si>
  <si>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</si>
  <si>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</si>
  <si>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</si>
  <si>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</si>
  <si>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</si>
  <si>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</si>
  <si>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</si>
  <si>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</si>
  <si>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</si>
  <si>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</si>
  <si>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</si>
  <si>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</si>
  <si>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</si>
  <si>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</si>
  <si>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</si>
  <si>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</si>
  <si>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</si>
  <si>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</si>
  <si>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</si>
  <si>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</si>
  <si>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</si>
  <si>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</si>
  <si>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</si>
  <si>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</si>
  <si>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</si>
  <si>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</si>
  <si>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</si>
  <si>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</si>
  <si>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</si>
  <si>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</si>
  <si>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</si>
  <si>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</si>
  <si>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</si>
  <si>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</si>
  <si>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</si>
  <si>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</si>
  <si>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</si>
  <si>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</si>
  <si>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</si>
  <si>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</si>
  <si>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</si>
  <si>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</si>
  <si>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</si>
  <si>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</si>
  <si>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</si>
  <si>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</si>
  <si>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</si>
  <si>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</si>
  <si>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</si>
  <si>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</si>
  <si>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</si>
  <si>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</si>
  <si>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</si>
  <si>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</si>
  <si>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</si>
  <si>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</si>
  <si>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</si>
  <si>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</si>
  <si>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</si>
  <si>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</si>
  <si>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</si>
  <si>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</si>
  <si>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</si>
  <si>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</si>
  <si>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</si>
  <si>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</si>
  <si>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</si>
  <si>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</si>
  <si>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</si>
  <si>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</si>
  <si>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</si>
  <si>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</si>
  <si>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</si>
  <si>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</si>
  <si>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</si>
  <si>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</si>
  <si>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</si>
  <si>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</si>
  <si>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</si>
  <si>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</si>
  <si>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</si>
  <si>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</si>
  <si>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</si>
  <si>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</si>
  <si>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</si>
  <si>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</si>
  <si>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</si>
  <si>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</si>
  <si>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</si>
  <si>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</si>
  <si>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</si>
  <si>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</si>
  <si>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</si>
  <si>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</si>
  <si>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</si>
  <si>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</si>
  <si>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</si>
  <si>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</si>
  <si>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</si>
  <si>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</si>
  <si>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</si>
  <si>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</si>
  <si>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</si>
  <si>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</si>
  <si>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</si>
  <si>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</si>
  <si>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</si>
  <si>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</si>
  <si>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</si>
  <si>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</si>
  <si>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</si>
  <si>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</si>
  <si>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</si>
  <si>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</si>
  <si>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</si>
  <si>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</si>
  <si>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</si>
  <si>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</si>
  <si>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</si>
  <si>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</si>
  <si>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</si>
  <si>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</si>
  <si>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</si>
  <si>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</si>
  <si>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</si>
  <si>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</si>
  <si>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</si>
  <si>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</si>
  <si>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</si>
  <si>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</si>
  <si>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</si>
  <si>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</si>
  <si>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</si>
  <si>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</si>
  <si>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</si>
  <si>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</si>
  <si>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</si>
  <si>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</si>
  <si>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</si>
  <si>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</si>
  <si>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</si>
  <si>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</si>
  <si>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</si>
  <si>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</si>
  <si>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</si>
  <si>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</si>
  <si>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</si>
  <si>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</si>
  <si>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</si>
  <si>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</si>
  <si>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</si>
  <si>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</si>
  <si>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</si>
  <si>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</si>
  <si>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</si>
  <si>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</si>
  <si>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</si>
  <si>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</si>
  <si>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</si>
  <si>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</si>
  <si>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</si>
  <si>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</si>
  <si>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</si>
  <si>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</si>
  <si>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</si>
  <si>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</si>
  <si>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</si>
  <si>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</si>
  <si>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</si>
  <si>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</si>
  <si>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</si>
  <si>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</si>
  <si>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</si>
  <si>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</si>
  <si>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</si>
  <si>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</si>
  <si>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</si>
  <si>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</si>
  <si>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</si>
  <si>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</si>
  <si>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</si>
  <si>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</si>
  <si>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</si>
  <si>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</si>
  <si>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</si>
  <si>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</si>
  <si>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</si>
  <si>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</si>
  <si>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</si>
  <si>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</si>
  <si>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</si>
  <si>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</si>
  <si>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</si>
  <si>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</si>
  <si>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</si>
  <si>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</si>
  <si>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</si>
  <si>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</si>
  <si>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</si>
  <si>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</si>
  <si>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</si>
  <si>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</si>
  <si>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</si>
  <si>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</si>
  <si>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</si>
  <si>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</si>
  <si>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</si>
  <si>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</si>
  <si>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</si>
  <si>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</si>
  <si>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</si>
  <si>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</si>
  <si>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</si>
  <si>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</si>
  <si>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</si>
  <si>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</si>
  <si>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</si>
  <si>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</si>
  <si>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</si>
  <si>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</si>
  <si>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</si>
  <si>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</si>
  <si>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</si>
  <si>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</si>
  <si>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</si>
  <si>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</si>
  <si>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</si>
  <si>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</si>
  <si>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</si>
  <si>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</si>
  <si>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</si>
  <si>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</si>
  <si>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</si>
  <si>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</si>
  <si>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</si>
  <si>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</si>
  <si>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</si>
  <si>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</si>
  <si>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</si>
  <si>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</si>
  <si>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</si>
  <si>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</si>
  <si>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</si>
  <si>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</si>
  <si>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</si>
  <si>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</si>
  <si>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</si>
  <si>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</si>
  <si>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</si>
  <si>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</si>
  <si>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</si>
  <si>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</si>
  <si>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</si>
  <si>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</si>
  <si>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</si>
  <si>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</si>
  <si>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</si>
  <si>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</si>
  <si>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</si>
  <si>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</si>
  <si>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</si>
  <si>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</si>
  <si>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</si>
  <si>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</si>
  <si>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</si>
  <si>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</si>
  <si>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</si>
  <si>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</si>
  <si>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</si>
  <si>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</si>
  <si>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</si>
  <si>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</si>
  <si>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</si>
  <si>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</si>
  <si>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</si>
  <si>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</si>
  <si>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</si>
  <si>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</si>
  <si>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</si>
  <si>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</si>
  <si>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</si>
  <si>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</si>
  <si>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</si>
  <si>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</si>
  <si>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</si>
  <si>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</si>
  <si>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</si>
  <si>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</si>
  <si>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</si>
  <si>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</si>
  <si>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</si>
  <si>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</si>
  <si>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</si>
  <si>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</si>
  <si>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</si>
  <si>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</si>
  <si>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</si>
  <si>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</si>
  <si>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</si>
  <si>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</si>
  <si>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</si>
  <si>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</si>
  <si>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</si>
  <si>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</si>
  <si>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</si>
  <si>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</si>
  <si>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</si>
  <si>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</si>
  <si>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</si>
  <si>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</si>
  <si>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</si>
  <si>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</si>
  <si>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</si>
  <si>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</si>
  <si>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</si>
  <si>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</si>
  <si>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</si>
  <si>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</si>
  <si>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</si>
  <si>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</si>
  <si>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</si>
  <si>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</si>
  <si>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</si>
  <si>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</si>
  <si>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</si>
  <si>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</si>
  <si>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</si>
  <si>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</si>
  <si>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</si>
  <si>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</si>
  <si>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</si>
  <si>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</si>
  <si>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</si>
  <si>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</si>
  <si>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</si>
  <si>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</si>
  <si>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</si>
  <si>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</si>
  <si>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</si>
  <si>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</si>
  <si>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</si>
  <si>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</si>
  <si>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</si>
  <si>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</si>
  <si>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</si>
  <si>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</si>
  <si>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</si>
  <si>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</si>
  <si>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</si>
  <si>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</si>
  <si>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</si>
  <si>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</si>
  <si>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</si>
  <si>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</si>
  <si>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</si>
  <si>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</si>
  <si>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</si>
  <si>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</si>
  <si>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</si>
  <si>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</si>
  <si>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</si>
  <si>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</si>
  <si>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</si>
  <si>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</si>
  <si>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</si>
  <si>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</si>
  <si>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</si>
  <si>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</si>
  <si>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</si>
  <si>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</si>
  <si>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</si>
  <si>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</si>
  <si>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</si>
  <si>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</si>
  <si>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</si>
  <si>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</si>
  <si>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</si>
  <si>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</si>
  <si>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</si>
  <si>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</si>
  <si>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</si>
  <si>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</si>
  <si>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</si>
  <si>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</si>
  <si>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</si>
  <si>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</si>
  <si>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</si>
  <si>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</si>
  <si>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</si>
  <si>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</si>
  <si>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</si>
  <si>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</si>
  <si>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</si>
  <si>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</si>
  <si>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</si>
  <si>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</si>
  <si>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</si>
  <si>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</si>
  <si>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</si>
  <si>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</si>
  <si>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</si>
  <si>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</si>
  <si>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</si>
  <si>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</si>
  <si>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</si>
  <si>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</si>
  <si>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</si>
  <si>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</si>
  <si>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</si>
  <si>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</si>
  <si>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</si>
  <si>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</si>
  <si>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</si>
  <si>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</si>
  <si>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</si>
  <si>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</si>
  <si>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</si>
  <si>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</si>
  <si>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</si>
  <si>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</si>
  <si>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</si>
  <si>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</si>
  <si>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</si>
  <si>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</si>
  <si>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</si>
  <si>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</si>
  <si>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</si>
  <si>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</si>
  <si>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</si>
  <si>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</si>
  <si>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</si>
  <si>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</si>
  <si>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</si>
  <si>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</si>
  <si>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</si>
  <si>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</si>
  <si>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</si>
  <si>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</si>
  <si>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</si>
  <si>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</si>
  <si>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</si>
  <si>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</si>
  <si>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</si>
  <si>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</si>
  <si>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</si>
  <si>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</si>
  <si>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</si>
  <si>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</si>
  <si>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</si>
  <si>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</si>
  <si>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</si>
  <si>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</si>
  <si>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</si>
  <si>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</si>
  <si>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</si>
  <si>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</si>
  <si>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</si>
  <si>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</si>
  <si>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</si>
  <si>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</si>
  <si>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</si>
  <si>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</si>
  <si>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</si>
  <si>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</si>
  <si>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</si>
  <si>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</si>
  <si>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</si>
  <si>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</si>
  <si>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</si>
  <si>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</si>
  <si>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</si>
  <si>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</si>
  <si>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</si>
  <si>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</si>
  <si>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</si>
  <si>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</si>
  <si>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</si>
  <si>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</si>
  <si>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</si>
  <si>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</si>
  <si>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</si>
  <si>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</si>
  <si>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</si>
  <si>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</si>
  <si>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</si>
  <si>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</si>
  <si>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</si>
  <si>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</si>
  <si>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</si>
  <si>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</si>
  <si>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</si>
  <si>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</si>
  <si>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</si>
  <si>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</si>
  <si>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</si>
  <si>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</si>
  <si>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</si>
  <si>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</si>
  <si>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</si>
  <si>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</si>
  <si>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</si>
  <si>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</si>
  <si>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</si>
  <si>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</si>
  <si>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</si>
  <si>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</si>
  <si>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</si>
  <si>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</si>
  <si>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</si>
  <si>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</si>
  <si>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</si>
  <si>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</si>
  <si>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</si>
  <si>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</si>
  <si>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</si>
  <si>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</si>
  <si>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</si>
  <si>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</si>
  <si>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</si>
  <si>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</si>
  <si>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</si>
  <si>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</si>
  <si>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</si>
  <si>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</si>
  <si>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</si>
  <si>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</si>
  <si>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</si>
  <si>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</si>
  <si>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</si>
  <si>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</si>
  <si>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</si>
  <si>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</si>
  <si>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</si>
  <si>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</si>
  <si>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</si>
  <si>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</si>
  <si>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</si>
  <si>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</si>
  <si>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</si>
  <si>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</si>
  <si>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</si>
  <si>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</si>
  <si>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</si>
  <si>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</si>
  <si>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</si>
  <si>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</si>
  <si>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</si>
  <si>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</si>
  <si>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</si>
  <si>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</si>
  <si>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</si>
  <si>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</si>
  <si>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</si>
  <si>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</si>
  <si>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</si>
  <si>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</si>
  <si>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</si>
  <si>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</si>
  <si>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</si>
  <si>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</si>
  <si>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</si>
  <si>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</si>
  <si>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</si>
  <si>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</si>
  <si>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</si>
  <si>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</si>
  <si>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</si>
  <si>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</si>
  <si>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</si>
  <si>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</si>
  <si>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</si>
  <si>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</si>
  <si>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</si>
  <si>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</si>
  <si>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</si>
  <si>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</si>
  <si>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</si>
  <si>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</si>
  <si>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</si>
  <si>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</si>
  <si>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</si>
  <si>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</si>
  <si>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</si>
  <si>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</si>
  <si>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</si>
  <si>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</si>
  <si>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</si>
  <si>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</si>
  <si>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</si>
  <si>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</si>
  <si>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</si>
  <si>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</si>
  <si>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</si>
  <si>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</si>
  <si>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</si>
  <si>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</si>
  <si>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</si>
  <si>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</si>
  <si>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</si>
  <si>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</si>
  <si>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</si>
  <si>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</si>
  <si>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</si>
  <si>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</si>
  <si>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</si>
  <si>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</si>
  <si>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</si>
  <si>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</si>
  <si>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</si>
  <si>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</si>
  <si>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</si>
  <si>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</si>
  <si>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</si>
  <si>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</si>
  <si>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</si>
  <si>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</si>
  <si>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</si>
  <si>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</si>
  <si>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</si>
  <si>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</si>
  <si>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</si>
  <si>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</si>
  <si>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</si>
  <si>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</si>
  <si>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</si>
  <si>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</si>
  <si>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</si>
  <si>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</si>
  <si>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</si>
  <si>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</si>
  <si>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</si>
  <si>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</si>
  <si>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</si>
  <si>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</si>
  <si>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</si>
  <si>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</si>
  <si>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</si>
  <si>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</si>
  <si>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</si>
  <si>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</si>
  <si>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</si>
  <si>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</si>
  <si>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</si>
  <si>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</si>
  <si>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</si>
  <si>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</si>
  <si>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</si>
  <si>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</si>
  <si>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</si>
  <si>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</si>
  <si>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</si>
  <si>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</si>
  <si>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</si>
  <si>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</si>
  <si>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</si>
  <si>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</si>
  <si>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</si>
  <si>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</si>
  <si>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</si>
  <si>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</si>
  <si>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</si>
  <si>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</si>
  <si>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</si>
  <si>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</si>
  <si>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</si>
  <si>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</si>
  <si>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</si>
  <si>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</si>
  <si>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</si>
  <si>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</si>
  <si>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</si>
  <si>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</si>
  <si>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</si>
  <si>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</si>
  <si>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</si>
  <si>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</si>
  <si>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</si>
  <si>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</si>
  <si>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</si>
  <si>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</si>
  <si>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</si>
  <si>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</si>
  <si>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</si>
  <si>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</si>
  <si>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</si>
  <si>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</si>
  <si>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</si>
  <si>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</si>
  <si>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</si>
  <si>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</si>
  <si>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</si>
  <si>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</si>
  <si>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</si>
  <si>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</si>
  <si>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</si>
  <si>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</si>
  <si>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</si>
  <si>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</si>
  <si>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</si>
  <si>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</si>
  <si>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</si>
  <si>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</si>
  <si>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</si>
  <si>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</si>
  <si>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</si>
  <si>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</si>
  <si>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</si>
  <si>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</si>
  <si>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</si>
  <si>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</si>
  <si>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</si>
  <si>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</si>
  <si>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</si>
  <si>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</si>
  <si>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</si>
  <si>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</si>
  <si>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</si>
  <si>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</si>
  <si>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</si>
  <si>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</si>
  <si>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</si>
  <si>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</si>
  <si>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</si>
  <si>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</si>
  <si>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</si>
  <si>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</si>
  <si>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</si>
  <si>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</si>
  <si>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</si>
  <si>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</si>
  <si>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</si>
  <si>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</si>
  <si>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</si>
  <si>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</si>
  <si>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</si>
  <si>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</si>
  <si>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</si>
  <si>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</si>
  <si>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</si>
  <si>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</si>
  <si>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</si>
  <si>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</si>
  <si>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</si>
  <si>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</si>
  <si>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</si>
  <si>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</si>
  <si>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</si>
  <si>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</si>
  <si>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</si>
  <si>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</si>
  <si>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</si>
  <si>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</si>
  <si>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</si>
  <si>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</si>
  <si>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</si>
  <si>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</si>
  <si>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</si>
  <si>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</si>
  <si>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</si>
  <si>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</si>
  <si>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</si>
  <si>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</si>
  <si>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</si>
  <si>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</si>
  <si>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</si>
  <si>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</si>
  <si>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</si>
  <si>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</si>
  <si>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</si>
  <si>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</si>
  <si>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</si>
  <si>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</si>
  <si>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</si>
  <si>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</si>
  <si>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</si>
  <si>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</si>
  <si>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</si>
  <si>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</si>
  <si>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</si>
  <si>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</si>
  <si>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</si>
  <si>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</si>
  <si>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</si>
  <si>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</si>
  <si>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</si>
  <si>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</si>
  <si>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</si>
  <si>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</si>
  <si>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</si>
  <si>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</si>
  <si>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</si>
  <si>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</si>
  <si>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</si>
  <si>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</si>
  <si>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</si>
  <si>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</si>
  <si>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</si>
  <si>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</si>
  <si>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</si>
  <si>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</si>
  <si>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</si>
  <si>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</si>
  <si>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</si>
  <si>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</si>
  <si>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</si>
  <si>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</si>
  <si>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</si>
  <si>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</si>
  <si>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</si>
  <si>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</si>
  <si>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</si>
  <si>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</si>
  <si>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</si>
  <si>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</si>
  <si>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</si>
  <si>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</si>
  <si>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</si>
  <si>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</si>
  <si>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</si>
  <si>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</si>
  <si>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</si>
  <si>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</si>
  <si>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</si>
  <si>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</si>
  <si>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</si>
  <si>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</si>
  <si>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</si>
  <si>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</si>
  <si>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</si>
  <si>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</si>
  <si>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</si>
  <si>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</si>
  <si>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</si>
  <si>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</si>
  <si>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</si>
  <si>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</si>
  <si>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</si>
  <si>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</si>
  <si>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</si>
  <si>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</si>
  <si>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</si>
  <si>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</si>
  <si>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</si>
  <si>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</si>
  <si>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</si>
  <si>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</si>
  <si>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</si>
  <si>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</si>
  <si>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</si>
  <si>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</si>
  <si>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</si>
  <si>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</si>
  <si>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</si>
  <si>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</si>
  <si>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</si>
  <si>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</si>
  <si>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</si>
  <si>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</si>
  <si>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</si>
  <si>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</si>
  <si>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</si>
  <si>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</si>
  <si>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</si>
  <si>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</si>
  <si>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</si>
  <si>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</si>
  <si>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</si>
  <si>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</si>
  <si>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</si>
  <si>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</si>
  <si>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</si>
  <si>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</si>
  <si>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</si>
  <si>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</si>
  <si>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</si>
  <si>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</si>
  <si>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</si>
  <si>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</si>
  <si>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</si>
  <si>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</si>
  <si>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</si>
  <si>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</si>
  <si>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</si>
  <si>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</si>
  <si>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</si>
  <si>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</si>
  <si>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</si>
  <si>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</si>
  <si>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</si>
  <si>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</si>
  <si>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</si>
  <si>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</si>
  <si>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</si>
  <si>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</si>
  <si>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</si>
  <si>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</si>
  <si>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</si>
  <si>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</si>
  <si>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</si>
  <si>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</si>
  <si>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</si>
  <si>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</si>
  <si>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</si>
  <si>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</si>
  <si>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</si>
  <si>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</si>
  <si>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</si>
  <si>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</si>
  <si>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</si>
  <si>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</si>
  <si>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</si>
  <si>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</si>
  <si>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</si>
  <si>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</si>
  <si>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</si>
  <si>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</si>
  <si>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</si>
  <si>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</si>
  <si>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</si>
  <si>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</si>
  <si>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</si>
  <si>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</si>
  <si>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</si>
  <si>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</si>
  <si>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</si>
  <si>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</si>
  <si>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</si>
  <si>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</si>
  <si>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</si>
  <si>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</si>
  <si>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</si>
  <si>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</si>
  <si>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</si>
  <si>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</si>
  <si>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</si>
  <si>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</si>
  <si>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</si>
  <si>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</si>
  <si>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</si>
  <si>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</si>
  <si>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</si>
  <si>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</si>
  <si>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</si>
  <si>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</si>
  <si>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</si>
  <si>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</si>
  <si>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</si>
  <si>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</si>
  <si>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</si>
  <si>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</si>
  <si>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</si>
  <si>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</si>
  <si>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</si>
  <si>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</si>
  <si>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</si>
  <si>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</si>
  <si>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</si>
  <si>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</si>
  <si>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</si>
  <si>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</si>
  <si>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</si>
  <si>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</si>
  <si>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</si>
  <si>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</si>
  <si>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</si>
  <si>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</si>
  <si>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</si>
  <si>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</si>
  <si>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</si>
  <si>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</si>
  <si>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</si>
  <si>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</si>
  <si>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</si>
  <si>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</si>
  <si>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</si>
  <si>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</si>
  <si>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</si>
  <si>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</si>
  <si>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</si>
  <si>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</si>
  <si>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</si>
  <si>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</si>
  <si>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</si>
  <si>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</si>
  <si>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</si>
  <si>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</si>
  <si>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</si>
  <si>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</si>
  <si>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</si>
  <si>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</si>
  <si>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</si>
  <si>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</si>
  <si>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</si>
  <si>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</si>
  <si>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</si>
  <si>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</si>
  <si>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</si>
  <si>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</si>
  <si>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</si>
  <si>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</si>
  <si>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</si>
  <si>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</si>
  <si>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</si>
  <si>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</si>
  <si>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</si>
  <si>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</si>
  <si>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</si>
  <si>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</si>
  <si>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</si>
  <si>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</si>
  <si>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</si>
  <si>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</si>
  <si>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</si>
  <si>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</si>
  <si>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</si>
  <si>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</si>
  <si>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</si>
  <si>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</si>
  <si>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</si>
  <si>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</si>
  <si>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</si>
  <si>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</si>
  <si>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</si>
  <si>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</si>
  <si>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</si>
  <si>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</si>
  <si>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</si>
  <si>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</si>
  <si>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</si>
  <si>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</si>
  <si>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</si>
  <si>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</si>
  <si>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</si>
  <si>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</si>
  <si>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</si>
  <si>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</si>
  <si>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</si>
  <si>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</si>
  <si>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</si>
  <si>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</si>
  <si>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</si>
  <si>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</si>
  <si>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</si>
  <si>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</si>
  <si>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</si>
  <si>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</si>
  <si>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</si>
  <si>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</si>
  <si>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</si>
  <si>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</si>
  <si>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</si>
  <si>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</si>
  <si>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</si>
  <si>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</si>
  <si>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</si>
  <si>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</si>
  <si>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</si>
  <si>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</si>
  <si>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</si>
  <si>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</si>
  <si>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</si>
  <si>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</si>
  <si>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</si>
  <si>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</si>
  <si>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</si>
  <si>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</si>
  <si>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</si>
  <si>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</si>
  <si>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</si>
  <si>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</si>
  <si>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</si>
  <si>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</si>
  <si>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</si>
  <si>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</si>
  <si>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</si>
  <si>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</si>
  <si>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</si>
  <si>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</si>
  <si>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</si>
  <si>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</si>
  <si>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</si>
  <si>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</si>
  <si>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</si>
  <si>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</si>
  <si>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</si>
  <si>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</si>
  <si>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</si>
  <si>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</si>
  <si>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</si>
  <si>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</si>
  <si>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</si>
  <si>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</si>
  <si>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</si>
  <si>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</si>
  <si>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</si>
  <si>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</si>
  <si>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</si>
  <si>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</si>
  <si>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</si>
  <si>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</si>
  <si>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</si>
  <si>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</si>
  <si>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</si>
  <si>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</si>
  <si>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</si>
  <si>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</si>
  <si>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</si>
  <si>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</si>
  <si>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</si>
  <si>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</si>
  <si>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</si>
  <si>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</si>
  <si>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</si>
  <si>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</si>
  <si>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</si>
  <si>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</si>
  <si>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</si>
  <si>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</si>
  <si>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</si>
  <si>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</si>
  <si>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</si>
  <si>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</si>
  <si>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</si>
  <si>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</si>
  <si>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</si>
  <si>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</si>
  <si>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</si>
  <si>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</si>
  <si>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</si>
  <si>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</si>
  <si>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</si>
  <si>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</si>
  <si>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</si>
  <si>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</si>
  <si>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</si>
  <si>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</si>
  <si>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</si>
  <si>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</si>
  <si>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</si>
  <si>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</si>
  <si>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</si>
  <si>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</si>
  <si>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</si>
  <si>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</si>
  <si>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</si>
  <si>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</si>
  <si>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</si>
  <si>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</si>
  <si>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</si>
  <si>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</si>
  <si>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</si>
  <si>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</si>
  <si>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</si>
  <si>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</si>
  <si>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</si>
  <si>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</si>
  <si>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</si>
  <si>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</si>
  <si>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</si>
  <si>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</si>
  <si>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</si>
  <si>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</si>
  <si>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</si>
  <si>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</si>
  <si>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</si>
  <si>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</si>
  <si>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</si>
  <si>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</si>
  <si>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</si>
  <si>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</si>
  <si>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</si>
  <si>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</si>
  <si>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</si>
  <si>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</si>
  <si>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</si>
  <si>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</si>
  <si>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</si>
  <si>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</si>
  <si>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</si>
  <si>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</si>
  <si>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</si>
  <si>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</si>
  <si>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</si>
  <si>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</si>
  <si>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</si>
  <si>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</si>
  <si>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</si>
  <si>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</si>
  <si>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</si>
  <si>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</si>
  <si>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</si>
  <si>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</si>
  <si>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</si>
  <si>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</si>
  <si>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</si>
  <si>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</si>
  <si>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</si>
  <si>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</si>
  <si>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</si>
  <si>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</si>
  <si>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</si>
  <si>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</si>
  <si>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</si>
  <si>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</si>
  <si>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</si>
  <si>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</si>
  <si>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</si>
  <si>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</si>
  <si>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</si>
  <si>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</si>
  <si>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</si>
  <si>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</si>
  <si>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</si>
  <si>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</si>
  <si>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</si>
  <si>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</si>
  <si>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</si>
  <si>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</si>
  <si>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</si>
  <si>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</si>
  <si>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</si>
  <si>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</si>
  <si>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</si>
  <si>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</si>
  <si>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</si>
  <si>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</si>
  <si>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</si>
  <si>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</si>
  <si>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</si>
  <si>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</si>
  <si>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</si>
  <si>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</si>
  <si>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</si>
  <si>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</si>
  <si>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</si>
  <si>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</si>
  <si>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</si>
  <si>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</si>
  <si>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</si>
  <si>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</si>
  <si>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</si>
  <si>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</si>
  <si>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</si>
  <si>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</si>
  <si>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</si>
  <si>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</si>
  <si>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</si>
  <si>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</si>
  <si>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</si>
  <si>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</si>
  <si>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</si>
  <si>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</si>
  <si>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</si>
  <si>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</si>
  <si>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</si>
  <si>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</si>
  <si>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</si>
  <si>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</si>
  <si>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</si>
  <si>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</si>
  <si>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</si>
  <si>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</si>
  <si>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</si>
  <si>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</si>
  <si>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</si>
  <si>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</si>
  <si>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</si>
  <si>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</si>
  <si>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</si>
  <si>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</si>
  <si>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</si>
  <si>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</si>
  <si>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</si>
  <si>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</si>
  <si>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</si>
  <si>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</si>
  <si>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</si>
  <si>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</si>
  <si>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</si>
  <si>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</si>
  <si>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</si>
  <si>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</si>
  <si>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</si>
  <si>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</si>
  <si>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</si>
  <si>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</si>
  <si>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</si>
  <si>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</si>
  <si>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</si>
  <si>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</si>
  <si>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</si>
  <si>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</si>
  <si>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</si>
  <si>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</si>
  <si>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</si>
  <si>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</si>
  <si>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</si>
  <si>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</si>
  <si>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</si>
  <si>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</si>
  <si>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</si>
  <si>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</si>
  <si>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</si>
  <si>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</si>
  <si>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</si>
  <si>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</si>
  <si>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</si>
  <si>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</si>
  <si>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</si>
  <si>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</si>
  <si>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</si>
  <si>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</si>
  <si>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</si>
  <si>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</si>
  <si>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</si>
  <si>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</si>
  <si>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</si>
  <si>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</si>
  <si>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</si>
  <si>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</si>
  <si>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</si>
  <si>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</si>
  <si>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</si>
  <si>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</si>
  <si>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</si>
  <si>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</si>
  <si>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</si>
  <si>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</si>
  <si>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</si>
  <si>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</si>
  <si>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</si>
  <si>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</si>
  <si>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</si>
  <si>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</si>
  <si>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</si>
  <si>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</si>
  <si>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</si>
  <si>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</si>
  <si>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</si>
  <si>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</si>
  <si>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</si>
  <si>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</si>
  <si>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</si>
  <si>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</si>
  <si>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</si>
  <si>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</si>
  <si>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</si>
  <si>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</si>
  <si>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</si>
  <si>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</si>
  <si>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</si>
  <si>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</si>
  <si>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</si>
  <si>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</si>
  <si>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</si>
  <si>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</si>
  <si>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</si>
  <si>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</si>
  <si>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</si>
  <si>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</si>
  <si>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</si>
  <si>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</si>
  <si>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</si>
  <si>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</si>
  <si>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</si>
  <si>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</si>
  <si>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</si>
  <si>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</si>
  <si>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</si>
  <si>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</si>
  <si>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</si>
  <si>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</si>
  <si>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</si>
  <si>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</si>
  <si>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</si>
  <si>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</si>
  <si>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</si>
  <si>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</si>
  <si>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</si>
  <si>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</si>
  <si>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</si>
  <si>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</si>
  <si>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</si>
  <si>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</si>
  <si>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</si>
  <si>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</si>
  <si>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</si>
  <si>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</si>
  <si>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</si>
  <si>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</si>
  <si>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</si>
  <si>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</si>
  <si>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</si>
  <si>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</si>
  <si>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</si>
  <si>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</si>
  <si>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</si>
  <si>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</si>
  <si>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</si>
  <si>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</si>
  <si>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</si>
  <si>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</si>
  <si>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</si>
  <si>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</si>
  <si>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</si>
  <si>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</si>
  <si>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</si>
  <si>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</si>
  <si>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</si>
  <si>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</si>
  <si>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</si>
  <si>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</si>
  <si>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</si>
  <si>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</si>
  <si>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</si>
  <si>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</si>
  <si>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</si>
  <si>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</si>
  <si>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</si>
  <si>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</si>
  <si>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</si>
  <si>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</si>
  <si>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</si>
  <si>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</si>
  <si>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</si>
  <si>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</si>
  <si>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</si>
  <si>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</si>
  <si>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</si>
  <si>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</si>
  <si>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</si>
  <si>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</si>
  <si>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</si>
  <si>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</si>
  <si>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</si>
  <si>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</si>
  <si>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</si>
  <si>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</si>
  <si>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</si>
  <si>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</si>
  <si>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</si>
  <si>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</si>
  <si>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</si>
  <si>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</si>
  <si>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</si>
  <si>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</si>
  <si>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</si>
  <si>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</si>
  <si>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</si>
  <si>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</si>
  <si>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</si>
  <si>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</si>
  <si>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</si>
  <si>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</si>
  <si>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</si>
  <si>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</si>
  <si>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</si>
  <si>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</si>
  <si>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</si>
  <si>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</si>
  <si>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</si>
  <si>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</si>
  <si>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</si>
  <si>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</si>
  <si>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</si>
  <si>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</si>
  <si>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</si>
  <si>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</si>
  <si>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</si>
  <si>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</si>
  <si>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</si>
  <si>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</si>
  <si>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</si>
  <si>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</si>
  <si>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</si>
  <si>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</si>
  <si>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</si>
  <si>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</si>
  <si>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</si>
  <si>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</si>
  <si>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</si>
  <si>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</si>
  <si>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</si>
  <si>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</si>
  <si>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</si>
  <si>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</si>
  <si>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</si>
  <si>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</si>
  <si>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</si>
  <si>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</si>
  <si>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</si>
  <si>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</si>
  <si>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</si>
  <si>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</si>
  <si>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</si>
  <si>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</si>
  <si>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</si>
  <si>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</si>
  <si>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</si>
  <si>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</si>
  <si>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</si>
  <si>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</si>
  <si>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</si>
  <si>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</si>
  <si>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</si>
  <si>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</si>
  <si>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</si>
  <si>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</si>
  <si>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</si>
  <si>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</si>
  <si>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</si>
  <si>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</si>
  <si>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</si>
  <si>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</si>
  <si>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</si>
  <si>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</si>
  <si>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</si>
  <si>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</si>
  <si>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</si>
  <si>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</si>
  <si>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</si>
  <si>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</si>
  <si>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</si>
  <si>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</si>
  <si>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</si>
  <si>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</si>
  <si>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</si>
  <si>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</si>
  <si>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</si>
  <si>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</si>
  <si>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</si>
  <si>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</si>
  <si>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</si>
  <si>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</si>
  <si>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</si>
  <si>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</si>
  <si>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</si>
  <si>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</si>
  <si>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</si>
  <si>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</si>
  <si>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</si>
  <si>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</si>
  <si>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</si>
  <si>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</si>
  <si>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</si>
  <si>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</si>
  <si>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</si>
  <si>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</si>
  <si>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</si>
  <si>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</si>
  <si>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</si>
  <si>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</si>
  <si>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</si>
  <si>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</si>
  <si>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</si>
  <si>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</si>
  <si>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</si>
  <si>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</si>
  <si>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</si>
  <si>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</si>
  <si>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</si>
  <si>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</si>
  <si>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</si>
  <si>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</si>
  <si>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</si>
  <si>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</si>
  <si>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</si>
  <si>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</si>
  <si>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</si>
  <si>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</si>
  <si>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</si>
  <si>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</si>
  <si>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</si>
  <si>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</si>
  <si>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</si>
  <si>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</si>
  <si>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</si>
  <si>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</si>
  <si>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</si>
  <si>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</si>
  <si>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</si>
  <si>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</si>
  <si>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</si>
  <si>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</si>
  <si>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</si>
  <si>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</si>
  <si>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</si>
  <si>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</si>
  <si>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</si>
  <si>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</si>
  <si>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</si>
  <si>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</si>
  <si>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</si>
  <si>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</si>
  <si>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</si>
  <si>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</si>
  <si>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</si>
  <si>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</si>
  <si>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</si>
  <si>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</si>
  <si>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</si>
  <si>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</si>
  <si>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</si>
  <si>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</si>
  <si>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</si>
  <si>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</si>
  <si>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</si>
  <si>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</si>
  <si>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</si>
  <si>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</si>
  <si>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</si>
  <si>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</si>
  <si>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</si>
  <si>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</si>
  <si>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</si>
  <si>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</si>
  <si>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</si>
  <si>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</si>
  <si>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</si>
  <si>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</si>
  <si>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</si>
  <si>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</si>
  <si>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</si>
  <si>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</si>
  <si>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</si>
  <si>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</si>
  <si>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</si>
  <si>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</si>
  <si>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</si>
  <si>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</si>
  <si>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</si>
  <si>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</si>
  <si>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</si>
  <si>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</si>
  <si>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</si>
  <si>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</si>
  <si>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</si>
  <si>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</si>
  <si>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</si>
  <si>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</si>
  <si>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</si>
  <si>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</si>
  <si>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</si>
  <si>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</si>
  <si>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</si>
  <si>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</si>
  <si>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</si>
  <si>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</si>
  <si>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</si>
  <si>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</si>
  <si>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</si>
  <si>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</si>
  <si>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</si>
  <si>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</si>
  <si>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</si>
  <si>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</si>
  <si>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</si>
  <si>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</si>
  <si>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</si>
  <si>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</si>
  <si>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</si>
  <si>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</si>
  <si>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</si>
  <si>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</si>
  <si>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</si>
  <si>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</si>
  <si>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</si>
  <si>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</si>
  <si>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</si>
  <si>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</si>
  <si>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</si>
  <si>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</si>
  <si>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</si>
  <si>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</si>
  <si>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</si>
  <si>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</si>
  <si>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</si>
  <si>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</si>
  <si>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</si>
  <si>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</si>
  <si>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</si>
  <si>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</si>
  <si>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</si>
  <si>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</si>
  <si>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</si>
  <si>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</si>
  <si>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</si>
  <si>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</si>
  <si>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</si>
  <si>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</si>
  <si>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</si>
  <si>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</si>
  <si>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</si>
  <si>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</si>
  <si>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</si>
  <si>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</si>
  <si>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</si>
  <si>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</si>
  <si>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</si>
  <si>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</si>
  <si>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</si>
  <si>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</si>
  <si>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</si>
  <si>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</si>
  <si>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</si>
  <si>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</si>
  <si>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</si>
  <si>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</si>
  <si>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</si>
  <si>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</si>
  <si>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</si>
  <si>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</si>
  <si>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</si>
  <si>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</si>
  <si>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</si>
  <si>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</si>
  <si>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</si>
  <si>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</si>
  <si>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</si>
  <si>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</si>
  <si>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</si>
  <si>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</si>
  <si>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</si>
  <si>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</si>
  <si>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</si>
  <si>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</si>
  <si>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</si>
  <si>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</si>
  <si>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</si>
  <si>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</si>
  <si>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</si>
  <si>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</si>
  <si>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</si>
  <si>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</si>
  <si>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</si>
  <si>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</si>
  <si>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</si>
  <si>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</si>
  <si>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</si>
  <si>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</si>
  <si>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</si>
  <si>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</si>
  <si>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</si>
  <si>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</si>
  <si>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</si>
  <si>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</si>
  <si>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</si>
  <si>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</si>
  <si>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</si>
  <si>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</si>
  <si>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</si>
  <si>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</si>
  <si>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</si>
  <si>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</si>
  <si>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</si>
  <si>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</si>
  <si>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</si>
  <si>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</si>
  <si>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</si>
  <si>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</si>
  <si>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</si>
  <si>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</si>
  <si>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</si>
  <si>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</si>
  <si>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</si>
  <si>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</si>
  <si>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</si>
  <si>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</si>
  <si>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</si>
  <si>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</si>
  <si>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</si>
  <si>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</si>
  <si>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</si>
  <si>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</si>
  <si>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</si>
  <si>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</si>
  <si>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</si>
  <si>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</si>
  <si>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</si>
  <si>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</si>
  <si>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</si>
  <si>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</si>
  <si>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</si>
  <si>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</si>
  <si>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</si>
  <si>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</si>
  <si>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</si>
  <si>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</si>
  <si>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</si>
  <si>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</si>
  <si>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</si>
  <si>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</si>
  <si>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</si>
  <si>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</si>
  <si>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</si>
  <si>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</si>
  <si>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</si>
  <si>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</si>
  <si>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</si>
  <si>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</si>
  <si>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</si>
  <si>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</si>
  <si>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</si>
  <si>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</si>
  <si>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</si>
  <si>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</si>
  <si>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</si>
  <si>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</si>
  <si>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</si>
  <si>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</si>
  <si>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</si>
  <si>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</si>
  <si>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</si>
  <si>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</si>
  <si>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</si>
  <si>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</si>
  <si>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</si>
  <si>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</si>
  <si>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</si>
  <si>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</si>
  <si>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</si>
  <si>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</si>
  <si>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</si>
  <si>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</si>
  <si>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</si>
  <si>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</si>
  <si>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</si>
  <si>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</si>
  <si>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</si>
  <si>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</si>
  <si>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</si>
  <si>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</si>
  <si>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</si>
  <si>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</si>
  <si>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</si>
  <si>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</si>
  <si>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</si>
  <si>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</si>
  <si>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</si>
  <si>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</si>
  <si>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</si>
  <si>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</si>
  <si>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</si>
  <si>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</si>
  <si>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</si>
  <si>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</si>
  <si>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</si>
  <si>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</si>
  <si>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</si>
  <si>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</si>
  <si>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</si>
  <si>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</si>
  <si>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</si>
  <si>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</si>
  <si>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</si>
  <si>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</si>
  <si>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</si>
  <si>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</si>
  <si>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</si>
  <si>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</si>
  <si>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</si>
  <si>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</si>
  <si>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</si>
  <si>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</si>
  <si>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</si>
  <si>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</si>
  <si>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</si>
  <si>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</si>
  <si>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</si>
  <si>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</si>
  <si>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</si>
  <si>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</si>
  <si>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</si>
  <si>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</si>
  <si>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</si>
  <si>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</si>
  <si>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</si>
  <si>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</si>
  <si>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</si>
  <si>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</si>
  <si>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</si>
  <si>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</si>
  <si>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</si>
  <si>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</si>
  <si>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</si>
  <si>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</si>
  <si>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</si>
  <si>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</si>
  <si>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</si>
  <si>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</si>
  <si>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</si>
  <si>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</si>
  <si>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</si>
  <si>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</si>
  <si>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</si>
  <si>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</si>
  <si>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</si>
  <si>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</si>
  <si>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</si>
  <si>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</si>
  <si>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</si>
  <si>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</si>
  <si>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</si>
  <si>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</si>
  <si>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</si>
  <si>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</si>
  <si>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</si>
  <si>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</si>
  <si>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</si>
  <si>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</si>
  <si>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</si>
  <si>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</si>
  <si>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</si>
  <si>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</si>
  <si>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</si>
  <si>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</si>
  <si>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</si>
  <si>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</si>
  <si>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</si>
  <si>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</si>
  <si>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</si>
  <si>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</si>
  <si>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</si>
  <si>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</si>
  <si>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</si>
  <si>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</si>
  <si>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</si>
  <si>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</si>
  <si>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</si>
  <si>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</si>
  <si>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</si>
  <si>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</si>
  <si>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</si>
  <si>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</si>
  <si>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</si>
  <si>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</si>
  <si>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</si>
  <si>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</si>
  <si>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</si>
  <si>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</si>
  <si>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</si>
  <si>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</si>
  <si>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</si>
  <si>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</si>
  <si>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</si>
  <si>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</si>
  <si>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</si>
  <si>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</si>
  <si>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</si>
  <si>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</si>
  <si>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</si>
  <si>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</si>
  <si>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</si>
  <si>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</si>
  <si>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</si>
  <si>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</si>
  <si>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</si>
  <si>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</si>
  <si>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</si>
  <si>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</si>
  <si>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</si>
  <si>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</si>
  <si>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</si>
  <si>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</si>
  <si>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</si>
  <si>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</si>
  <si>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</si>
  <si>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</si>
  <si>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</si>
  <si>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</si>
  <si>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</si>
  <si>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</si>
  <si>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</si>
  <si>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</si>
  <si>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</si>
  <si>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</si>
  <si>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</si>
  <si>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</si>
  <si>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</si>
  <si>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</si>
  <si>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</si>
  <si>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</si>
  <si>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</si>
  <si>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</si>
  <si>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</si>
  <si>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</si>
  <si>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</si>
  <si>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</si>
  <si>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</si>
  <si>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</si>
  <si>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</si>
  <si>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</si>
  <si>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</si>
  <si>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</si>
  <si>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</si>
  <si>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</si>
  <si>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</si>
  <si>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</si>
  <si>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</si>
  <si>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</si>
  <si>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</si>
  <si>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</si>
  <si>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</si>
  <si>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</si>
  <si>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</si>
  <si>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</si>
  <si>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</si>
  <si>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</si>
  <si>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</si>
  <si>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</si>
  <si>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</si>
  <si>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</si>
  <si>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</si>
  <si>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</si>
  <si>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</si>
  <si>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</si>
  <si>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</si>
  <si>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</si>
  <si>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</si>
  <si>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</si>
  <si>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</si>
  <si>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</si>
  <si>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</si>
  <si>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</si>
  <si>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</si>
  <si>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</si>
  <si>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</si>
  <si>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</si>
  <si>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</si>
  <si>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</si>
  <si>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</si>
  <si>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</si>
  <si>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</si>
  <si>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</si>
  <si>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</si>
  <si>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</si>
  <si>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</si>
  <si>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</si>
  <si>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</si>
  <si>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</si>
  <si>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</si>
  <si>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</si>
  <si>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</si>
  <si>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</si>
  <si>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</si>
  <si>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</si>
  <si>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</si>
  <si>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</si>
  <si>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</si>
  <si>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</si>
  <si>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</si>
  <si>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</si>
  <si>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</si>
  <si>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</si>
  <si>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</si>
  <si>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</si>
  <si>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</si>
  <si>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</si>
  <si>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</si>
  <si>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</si>
  <si>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</si>
  <si>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</si>
  <si>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</si>
  <si>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</si>
  <si>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</si>
  <si>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</si>
  <si>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</si>
  <si>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</si>
  <si>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</si>
  <si>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</si>
  <si>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</si>
  <si>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</si>
  <si>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</si>
  <si>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</si>
  <si>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</si>
  <si>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</si>
  <si>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</si>
  <si>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</si>
  <si>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</si>
  <si>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</si>
  <si>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</si>
  <si>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</si>
  <si>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</si>
  <si>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</si>
  <si>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</si>
  <si>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</si>
  <si>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</si>
  <si>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</si>
  <si>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</si>
  <si>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</si>
  <si>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</si>
  <si>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</si>
  <si>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</si>
  <si>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</si>
  <si>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</si>
  <si>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</si>
  <si>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</si>
  <si>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</si>
  <si>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</si>
  <si>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</si>
  <si>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</si>
  <si>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</si>
  <si>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</si>
  <si>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</si>
  <si>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</si>
  <si>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</si>
  <si>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</si>
  <si>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</si>
  <si>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</si>
  <si>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</si>
  <si>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</si>
  <si>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</si>
  <si>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</si>
  <si>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</si>
  <si>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</si>
  <si>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</si>
  <si>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</si>
  <si>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</si>
  <si>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</si>
  <si>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</si>
  <si>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</si>
  <si>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</si>
  <si>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</si>
  <si>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</si>
  <si>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</si>
  <si>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</si>
  <si>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</si>
  <si>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</si>
  <si>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</si>
  <si>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</si>
  <si>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</si>
  <si>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</si>
  <si>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</si>
  <si>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</si>
  <si>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</si>
  <si>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</si>
  <si>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</si>
  <si>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</si>
  <si>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</si>
  <si>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</si>
  <si>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</si>
  <si>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</si>
  <si>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</si>
  <si>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</si>
  <si>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</si>
  <si>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</si>
  <si>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</si>
  <si>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</si>
  <si>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</si>
  <si>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</si>
  <si>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</si>
  <si>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</si>
  <si>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</si>
  <si>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</si>
  <si>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</si>
  <si>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</si>
  <si>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</si>
  <si>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</si>
  <si>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</si>
  <si>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</si>
  <si>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</si>
  <si>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</si>
  <si>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</si>
  <si>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</si>
  <si>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</si>
  <si>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</si>
  <si>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</si>
  <si>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</si>
  <si>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</si>
  <si>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</si>
  <si>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</si>
  <si>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</si>
  <si>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</si>
  <si>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</si>
  <si>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</si>
  <si>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</si>
  <si>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</si>
  <si>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</si>
  <si>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</si>
  <si>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</si>
  <si>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</si>
  <si>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</si>
  <si>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</si>
  <si>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</si>
  <si>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</si>
  <si>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</si>
  <si>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</si>
  <si>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</si>
  <si>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</si>
  <si>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</si>
  <si>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</si>
  <si>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</si>
  <si>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</si>
  <si>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</si>
  <si>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</si>
  <si>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</si>
  <si>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</si>
  <si>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</si>
  <si>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</si>
  <si>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</si>
  <si>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</si>
  <si>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</si>
  <si>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</si>
  <si>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</si>
  <si>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</si>
  <si>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</si>
  <si>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</si>
  <si>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</si>
  <si>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</si>
  <si>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</si>
  <si>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</si>
  <si>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</si>
  <si>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</si>
  <si>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</si>
  <si>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</si>
  <si>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</si>
  <si>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</si>
  <si>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</si>
  <si>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</si>
  <si>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</si>
  <si>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</si>
  <si>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</si>
  <si>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</si>
  <si>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</si>
  <si>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</si>
  <si>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</si>
  <si>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</si>
  <si>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</si>
  <si>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</si>
  <si>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</si>
  <si>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</si>
  <si>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</si>
  <si>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</si>
  <si>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</si>
  <si>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</si>
  <si>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</si>
  <si>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</si>
  <si>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</si>
  <si>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</si>
  <si>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</si>
  <si>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</si>
  <si>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</si>
  <si>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</si>
  <si>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</si>
  <si>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</si>
  <si>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</si>
  <si>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</si>
  <si>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</si>
  <si>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</si>
  <si>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</si>
  <si>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</si>
  <si>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</si>
  <si>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</si>
  <si>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</si>
  <si>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</si>
  <si>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</si>
  <si>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</si>
  <si>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</si>
  <si>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</si>
  <si>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</si>
  <si>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</si>
  <si>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</si>
  <si>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</si>
  <si>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</si>
  <si>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</si>
  <si>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</si>
  <si>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</si>
  <si>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</si>
  <si>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</si>
  <si>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</si>
  <si>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</si>
  <si>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</si>
  <si>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</si>
  <si>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</si>
  <si>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</si>
  <si>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</si>
  <si>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</si>
  <si>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</si>
  <si>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</si>
  <si>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</si>
  <si>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</si>
  <si>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</si>
  <si>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</si>
  <si>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</si>
  <si>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</si>
  <si>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</si>
  <si>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</si>
  <si>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</si>
  <si>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</si>
  <si>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</si>
  <si>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</si>
  <si>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</si>
  <si>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</si>
  <si>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</si>
  <si>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</si>
  <si>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</si>
  <si>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</si>
  <si>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</si>
  <si>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</si>
  <si>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</si>
  <si>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</si>
  <si>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</si>
  <si>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</si>
  <si>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</si>
  <si>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</si>
  <si>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</si>
  <si>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</si>
  <si>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</si>
  <si>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</si>
  <si>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</si>
  <si>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</si>
  <si>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</si>
  <si>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</si>
  <si>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</si>
  <si>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</si>
  <si>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</si>
  <si>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</si>
  <si>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</si>
  <si>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</si>
  <si>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</si>
  <si>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</si>
  <si>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</si>
  <si>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</si>
  <si>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</si>
  <si>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</si>
  <si>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</si>
  <si>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</si>
  <si>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</si>
  <si>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</si>
  <si>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</si>
  <si>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</si>
  <si>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</si>
  <si>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</si>
  <si>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</si>
  <si>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</si>
  <si>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</si>
  <si>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</si>
  <si>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</si>
  <si>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</si>
  <si>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</si>
  <si>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</si>
  <si>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</si>
  <si>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</si>
  <si>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</si>
  <si>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</si>
  <si>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</si>
  <si>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</si>
  <si>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</si>
  <si>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</si>
  <si>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</si>
  <si>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</si>
  <si>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</si>
  <si>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</si>
  <si>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</si>
  <si>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</si>
  <si>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</si>
  <si>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</si>
  <si>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</si>
  <si>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</si>
  <si>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</si>
  <si>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</si>
  <si>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</si>
  <si>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</si>
  <si>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</si>
  <si>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</si>
  <si>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</si>
  <si>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</si>
  <si>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</si>
  <si>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</si>
  <si>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</si>
  <si>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</si>
  <si>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</si>
  <si>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</si>
  <si>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</si>
  <si>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</si>
  <si>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</si>
  <si>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</si>
  <si>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</si>
  <si>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</si>
  <si>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</si>
  <si>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</si>
  <si>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</si>
  <si>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</si>
  <si>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</si>
  <si>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</si>
  <si>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</si>
  <si>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</si>
  <si>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</si>
  <si>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</si>
  <si>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</si>
  <si>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</si>
  <si>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</si>
  <si>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</si>
  <si>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</si>
  <si>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</si>
  <si>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</si>
  <si>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</si>
  <si>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</si>
  <si>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</si>
  <si>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</si>
  <si>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</si>
  <si>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</si>
  <si>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</si>
  <si>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</si>
  <si>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</si>
  <si>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</si>
  <si>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</si>
  <si>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</si>
  <si>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</si>
  <si>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</si>
  <si>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</si>
  <si>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</si>
  <si>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</si>
  <si>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</si>
  <si>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</si>
  <si>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</si>
  <si>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</si>
  <si>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</si>
  <si>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</si>
  <si>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</si>
  <si>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</si>
  <si>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</si>
  <si>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</si>
  <si>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</si>
  <si>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</si>
  <si>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</si>
  <si>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</si>
  <si>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</si>
  <si>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</si>
  <si>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</si>
  <si>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</si>
  <si>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</si>
  <si>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</si>
  <si>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</si>
  <si>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</si>
  <si>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</si>
  <si>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</si>
  <si>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</si>
  <si>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</si>
  <si>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</si>
  <si>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</si>
  <si>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</si>
  <si>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</si>
  <si>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</si>
  <si>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</si>
  <si>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</si>
  <si>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</si>
  <si>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</si>
  <si>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</si>
  <si>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</si>
  <si>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</si>
  <si>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</si>
  <si>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</si>
  <si>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</si>
  <si>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</si>
  <si>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</si>
  <si>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</si>
  <si>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</si>
  <si>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</si>
  <si>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</si>
  <si>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</si>
  <si>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</si>
  <si>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</si>
  <si>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</si>
  <si>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</si>
  <si>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</si>
  <si>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</si>
  <si>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</si>
  <si>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</si>
  <si>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</si>
  <si>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</si>
  <si>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</si>
  <si>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</si>
  <si>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</si>
  <si>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</si>
  <si>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</si>
  <si>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</si>
  <si>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</si>
  <si>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</si>
  <si>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</si>
  <si>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</si>
  <si>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</si>
  <si>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</si>
  <si>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</si>
  <si>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</si>
  <si>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</si>
  <si>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</si>
  <si>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</si>
  <si>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</si>
  <si>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</si>
  <si>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</si>
  <si>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</si>
  <si>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</si>
  <si>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</si>
  <si>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</si>
  <si>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</si>
  <si>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</si>
  <si>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</si>
  <si>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</si>
  <si>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</si>
  <si>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</si>
  <si>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</si>
  <si>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</si>
  <si>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</si>
  <si>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</si>
  <si>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</si>
  <si>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</si>
  <si>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</si>
  <si>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</si>
  <si>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</si>
  <si>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</si>
  <si>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</si>
  <si>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</si>
  <si>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</si>
  <si>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</si>
  <si>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</si>
  <si>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</si>
  <si>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</si>
  <si>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</si>
  <si>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</si>
  <si>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</si>
  <si>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</si>
  <si>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</si>
  <si>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</si>
  <si>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</si>
  <si>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</si>
  <si>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</si>
  <si>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</si>
  <si>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</si>
  <si>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</si>
  <si>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</si>
  <si>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</si>
  <si>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</si>
  <si>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</si>
  <si>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</si>
  <si>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</si>
  <si>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</si>
  <si>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</si>
  <si>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</si>
  <si>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</si>
  <si>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</si>
  <si>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</si>
  <si>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</si>
  <si>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</si>
  <si>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</si>
  <si>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</si>
  <si>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</si>
  <si>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</si>
  <si>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</si>
  <si>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</si>
  <si>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</si>
  <si>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</si>
  <si>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</si>
  <si>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</si>
  <si>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</si>
  <si>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</si>
  <si>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</si>
  <si>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</si>
  <si>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</si>
  <si>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</si>
  <si>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</si>
  <si>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</si>
  <si>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</si>
  <si>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</si>
  <si>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</si>
  <si>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</si>
  <si>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</si>
  <si>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</si>
  <si>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</si>
  <si>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</si>
  <si>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</si>
  <si>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</si>
  <si>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</si>
  <si>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</si>
  <si>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</si>
  <si>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</si>
  <si>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</si>
  <si>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</si>
  <si>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</si>
  <si>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</si>
  <si>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</si>
  <si>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</si>
  <si>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</si>
  <si>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</si>
  <si>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</si>
  <si>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</si>
  <si>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</si>
  <si>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</si>
  <si>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</si>
  <si>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</si>
  <si>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</si>
  <si>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</si>
  <si>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</si>
  <si>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</si>
  <si>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</si>
  <si>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</si>
  <si>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</si>
  <si>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</si>
  <si>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</si>
  <si>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</si>
  <si>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</si>
  <si>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</si>
  <si>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</si>
  <si>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</si>
  <si>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</si>
  <si>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</si>
  <si>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</si>
  <si>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</si>
  <si>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</si>
  <si>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</si>
  <si>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</si>
  <si>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</si>
  <si>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</si>
  <si>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</si>
  <si>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</si>
  <si>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</si>
  <si>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</si>
  <si>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</si>
  <si>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</si>
  <si>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</si>
  <si>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</si>
  <si>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</si>
  <si>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</si>
  <si>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</si>
  <si>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</si>
  <si>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</si>
  <si>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</si>
  <si>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</si>
  <si>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</si>
  <si>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</si>
  <si>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</si>
  <si>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</si>
  <si>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</si>
  <si>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</si>
  <si>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</si>
  <si>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</si>
  <si>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</si>
  <si>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</si>
  <si>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</si>
  <si>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</si>
  <si>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</si>
  <si>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</si>
  <si>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</si>
  <si>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</si>
  <si>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</si>
  <si>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</si>
  <si>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</si>
  <si>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</si>
  <si>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</si>
  <si>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</si>
  <si>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</si>
  <si>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</si>
  <si>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</si>
  <si>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</si>
  <si>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</si>
  <si>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</si>
  <si>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</si>
  <si>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</si>
  <si>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</si>
  <si>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</si>
  <si>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</si>
  <si>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</si>
  <si>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</si>
  <si>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</si>
  <si>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</si>
  <si>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</si>
  <si>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</si>
  <si>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</si>
  <si>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</si>
  <si>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</si>
  <si>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</si>
  <si>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</si>
  <si>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</si>
  <si>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</si>
  <si>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</si>
  <si>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</si>
  <si>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</si>
  <si>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</si>
  <si>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</si>
  <si>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</si>
  <si>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</si>
  <si>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</si>
  <si>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</si>
  <si>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</si>
  <si>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</si>
  <si>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</si>
  <si>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</si>
  <si>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</si>
  <si>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</si>
  <si>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</si>
  <si>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</si>
  <si>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</si>
  <si>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</si>
  <si>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</si>
  <si>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</si>
  <si>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</si>
  <si>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</si>
  <si>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</si>
  <si>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</si>
  <si>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</si>
  <si>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</si>
  <si>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</si>
  <si>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</si>
  <si>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</si>
  <si>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</si>
  <si>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</si>
  <si>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</si>
  <si>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</si>
  <si>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</si>
  <si>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</si>
  <si>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</si>
  <si>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</si>
  <si>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</si>
  <si>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</si>
  <si>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</si>
  <si>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</si>
  <si>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</si>
  <si>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</si>
  <si>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</si>
  <si>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</si>
  <si>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</si>
  <si>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</si>
  <si>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</si>
  <si>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</si>
  <si>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</si>
  <si>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</si>
  <si>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</si>
  <si>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</si>
  <si>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</si>
  <si>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</si>
  <si>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</si>
  <si>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</si>
  <si>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</si>
  <si>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</si>
  <si>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</si>
  <si>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</si>
  <si>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</si>
  <si>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</si>
  <si>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</si>
  <si>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</si>
  <si>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</si>
  <si>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</si>
  <si>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</si>
  <si>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</si>
  <si>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</si>
  <si>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</si>
  <si>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</si>
  <si>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</si>
  <si>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</si>
  <si>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</si>
  <si>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</si>
  <si>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</si>
  <si>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</si>
  <si>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</si>
  <si>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</si>
  <si>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</si>
  <si>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</si>
  <si>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</si>
  <si>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</si>
  <si>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</si>
  <si>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</si>
  <si>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</si>
  <si>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</si>
  <si>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</si>
  <si>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</si>
  <si>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</si>
  <si>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</si>
  <si>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</si>
  <si>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</si>
  <si>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</si>
  <si>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</si>
  <si>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</si>
  <si>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</si>
  <si>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</si>
  <si>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</si>
  <si>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</si>
  <si>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</si>
  <si>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</si>
  <si>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</si>
  <si>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</si>
  <si>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</si>
  <si>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</si>
  <si>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</si>
  <si>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</si>
  <si>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</si>
  <si>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</si>
  <si>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</si>
  <si>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</si>
  <si>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</si>
  <si>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</si>
  <si>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</si>
  <si>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</si>
  <si>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</si>
  <si>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</si>
  <si>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</si>
  <si>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</si>
  <si>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</si>
  <si>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</si>
  <si>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</si>
  <si>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</si>
  <si>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</si>
  <si>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</si>
  <si>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</si>
  <si>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</si>
  <si>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</si>
  <si>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</si>
  <si>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</si>
  <si>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</si>
  <si>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</si>
  <si>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</si>
  <si>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</si>
  <si>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</si>
  <si>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</si>
  <si>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</si>
  <si>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</si>
  <si>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</si>
  <si>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</si>
  <si>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</si>
  <si>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</si>
  <si>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</si>
  <si>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</si>
  <si>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</si>
  <si>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</si>
  <si>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</si>
  <si>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</si>
  <si>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</si>
  <si>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</si>
  <si>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</si>
  <si>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</si>
  <si>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</si>
  <si>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</si>
  <si>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</si>
  <si>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</si>
  <si>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</si>
  <si>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</si>
  <si>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</si>
  <si>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</si>
  <si>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</si>
  <si>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</si>
  <si>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</si>
  <si>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</si>
  <si>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</si>
  <si>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</si>
  <si>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</si>
  <si>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</si>
  <si>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</si>
  <si>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</si>
  <si>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</si>
  <si>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</si>
  <si>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</si>
  <si>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</si>
  <si>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</si>
  <si>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</si>
  <si>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</si>
  <si>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</si>
  <si>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</si>
  <si>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</si>
  <si>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</si>
  <si>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</si>
  <si>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</si>
  <si>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</si>
  <si>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</si>
  <si>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</si>
  <si>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</si>
  <si>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</si>
  <si>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</si>
  <si>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</si>
  <si>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</si>
  <si>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</si>
  <si>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</si>
  <si>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</si>
  <si>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</si>
  <si>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</si>
  <si>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</si>
  <si>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</si>
  <si>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</si>
  <si>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</si>
  <si>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</si>
  <si>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</si>
  <si>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</si>
  <si>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</si>
  <si>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</si>
  <si>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</si>
  <si>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</si>
  <si>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</si>
  <si>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</si>
  <si>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</si>
  <si>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</si>
  <si>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</si>
  <si>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</si>
  <si>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</si>
  <si>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</si>
  <si>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</si>
  <si>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</si>
  <si>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</si>
  <si>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</si>
  <si>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</si>
  <si>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</si>
  <si>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</si>
  <si>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</si>
  <si>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</si>
  <si>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</si>
  <si>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</si>
  <si>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</si>
  <si>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</si>
  <si>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</si>
  <si>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</si>
  <si>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</si>
  <si>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</si>
  <si>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</si>
  <si>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</si>
  <si>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</si>
  <si>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</si>
  <si>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</si>
  <si>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</si>
  <si>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</si>
  <si>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</si>
  <si>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</si>
  <si>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</si>
  <si>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</si>
  <si>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</si>
  <si>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</si>
  <si>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</si>
  <si>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</si>
  <si>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</si>
  <si>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</si>
  <si>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</si>
  <si>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</si>
  <si>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</si>
  <si>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</si>
  <si>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</si>
  <si>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</si>
  <si>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</si>
  <si>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</si>
  <si>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</si>
  <si>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</si>
  <si>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</si>
  <si>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</si>
  <si>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</si>
  <si>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</si>
  <si>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</si>
  <si>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</si>
  <si>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</si>
  <si>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</si>
  <si>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</si>
  <si>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</si>
  <si>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</si>
  <si>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</si>
  <si>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</si>
  <si>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</si>
  <si>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</si>
  <si>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</si>
  <si>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</si>
  <si>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</si>
  <si>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</si>
  <si>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</si>
  <si>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</si>
  <si>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</si>
  <si>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</si>
  <si>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</si>
  <si>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</si>
  <si>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</si>
  <si>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</si>
  <si>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</si>
  <si>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</si>
  <si>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</si>
  <si>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</si>
  <si>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</si>
  <si>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</si>
  <si>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</si>
  <si>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</si>
  <si>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</si>
  <si>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</si>
  <si>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</si>
  <si>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</si>
  <si>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</si>
  <si>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</si>
  <si>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</si>
  <si>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</si>
  <si>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</si>
  <si>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</si>
  <si>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</si>
  <si>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</si>
  <si>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</si>
  <si>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</si>
  <si>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</si>
  <si>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</si>
  <si>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</si>
  <si>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</si>
  <si>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</si>
  <si>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</si>
  <si>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</si>
  <si>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</si>
  <si>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</si>
  <si>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</si>
  <si>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</si>
  <si>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</si>
  <si>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</si>
  <si>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</si>
  <si>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</si>
  <si>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</si>
  <si>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</si>
  <si>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</si>
  <si>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</si>
  <si>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</si>
  <si>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</si>
  <si>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</si>
  <si>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</si>
  <si>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</si>
  <si>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</si>
  <si>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</si>
  <si>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</si>
  <si>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</si>
  <si>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</si>
  <si>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</si>
  <si>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</si>
  <si>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</si>
  <si>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</si>
  <si>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</si>
  <si>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</si>
  <si>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</si>
  <si>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</si>
  <si>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</si>
  <si>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</si>
  <si>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</si>
  <si>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</si>
  <si>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</si>
  <si>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</si>
  <si>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</si>
  <si>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</si>
  <si>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</si>
  <si>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</si>
  <si>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</si>
  <si>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</si>
  <si>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</si>
  <si>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</si>
  <si>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</si>
  <si>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</si>
  <si>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</si>
  <si>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</si>
  <si>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</si>
  <si>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</si>
  <si>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</si>
  <si>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</si>
  <si>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</si>
  <si>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</si>
  <si>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</si>
  <si>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</si>
  <si>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</si>
  <si>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</si>
  <si>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</si>
  <si>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</si>
  <si>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</si>
  <si>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</si>
  <si>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</si>
  <si>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</si>
  <si>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</si>
  <si>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</si>
  <si>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</si>
  <si>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</si>
  <si>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</si>
  <si>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</si>
  <si>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</si>
  <si>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</si>
  <si>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</si>
  <si>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</si>
  <si>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</si>
  <si>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</si>
  <si>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</si>
  <si>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</si>
  <si>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</si>
  <si>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</si>
  <si>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</si>
  <si>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</si>
  <si>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</si>
  <si>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</si>
  <si>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</si>
  <si>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</si>
  <si>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</si>
  <si>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</si>
  <si>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</si>
  <si>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</si>
  <si>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</si>
  <si>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</si>
  <si>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</si>
  <si>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</si>
  <si>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</si>
  <si>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</si>
  <si>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</si>
  <si>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</si>
  <si>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</si>
  <si>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</si>
  <si>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</si>
  <si>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</si>
  <si>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</si>
  <si>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</si>
  <si>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</si>
  <si>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</si>
  <si>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</si>
  <si>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</si>
  <si>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</si>
  <si>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</si>
  <si>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</si>
  <si>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</si>
  <si>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</si>
  <si>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</si>
  <si>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</si>
  <si>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</si>
  <si>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</si>
  <si>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</si>
  <si>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</si>
  <si>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</si>
  <si>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</si>
  <si>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</si>
  <si>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</si>
  <si>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</si>
  <si>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</si>
  <si>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</si>
  <si>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</si>
  <si>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</si>
  <si>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</si>
  <si>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</si>
  <si>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</si>
  <si>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</si>
  <si>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</si>
  <si>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</si>
  <si>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</si>
  <si>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</si>
  <si>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</si>
  <si>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</si>
  <si>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</si>
  <si>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</si>
  <si>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</si>
  <si>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</si>
  <si>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</si>
  <si>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</si>
  <si>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</si>
  <si>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</si>
  <si>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</si>
  <si>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</si>
  <si>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</si>
  <si>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</si>
  <si>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</si>
  <si>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</si>
  <si>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</si>
  <si>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</si>
  <si>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</si>
  <si>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</si>
  <si>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</si>
  <si>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</si>
  <si>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</si>
  <si>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</si>
  <si>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</si>
  <si>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</si>
  <si>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</si>
  <si>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</si>
  <si>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</si>
  <si>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</si>
  <si>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</si>
  <si>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</si>
  <si>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</si>
  <si>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</si>
  <si>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</si>
  <si>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</si>
  <si>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</si>
  <si>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</si>
  <si>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</si>
  <si>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</si>
  <si>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</si>
  <si>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</si>
  <si>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</si>
  <si>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</si>
  <si>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</si>
  <si>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</si>
  <si>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</si>
  <si>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</si>
  <si>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</si>
  <si>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</si>
  <si>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</si>
  <si>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</si>
  <si>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</si>
  <si>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</si>
  <si>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</si>
  <si>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</si>
  <si>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</si>
  <si>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</si>
  <si>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</si>
  <si>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</si>
  <si>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</si>
  <si>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</si>
  <si>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</si>
  <si>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</si>
  <si>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</si>
  <si>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</si>
  <si>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</si>
  <si>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</si>
  <si>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</si>
  <si>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</si>
  <si>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</si>
  <si>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</si>
  <si>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</si>
  <si>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</si>
  <si>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</si>
  <si>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</si>
  <si>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</si>
  <si>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</si>
  <si>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</si>
  <si>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</si>
  <si>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</si>
  <si>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</si>
  <si>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</si>
  <si>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</si>
  <si>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</si>
  <si>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</si>
  <si>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</si>
  <si>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</si>
  <si>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</si>
  <si>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</si>
  <si>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</si>
  <si>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</si>
  <si>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</si>
  <si>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</si>
  <si>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</si>
  <si>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</si>
  <si>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</si>
  <si>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</si>
  <si>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</si>
  <si>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</si>
  <si>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</si>
  <si>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</si>
  <si>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</si>
  <si>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</si>
  <si>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</si>
  <si>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</si>
  <si>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</si>
  <si>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</si>
  <si>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</si>
  <si>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</si>
  <si>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</si>
  <si>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</si>
  <si>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</si>
  <si>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</si>
  <si>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</si>
  <si>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</si>
  <si>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</si>
  <si>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</si>
  <si>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</si>
  <si>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</si>
  <si>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</si>
  <si>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</si>
  <si>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</si>
  <si>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</si>
  <si>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</si>
  <si>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</si>
  <si>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</si>
  <si>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</si>
  <si>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</si>
  <si>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</si>
  <si>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</si>
  <si>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</si>
  <si>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</si>
  <si>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</si>
  <si>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</si>
  <si>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</si>
  <si>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</si>
  <si>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</si>
  <si>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</si>
  <si>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</si>
  <si>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</si>
  <si>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</si>
  <si>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</si>
  <si>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</si>
  <si>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</si>
  <si>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</si>
  <si>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</si>
  <si>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</si>
  <si>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</si>
  <si>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</si>
  <si>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</si>
  <si>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</si>
  <si>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</si>
  <si>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</si>
  <si>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</si>
  <si>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</si>
  <si>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</si>
  <si>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</si>
  <si>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</si>
  <si>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</si>
  <si>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</si>
  <si>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</si>
  <si>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</si>
  <si>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</si>
  <si>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</si>
  <si>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</si>
  <si>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</si>
  <si>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</si>
  <si>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</si>
  <si>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</si>
  <si>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</si>
  <si>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</si>
  <si>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</si>
  <si>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</si>
  <si>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</si>
  <si>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</si>
  <si>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</si>
  <si>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</si>
  <si>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</si>
  <si>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</si>
  <si>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</si>
  <si>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</si>
  <si>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</si>
  <si>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</si>
  <si>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</si>
  <si>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</si>
  <si>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</si>
  <si>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</si>
  <si>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</si>
  <si>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</si>
  <si>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</si>
  <si>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</si>
  <si>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</si>
  <si>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</si>
  <si>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</si>
  <si>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</si>
  <si>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</si>
  <si>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</si>
  <si>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</si>
  <si>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</si>
  <si>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</si>
  <si>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</si>
  <si>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</si>
  <si>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</si>
  <si>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</si>
  <si>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</si>
  <si>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</si>
  <si>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</si>
  <si>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</si>
  <si>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</si>
  <si>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</si>
  <si>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</si>
  <si>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</si>
  <si>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</si>
  <si>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</si>
  <si>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</si>
  <si>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</si>
  <si>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</si>
  <si>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</si>
  <si>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</si>
  <si>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</si>
  <si>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</si>
  <si>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</si>
  <si>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</si>
  <si>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</si>
  <si>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</si>
  <si>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</si>
  <si>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</si>
  <si>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</si>
  <si>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</si>
  <si>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</si>
  <si>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</si>
  <si>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</si>
  <si>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</si>
  <si>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</si>
  <si>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</si>
  <si>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</si>
  <si>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</si>
  <si>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</si>
  <si>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</si>
  <si>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</si>
  <si>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</si>
  <si>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</si>
  <si>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</si>
  <si>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</si>
  <si>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</si>
  <si>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</si>
  <si>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</si>
  <si>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</si>
  <si>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</si>
  <si>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</si>
  <si>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</si>
  <si>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</si>
  <si>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</si>
  <si>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</si>
  <si>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</si>
  <si>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</si>
  <si>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</si>
  <si>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</si>
  <si>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</si>
  <si>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</si>
  <si>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</si>
  <si>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</si>
  <si>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</si>
  <si>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</si>
  <si>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</si>
  <si>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</si>
  <si>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</si>
  <si>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</si>
  <si>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</si>
  <si>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</si>
  <si>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</si>
  <si>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</si>
  <si>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</si>
  <si>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</si>
  <si>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</si>
  <si>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</si>
  <si>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</si>
  <si>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</si>
  <si>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</si>
  <si>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</si>
  <si>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</si>
  <si>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</si>
  <si>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</si>
  <si>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</si>
  <si>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</si>
  <si>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</si>
  <si>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</si>
  <si>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</si>
  <si>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</si>
  <si>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</si>
  <si>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</si>
  <si>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</si>
  <si>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</si>
  <si>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</si>
  <si>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</si>
  <si>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</si>
  <si>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</si>
  <si>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</si>
  <si>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</si>
  <si>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</si>
  <si>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</si>
  <si>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</si>
  <si>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</si>
  <si>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</si>
  <si>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</si>
  <si>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</si>
  <si>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</si>
  <si>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</si>
  <si>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</si>
  <si>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</si>
  <si>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</si>
  <si>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</si>
  <si>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</si>
  <si>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</si>
  <si>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</si>
  <si>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</si>
  <si>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</si>
  <si>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</si>
  <si>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</si>
  <si>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</si>
  <si>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</si>
  <si>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</si>
  <si>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</si>
  <si>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</si>
  <si>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</si>
  <si>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</si>
  <si>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</si>
  <si>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</si>
  <si>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</si>
  <si>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</si>
  <si>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</si>
  <si>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</si>
  <si>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</si>
  <si>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</si>
  <si>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</si>
  <si>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</si>
  <si>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</si>
  <si>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</si>
  <si>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</si>
  <si>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</si>
  <si>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</si>
  <si>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</si>
  <si>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</si>
  <si>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</si>
  <si>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</si>
  <si>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</si>
  <si>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</si>
  <si>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</si>
  <si>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</si>
  <si>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</si>
  <si>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</si>
  <si>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</si>
  <si>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</si>
  <si>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</si>
  <si>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</si>
  <si>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</si>
  <si>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</si>
  <si>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</si>
  <si>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</si>
  <si>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</si>
  <si>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</si>
  <si>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</si>
  <si>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</si>
  <si>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</si>
  <si>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</si>
  <si>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</si>
  <si>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</si>
  <si>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</si>
  <si>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</si>
  <si>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</si>
  <si>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</si>
  <si>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</si>
  <si>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</si>
  <si>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</si>
  <si>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</si>
  <si>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</si>
  <si>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</si>
  <si>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</si>
  <si>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</si>
  <si>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</si>
  <si>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</si>
  <si>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</si>
  <si>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</si>
  <si>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</si>
  <si>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</si>
  <si>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</si>
  <si>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</si>
  <si>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</si>
  <si>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</si>
  <si>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</si>
  <si>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</si>
  <si>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</si>
  <si>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</si>
  <si>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</si>
  <si>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</si>
  <si>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</si>
  <si>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</si>
  <si>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</si>
  <si>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</si>
  <si>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</si>
  <si>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</si>
  <si>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</si>
  <si>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</si>
  <si>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</si>
  <si>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</si>
  <si>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</si>
  <si>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</si>
  <si>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</si>
  <si>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</si>
  <si>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</si>
  <si>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</si>
  <si>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</si>
  <si>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</si>
  <si>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</si>
  <si>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</si>
  <si>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</si>
  <si>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</si>
  <si>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</si>
  <si>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</si>
  <si>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</si>
  <si>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</si>
  <si>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</si>
  <si>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</si>
  <si>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</si>
  <si>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</si>
  <si>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</si>
  <si>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</si>
  <si>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</si>
  <si>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</si>
  <si>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</si>
  <si>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</si>
  <si>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</si>
  <si>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</si>
  <si>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</si>
  <si>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</si>
  <si>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</si>
  <si>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</si>
  <si>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</si>
  <si>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</si>
  <si>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</si>
  <si>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</si>
  <si>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</si>
  <si>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</si>
  <si>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</si>
  <si>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</si>
  <si>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</si>
  <si>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</si>
  <si>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</si>
  <si>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</si>
  <si>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</si>
  <si>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</si>
  <si>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</si>
  <si>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</si>
  <si>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</si>
  <si>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</si>
  <si>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</si>
  <si>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</si>
  <si>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</si>
  <si>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</si>
  <si>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</si>
  <si>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</si>
  <si>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</si>
  <si>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</si>
  <si>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</si>
  <si>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</si>
  <si>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</si>
  <si>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</si>
  <si>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</si>
  <si>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</si>
  <si>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</si>
  <si>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</si>
  <si>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</si>
  <si>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</si>
  <si>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</si>
  <si>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</si>
  <si>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</si>
  <si>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</si>
  <si>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</si>
  <si>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</si>
  <si>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</si>
  <si>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</si>
  <si>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</si>
  <si>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</si>
  <si>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</si>
  <si>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</si>
  <si>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</si>
  <si>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</si>
  <si>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</si>
  <si>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</si>
  <si>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</si>
  <si>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</si>
  <si>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</si>
  <si>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</si>
  <si>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</si>
  <si>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</si>
  <si>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</si>
  <si>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</si>
  <si>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</si>
  <si>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</si>
  <si>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</si>
  <si>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</si>
  <si>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</si>
  <si>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</si>
  <si>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</si>
  <si>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</si>
  <si>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</si>
  <si>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</si>
  <si>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</si>
  <si>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</si>
  <si>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</si>
  <si>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</si>
  <si>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</si>
  <si>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</si>
  <si>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</si>
  <si>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</si>
  <si>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</si>
  <si>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</si>
  <si>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</si>
  <si>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</si>
  <si>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</si>
  <si>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</si>
  <si>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</si>
  <si>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</si>
  <si>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</si>
  <si>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</si>
  <si>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</si>
  <si>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</si>
  <si>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</si>
  <si>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</si>
  <si>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</si>
  <si>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</si>
  <si>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</si>
  <si>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</si>
  <si>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</si>
  <si>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</si>
  <si>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</si>
  <si>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</si>
  <si>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</si>
  <si>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</si>
  <si>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</si>
  <si>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</si>
  <si>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</si>
  <si>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</si>
  <si>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</si>
  <si>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</si>
  <si>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</si>
  <si>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</si>
  <si>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</si>
  <si>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</si>
  <si>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</si>
  <si>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</si>
  <si>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</si>
  <si>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</si>
  <si>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</si>
  <si>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</si>
  <si>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</si>
  <si>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</si>
  <si>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</si>
  <si>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</si>
  <si>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</si>
  <si>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</si>
  <si>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</si>
  <si>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</si>
  <si>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</si>
  <si>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</si>
  <si>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</si>
  <si>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</si>
  <si>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</si>
  <si>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</si>
  <si>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</si>
  <si>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</si>
  <si>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</si>
  <si>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</si>
  <si>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</si>
  <si>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</si>
  <si>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</si>
  <si>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</si>
  <si>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</si>
  <si>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</si>
  <si>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</si>
  <si>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</si>
  <si>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</si>
  <si>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</si>
  <si>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</si>
  <si>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</si>
  <si>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</si>
  <si>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</si>
  <si>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</si>
  <si>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</si>
  <si>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</si>
  <si>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</si>
  <si>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</si>
  <si>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</si>
  <si>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</si>
  <si>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</si>
  <si>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</si>
  <si>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</si>
  <si>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</si>
  <si>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</si>
  <si>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</si>
  <si>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</si>
  <si>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</si>
  <si>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</si>
  <si>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</si>
  <si>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</si>
  <si>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</si>
  <si>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</si>
  <si>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</si>
  <si>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</si>
  <si>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</si>
  <si>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</si>
  <si>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</si>
  <si>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</si>
  <si>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</si>
  <si>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</si>
  <si>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</si>
  <si>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</si>
  <si>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</si>
  <si>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</si>
  <si>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</si>
  <si>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</si>
  <si>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</si>
  <si>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</si>
  <si>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</si>
  <si>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</si>
  <si>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</si>
  <si>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</si>
  <si>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</si>
  <si>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</si>
  <si>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</si>
  <si>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</si>
  <si>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</si>
  <si>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</si>
  <si>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</si>
  <si>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</si>
  <si>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</si>
  <si>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</si>
  <si>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</si>
  <si>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</si>
  <si>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</si>
  <si>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</si>
  <si>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</si>
  <si>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</si>
  <si>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</si>
  <si>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</si>
  <si>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</si>
  <si>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</si>
  <si>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</si>
  <si>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</si>
  <si>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</si>
  <si>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</si>
  <si>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</si>
  <si>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</si>
  <si>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</si>
  <si>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</si>
  <si>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</si>
  <si>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</si>
  <si>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</si>
  <si>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</si>
  <si>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</si>
  <si>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</si>
  <si>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</si>
  <si>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</si>
  <si>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</si>
  <si>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</si>
  <si>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</si>
  <si>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</si>
  <si>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</si>
  <si>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</si>
  <si>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</si>
  <si>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</si>
  <si>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</si>
  <si>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</si>
  <si>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</si>
  <si>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</si>
  <si>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</si>
  <si>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</si>
  <si>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</si>
  <si>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</si>
  <si>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</si>
  <si>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</si>
  <si>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</si>
  <si>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</si>
  <si>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</si>
  <si>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</si>
  <si>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</si>
  <si>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</si>
  <si>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</si>
  <si>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</si>
  <si>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</si>
  <si>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</si>
  <si>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</si>
  <si>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</si>
  <si>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</si>
  <si>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</si>
  <si>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</si>
  <si>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</si>
  <si>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</si>
  <si>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</si>
  <si>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</si>
  <si>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</si>
  <si>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</si>
  <si>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</si>
  <si>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</si>
  <si>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</si>
  <si>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</si>
  <si>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</si>
  <si>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</si>
  <si>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</si>
  <si>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</si>
  <si>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</si>
  <si>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</si>
  <si>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</si>
  <si>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</si>
  <si>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</si>
  <si>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</si>
  <si>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</si>
  <si>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</si>
  <si>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</si>
  <si>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</si>
  <si>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</si>
  <si>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</si>
  <si>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</si>
  <si>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</si>
  <si>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</si>
  <si>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</si>
  <si>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</si>
  <si>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</si>
  <si>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</si>
  <si>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</si>
  <si>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</si>
  <si>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</si>
  <si>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</si>
  <si>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</si>
  <si>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</si>
  <si>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</si>
  <si>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</si>
  <si>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</si>
  <si>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</si>
  <si>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</si>
  <si>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</si>
  <si>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</si>
  <si>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</si>
  <si>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</si>
  <si>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</si>
  <si>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</si>
  <si>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</si>
  <si>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</si>
  <si>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</si>
  <si>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</si>
  <si>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</si>
  <si>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</si>
  <si>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</si>
  <si>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</si>
  <si>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</si>
  <si>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</si>
  <si>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</si>
  <si>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</si>
  <si>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</si>
  <si>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</si>
  <si>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</si>
  <si>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</si>
  <si>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</si>
  <si>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</si>
  <si>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</si>
  <si>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</si>
  <si>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</si>
  <si>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</si>
  <si>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</si>
  <si>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</si>
  <si>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</si>
  <si>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</si>
  <si>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</si>
  <si>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</si>
  <si>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</si>
  <si>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</si>
  <si>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</si>
  <si>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</si>
  <si>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</si>
  <si>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</si>
  <si>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</si>
  <si>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</si>
  <si>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</si>
  <si>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</si>
  <si>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</si>
  <si>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</si>
  <si>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</si>
  <si>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</si>
  <si>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</si>
  <si>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</si>
  <si>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</si>
  <si>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</si>
  <si>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</si>
  <si>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</si>
  <si>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</si>
  <si>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</si>
  <si>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</si>
  <si>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</si>
  <si>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</si>
  <si>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</si>
  <si>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</si>
  <si>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</si>
  <si>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</si>
  <si>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</si>
  <si>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</si>
  <si>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</si>
  <si>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</si>
  <si>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</si>
  <si>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</si>
  <si>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</si>
  <si>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</si>
  <si>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</si>
  <si>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</si>
  <si>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</si>
  <si>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</si>
  <si>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</si>
  <si>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</si>
  <si>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</si>
  <si>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</si>
  <si>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</si>
  <si>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</si>
  <si>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</si>
  <si>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</si>
  <si>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</si>
  <si>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</si>
  <si>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</si>
  <si>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</si>
  <si>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</si>
  <si>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</si>
  <si>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</si>
  <si>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</si>
  <si>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</si>
  <si>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</si>
  <si>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</si>
  <si>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</si>
  <si>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</si>
  <si>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</si>
  <si>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</si>
  <si>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</si>
  <si>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</si>
  <si>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</si>
  <si>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</si>
  <si>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</si>
  <si>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</si>
  <si>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</si>
  <si>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</si>
  <si>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</si>
  <si>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</si>
  <si>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</si>
  <si>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</si>
  <si>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</si>
  <si>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</si>
  <si>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</si>
  <si>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</si>
  <si>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</si>
  <si>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</si>
  <si>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</si>
  <si>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</si>
  <si>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</si>
  <si>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</si>
  <si>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</si>
  <si>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</si>
  <si>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</si>
  <si>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</si>
  <si>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</si>
  <si>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</si>
  <si>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</si>
  <si>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</si>
  <si>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</si>
  <si>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</si>
  <si>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</si>
  <si>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</si>
  <si>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</si>
  <si>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</si>
  <si>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</si>
  <si>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</si>
  <si>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</si>
  <si>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</si>
  <si>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</si>
  <si>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</si>
  <si>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</si>
  <si>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</si>
  <si>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</si>
  <si>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</si>
  <si>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</si>
  <si>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</si>
  <si>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</si>
  <si>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</si>
  <si>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</si>
  <si>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</si>
  <si>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</si>
  <si>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</si>
  <si>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</si>
  <si>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</si>
  <si>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</si>
  <si>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</si>
  <si>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</si>
  <si>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</si>
  <si>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</si>
  <si>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</si>
  <si>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</si>
  <si>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</si>
  <si>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</si>
  <si>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</si>
  <si>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</si>
  <si>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</si>
  <si>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</si>
  <si>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</si>
  <si>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</si>
  <si>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</si>
  <si>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</si>
  <si>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</si>
  <si>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</si>
  <si>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</si>
  <si>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</si>
  <si>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</si>
  <si>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</si>
  <si>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</si>
  <si>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</si>
  <si>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</si>
  <si>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</si>
  <si>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</si>
  <si>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</si>
  <si>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</si>
  <si>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</si>
  <si>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</si>
  <si>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</si>
  <si>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</si>
  <si>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</si>
  <si>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</si>
  <si>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</si>
  <si>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</si>
  <si>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</si>
  <si>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</si>
  <si>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</si>
  <si>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</si>
  <si>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</si>
  <si>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</si>
  <si>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</si>
  <si>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</si>
  <si>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</si>
  <si>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</si>
  <si>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</si>
  <si>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</si>
  <si>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</si>
  <si>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</si>
  <si>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</si>
  <si>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</si>
  <si>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</si>
  <si>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</si>
  <si>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</si>
  <si>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</si>
  <si>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</si>
  <si>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</si>
  <si>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</si>
  <si>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</si>
  <si>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</si>
  <si>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</si>
  <si>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</si>
  <si>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</si>
  <si>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</si>
  <si>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</si>
  <si>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</si>
  <si>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</si>
  <si>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</si>
  <si>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</si>
  <si>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</si>
  <si>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</si>
  <si>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</si>
  <si>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</si>
  <si>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</si>
  <si>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</si>
  <si>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</si>
  <si>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</si>
  <si>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</si>
  <si>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</si>
  <si>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</si>
  <si>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</si>
  <si>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</si>
  <si>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</si>
  <si>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</si>
  <si>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</si>
  <si>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</si>
  <si>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</si>
  <si>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</si>
  <si>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</si>
  <si>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</si>
  <si>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</si>
  <si>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</si>
  <si>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</si>
  <si>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</si>
  <si>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</si>
  <si>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</si>
  <si>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</si>
  <si>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</si>
  <si>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</si>
  <si>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</si>
  <si>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</si>
  <si>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</si>
  <si>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</si>
  <si>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</si>
  <si>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</si>
  <si>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</si>
  <si>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</si>
  <si>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</si>
  <si>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</si>
  <si>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</si>
  <si>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</si>
  <si>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</si>
  <si>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</si>
  <si>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</si>
  <si>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</si>
  <si>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</si>
  <si>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</si>
  <si>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</si>
  <si>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</si>
  <si>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</si>
  <si>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</si>
  <si>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</si>
  <si>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</si>
  <si>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</si>
  <si>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</si>
  <si>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</si>
  <si>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</si>
  <si>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</si>
  <si>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</si>
  <si>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</si>
  <si>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</si>
  <si>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</si>
  <si>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</si>
  <si>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</si>
  <si>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</si>
  <si>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</si>
  <si>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</si>
  <si>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</si>
  <si>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</si>
  <si>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</si>
  <si>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</si>
  <si>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</si>
  <si>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</si>
  <si>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</si>
  <si>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</si>
  <si>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</si>
  <si>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</si>
  <si>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</si>
  <si>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</si>
  <si>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</si>
  <si>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</si>
  <si>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</si>
  <si>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</si>
  <si>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</si>
  <si>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</si>
  <si>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</si>
  <si>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</si>
  <si>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</si>
  <si>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</si>
  <si>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</si>
  <si>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</si>
  <si>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</si>
  <si>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</si>
  <si>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</si>
  <si>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</si>
  <si>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</si>
  <si>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</si>
  <si>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</si>
  <si>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</si>
  <si>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</si>
  <si>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</si>
  <si>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</si>
  <si>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</si>
  <si>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</si>
  <si>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</si>
  <si>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</si>
  <si>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</si>
  <si>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</si>
  <si>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</si>
  <si>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</si>
  <si>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</si>
  <si>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</si>
  <si>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</si>
  <si>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</si>
  <si>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</si>
  <si>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</si>
  <si>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</si>
  <si>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</si>
  <si>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</si>
  <si>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</si>
  <si>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</si>
  <si>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</si>
  <si>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</si>
  <si>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</si>
  <si>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</si>
  <si>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</si>
  <si>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</si>
  <si>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</si>
  <si>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</si>
  <si>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</si>
  <si>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</si>
  <si>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</si>
  <si>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</si>
  <si>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</si>
  <si>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</si>
  <si>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</si>
  <si>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</si>
  <si>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</si>
  <si>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</si>
  <si>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</si>
  <si>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</si>
  <si>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</si>
  <si>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</si>
  <si>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</si>
  <si>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</si>
  <si>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</si>
  <si>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</si>
  <si>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</si>
  <si>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</si>
  <si>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</si>
  <si>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</si>
  <si>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</si>
  <si>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</si>
  <si>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</si>
  <si>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</si>
  <si>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</si>
  <si>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</si>
  <si>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</si>
  <si>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</si>
  <si>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</si>
  <si>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</si>
  <si>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</si>
  <si>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</si>
  <si>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</si>
  <si>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</si>
  <si>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</si>
  <si>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</si>
  <si>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</si>
  <si>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</si>
  <si>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</si>
  <si>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</si>
  <si>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</si>
  <si>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</si>
  <si>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</si>
  <si>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</si>
  <si>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</si>
  <si>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</si>
  <si>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</si>
  <si>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</si>
  <si>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</si>
  <si>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</si>
  <si>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</si>
  <si>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</si>
  <si>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</si>
  <si>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</si>
  <si>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</si>
  <si>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</si>
  <si>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</si>
  <si>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</si>
  <si>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</si>
  <si>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</si>
  <si>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</si>
  <si>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</si>
  <si>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</si>
  <si>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</si>
  <si>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</si>
  <si>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</si>
  <si>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</si>
  <si>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</si>
  <si>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</si>
  <si>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</si>
  <si>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</si>
  <si>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</si>
  <si>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</si>
  <si>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</si>
  <si>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</si>
  <si>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</si>
  <si>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</si>
  <si>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</si>
  <si>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</si>
  <si>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</si>
  <si>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</si>
  <si>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</si>
  <si>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</si>
  <si>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</si>
  <si>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</si>
  <si>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</si>
  <si>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</si>
  <si>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</si>
  <si>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</si>
  <si>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</si>
  <si>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</si>
  <si>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</si>
  <si>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</si>
  <si>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</si>
  <si>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</si>
  <si>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</si>
  <si>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</si>
  <si>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</si>
  <si>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</si>
  <si>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</si>
  <si>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</si>
  <si>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</si>
  <si>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</si>
  <si>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</si>
  <si>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</si>
  <si>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</si>
  <si>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</si>
  <si>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</si>
  <si>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</si>
  <si>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</si>
  <si>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</si>
  <si>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</si>
  <si>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</si>
  <si>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</si>
  <si>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</si>
  <si>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</si>
  <si>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</si>
  <si>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</si>
  <si>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</si>
  <si>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</si>
  <si>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</si>
  <si>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</si>
  <si>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</si>
  <si>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</si>
  <si>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</si>
  <si>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</si>
  <si>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</si>
  <si>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</si>
  <si>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</si>
  <si>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</si>
  <si>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</si>
  <si>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</si>
  <si>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</si>
  <si>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</si>
  <si>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</si>
  <si>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</si>
  <si>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</si>
  <si>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</si>
  <si>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</si>
  <si>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</si>
  <si>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</si>
  <si>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</si>
  <si>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</si>
  <si>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</si>
  <si>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</si>
  <si>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</si>
  <si>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</si>
  <si>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</si>
  <si>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</si>
  <si>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</si>
  <si>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</si>
  <si>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</si>
  <si>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</si>
  <si>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</si>
  <si>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</si>
  <si>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</si>
  <si>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</si>
  <si>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</si>
  <si>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</si>
  <si>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</si>
  <si>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</si>
  <si>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</si>
  <si>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</si>
  <si>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</si>
  <si>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</si>
  <si>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</si>
  <si>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</si>
  <si>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</si>
  <si>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</si>
  <si>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</si>
  <si>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</si>
  <si>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</si>
  <si>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</si>
  <si>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</si>
  <si>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</si>
  <si>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</si>
  <si>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</si>
  <si>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</si>
  <si>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</si>
  <si>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</si>
  <si>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</si>
  <si>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</si>
  <si>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</si>
  <si>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</si>
  <si>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</si>
  <si>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</si>
  <si>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</si>
  <si>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</si>
  <si>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</si>
  <si>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</si>
  <si>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</si>
  <si>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</si>
  <si>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</si>
  <si>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</si>
  <si>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</si>
  <si>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</si>
  <si>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</si>
  <si>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</si>
  <si>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</si>
  <si>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</si>
  <si>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</si>
  <si>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</si>
  <si>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</si>
  <si>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</si>
  <si>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</si>
  <si>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</si>
  <si>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</si>
  <si>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</si>
  <si>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</si>
  <si>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</si>
  <si>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</si>
  <si>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</si>
  <si>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</si>
  <si>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</si>
  <si>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</si>
  <si>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</si>
  <si>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</si>
  <si>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</si>
  <si>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</si>
  <si>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</si>
  <si>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</si>
  <si>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</si>
  <si>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</si>
  <si>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</si>
  <si>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</si>
  <si>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</si>
  <si>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</si>
  <si>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</si>
  <si>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</si>
  <si>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</si>
  <si>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</si>
  <si>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</si>
  <si>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</si>
  <si>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</si>
  <si>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</si>
  <si>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</si>
  <si>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</si>
  <si>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</si>
  <si>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</si>
  <si>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</si>
  <si>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</si>
  <si>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</si>
  <si>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</si>
  <si>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</si>
  <si>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</si>
  <si>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</si>
  <si>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</si>
  <si>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</si>
  <si>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</si>
  <si>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</si>
  <si>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</si>
  <si>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</si>
  <si>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</si>
  <si>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</si>
  <si>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</si>
  <si>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</si>
  <si>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</si>
  <si>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</si>
  <si>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</si>
  <si>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</si>
  <si>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</si>
  <si>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</si>
  <si>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</si>
  <si>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</si>
  <si>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</si>
  <si>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</si>
  <si>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</si>
  <si>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</si>
  <si>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</si>
  <si>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</si>
  <si>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</si>
  <si>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</si>
  <si>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</si>
  <si>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</si>
  <si>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</si>
  <si>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</si>
  <si>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</si>
  <si>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</si>
  <si>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</si>
  <si>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</si>
  <si>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</si>
  <si>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</si>
  <si>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</si>
  <si>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</si>
  <si>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</si>
  <si>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</si>
  <si>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</si>
  <si>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</si>
  <si>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</si>
  <si>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</si>
  <si>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</si>
  <si>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</si>
  <si>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</si>
  <si>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</si>
  <si>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</si>
  <si>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</si>
  <si>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</si>
  <si>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</si>
  <si>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</si>
  <si>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</si>
  <si>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</si>
  <si>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</si>
  <si>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</si>
  <si>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</si>
  <si>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</si>
  <si>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</si>
  <si>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</si>
  <si>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</si>
  <si>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</si>
  <si>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</si>
  <si>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</si>
  <si>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</si>
  <si>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</si>
  <si>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</si>
  <si>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</si>
  <si>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</si>
  <si>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</si>
  <si>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</si>
  <si>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</si>
  <si>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</si>
  <si>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</si>
  <si>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</si>
  <si>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</si>
  <si>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</si>
  <si>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</si>
  <si>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</si>
  <si>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</si>
  <si>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</si>
  <si>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</si>
  <si>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</si>
  <si>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</si>
  <si>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</si>
  <si>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</si>
  <si>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</si>
  <si>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</si>
  <si>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</si>
  <si>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</si>
  <si>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</si>
  <si>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</si>
  <si>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</si>
  <si>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</si>
  <si>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</si>
  <si>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</si>
  <si>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</si>
  <si>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</si>
  <si>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</si>
  <si>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</si>
  <si>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</si>
  <si>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</si>
  <si>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</si>
  <si>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</si>
  <si>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</si>
  <si>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</si>
  <si>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</si>
  <si>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</si>
  <si>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</si>
  <si>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</si>
  <si>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</si>
  <si>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</si>
  <si>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</si>
  <si>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</si>
  <si>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</si>
  <si>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</si>
  <si>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</si>
  <si>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</si>
  <si>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</si>
  <si>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</si>
  <si>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</si>
  <si>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</si>
  <si>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</si>
  <si>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</si>
  <si>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</si>
  <si>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</si>
  <si>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</si>
  <si>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</si>
  <si>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</si>
  <si>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</si>
  <si>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</si>
  <si>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</si>
  <si>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</si>
  <si>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</si>
  <si>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</si>
  <si>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</si>
  <si>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</si>
  <si>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</si>
  <si>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</si>
  <si>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</si>
  <si>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</si>
  <si>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</si>
  <si>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</si>
  <si>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</si>
  <si>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</si>
  <si>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</si>
  <si>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</si>
  <si>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</si>
  <si>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</si>
  <si>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</si>
  <si>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</si>
  <si>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</si>
  <si>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</si>
  <si>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</si>
  <si>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</si>
  <si>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</si>
  <si>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</si>
  <si>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</si>
  <si>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</si>
  <si>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</si>
  <si>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</si>
  <si>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</si>
  <si>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</si>
  <si>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</si>
  <si>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</si>
  <si>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</si>
  <si>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</si>
  <si>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</si>
  <si>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</si>
  <si>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</si>
  <si>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</si>
  <si>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</si>
  <si>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</si>
  <si>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</si>
  <si>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</si>
  <si>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</si>
  <si>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</si>
  <si>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</si>
  <si>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</si>
  <si>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</si>
  <si>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</si>
  <si>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</si>
  <si>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</si>
  <si>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</si>
  <si>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</si>
  <si>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</si>
  <si>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</si>
  <si>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</si>
  <si>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</si>
  <si>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</si>
  <si>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</si>
  <si>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</si>
  <si>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</si>
  <si>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</si>
  <si>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</si>
  <si>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</si>
  <si>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</si>
  <si>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</si>
  <si>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</si>
  <si>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</si>
  <si>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</si>
  <si>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</si>
  <si>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</si>
  <si>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</si>
  <si>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</si>
  <si>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</si>
  <si>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</si>
  <si>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</si>
  <si>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</si>
  <si>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</si>
  <si>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</si>
  <si>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</si>
  <si>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</si>
  <si>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</si>
  <si>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</si>
  <si>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</si>
  <si>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</si>
  <si>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</si>
  <si>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</si>
  <si>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</si>
  <si>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</si>
  <si>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</si>
  <si>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</si>
  <si>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</si>
  <si>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</si>
  <si>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</si>
  <si>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</si>
  <si>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</si>
  <si>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</si>
  <si>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</si>
  <si>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</si>
  <si>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</si>
  <si>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</si>
  <si>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</si>
  <si>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</si>
  <si>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</si>
  <si>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</si>
  <si>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</si>
  <si>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</si>
  <si>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</si>
  <si>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</si>
  <si>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</si>
  <si>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</si>
  <si>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</si>
  <si>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</si>
  <si>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</si>
  <si>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</si>
  <si>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</si>
  <si>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</si>
  <si>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</si>
  <si>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</si>
  <si>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</si>
  <si>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</si>
  <si>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</si>
  <si>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</si>
  <si>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</si>
  <si>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</si>
  <si>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</si>
  <si>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</si>
  <si>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</si>
  <si>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</si>
  <si>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</si>
  <si>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</si>
  <si>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</si>
  <si>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</si>
  <si>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</si>
  <si>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</si>
  <si>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</si>
  <si>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</si>
  <si>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</si>
  <si>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</si>
  <si>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</si>
  <si>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</si>
  <si>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</si>
  <si>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</si>
  <si>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</si>
  <si>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</si>
  <si>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</si>
  <si>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</si>
  <si>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</si>
  <si>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</si>
  <si>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</si>
  <si>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</si>
  <si>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</si>
  <si>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</si>
  <si>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</si>
  <si>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</si>
  <si>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</si>
  <si>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</si>
  <si>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</si>
  <si>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</si>
  <si>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</si>
  <si>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</si>
  <si>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</si>
  <si>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</si>
  <si>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</si>
  <si>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</si>
  <si>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</si>
  <si>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</si>
  <si>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</si>
  <si>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</si>
  <si>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</si>
  <si>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</si>
  <si>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</si>
  <si>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</si>
  <si>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</si>
  <si>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</si>
  <si>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</si>
  <si>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</si>
  <si>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</si>
  <si>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</si>
  <si>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</si>
  <si>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</si>
  <si>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</si>
  <si>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</si>
  <si>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</si>
  <si>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</si>
  <si>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</si>
  <si>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</si>
  <si>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</si>
  <si>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</si>
  <si>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</si>
  <si>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</si>
  <si>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</si>
  <si>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</si>
  <si>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</si>
  <si>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</si>
  <si>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</si>
  <si>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</si>
  <si>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</si>
  <si>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</si>
  <si>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</si>
  <si>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</si>
  <si>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</si>
  <si>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</si>
  <si>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</si>
  <si>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</si>
  <si>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</si>
  <si>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</si>
  <si>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</si>
  <si>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</si>
  <si>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</si>
  <si>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</si>
  <si>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</si>
  <si>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</si>
  <si>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</si>
  <si>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</si>
  <si>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</si>
  <si>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</si>
  <si>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</si>
  <si>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</si>
  <si>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</si>
  <si>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</si>
  <si>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</si>
  <si>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</si>
  <si>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</si>
  <si>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</si>
  <si>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</si>
  <si>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</si>
  <si>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</si>
  <si>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</si>
  <si>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</si>
  <si>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</si>
  <si>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</si>
  <si>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</si>
  <si>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</si>
  <si>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</si>
  <si>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</si>
  <si>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</si>
  <si>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</si>
  <si>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</si>
  <si>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</si>
  <si>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</si>
  <si>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</si>
  <si>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</si>
  <si>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</si>
  <si>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</si>
  <si>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</si>
  <si>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</si>
  <si>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</si>
  <si>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</si>
  <si>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</si>
  <si>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</si>
  <si>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</si>
  <si>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</si>
  <si>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</si>
  <si>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</si>
  <si>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</si>
  <si>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</si>
  <si>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</si>
  <si>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</si>
  <si>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</si>
  <si>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</si>
  <si>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</si>
  <si>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</si>
  <si>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</si>
  <si>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</si>
  <si>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</si>
  <si>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</si>
  <si>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</si>
  <si>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</si>
  <si>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</si>
  <si>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</si>
  <si>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</si>
  <si>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</si>
  <si>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</si>
  <si>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</si>
  <si>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</si>
  <si>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</si>
  <si>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</si>
  <si>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</si>
  <si>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</si>
  <si>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</si>
  <si>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</si>
  <si>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</si>
  <si>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</si>
  <si>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</si>
  <si>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</si>
  <si>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</si>
  <si>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</si>
  <si>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</si>
  <si>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</si>
  <si>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</si>
  <si>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</si>
  <si>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</si>
  <si>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</si>
  <si>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</si>
  <si>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</si>
  <si>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</si>
  <si>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</si>
  <si>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</si>
  <si>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</si>
  <si>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</si>
  <si>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</si>
  <si>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</si>
  <si>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</si>
  <si>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</si>
  <si>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</si>
  <si>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</si>
  <si>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</si>
  <si>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</si>
  <si>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</si>
  <si>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</si>
  <si>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</si>
  <si>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</si>
  <si>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</si>
  <si>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</si>
  <si>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</si>
  <si>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</si>
  <si>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</si>
  <si>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</si>
  <si>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</si>
  <si>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</si>
  <si>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</si>
  <si>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</si>
  <si>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</si>
  <si>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</si>
  <si>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</si>
  <si>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</si>
  <si>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</si>
  <si>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</si>
  <si>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</si>
  <si>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</si>
  <si>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</si>
  <si>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</si>
  <si>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</si>
  <si>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</si>
  <si>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</si>
  <si>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</si>
  <si>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</si>
  <si>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</si>
  <si>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</si>
  <si>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</si>
  <si>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</si>
  <si>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</si>
  <si>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</si>
  <si>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</si>
  <si>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</si>
  <si>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</si>
  <si>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</si>
  <si>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</si>
  <si>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</si>
  <si>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</si>
  <si>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</si>
  <si>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</si>
  <si>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</si>
  <si>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</si>
  <si>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</si>
  <si>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</si>
  <si>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</si>
  <si>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</si>
  <si>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</si>
  <si>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</si>
  <si>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</si>
  <si>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</si>
  <si>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</si>
  <si>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</si>
  <si>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</si>
  <si>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</si>
  <si>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</si>
  <si>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</si>
  <si>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</si>
  <si>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</si>
  <si>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</si>
  <si>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</si>
  <si>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</si>
  <si>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</si>
  <si>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</si>
  <si>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</si>
  <si>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</si>
  <si>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</si>
  <si>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</si>
  <si>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</si>
  <si>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</si>
  <si>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</si>
  <si>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</si>
  <si>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</si>
  <si>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</si>
  <si>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</si>
  <si>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</si>
  <si>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</si>
  <si>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</si>
  <si>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</si>
  <si>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</si>
  <si>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</si>
  <si>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</si>
  <si>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</si>
  <si>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</si>
  <si>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</si>
  <si>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</si>
  <si>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</si>
  <si>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</si>
  <si>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</si>
  <si>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</si>
  <si>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</si>
  <si>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</si>
  <si>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</si>
  <si>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</si>
  <si>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</si>
  <si>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</si>
  <si>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</si>
  <si>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</si>
  <si>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</si>
  <si>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</si>
  <si>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</si>
  <si>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</si>
  <si>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</si>
  <si>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</si>
  <si>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</si>
  <si>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</si>
  <si>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</si>
  <si>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</si>
  <si>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</si>
  <si>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</si>
  <si>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</si>
  <si>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</si>
  <si>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</si>
  <si>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</si>
  <si>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</si>
  <si>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</si>
  <si>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</si>
  <si>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</si>
  <si>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</si>
  <si>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</si>
  <si>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</si>
  <si>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</si>
  <si>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</si>
  <si>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</si>
  <si>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</si>
  <si>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</si>
  <si>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</si>
  <si>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</si>
  <si>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</si>
  <si>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</si>
  <si>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</si>
  <si>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</si>
  <si>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</si>
  <si>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</si>
  <si>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</si>
  <si>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</si>
  <si>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</si>
  <si>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</si>
  <si>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</si>
  <si>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</si>
  <si>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</si>
  <si>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</si>
  <si>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</si>
  <si>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</si>
  <si>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</si>
  <si>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</si>
  <si>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</si>
  <si>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</si>
  <si>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</si>
  <si>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</si>
  <si>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</si>
  <si>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</si>
  <si>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</si>
  <si>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</si>
  <si>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</si>
  <si>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</si>
  <si>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</si>
  <si>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</si>
  <si>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</si>
  <si>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</si>
  <si>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</si>
  <si>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</si>
  <si>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</si>
  <si>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</si>
  <si>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</si>
  <si>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</si>
  <si>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</si>
  <si>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</si>
  <si>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</si>
  <si>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</si>
  <si>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</si>
  <si>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</si>
  <si>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</si>
  <si>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</si>
  <si>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</si>
  <si>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</si>
  <si>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</si>
  <si>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</si>
  <si>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</si>
  <si>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</si>
  <si>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</si>
  <si>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</si>
  <si>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</si>
  <si>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</si>
  <si>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</si>
  <si>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</si>
  <si>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</si>
  <si>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</si>
  <si>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</si>
  <si>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</si>
  <si>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</si>
  <si>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</si>
  <si>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</si>
  <si>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</si>
  <si>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</si>
  <si>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</si>
  <si>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</si>
  <si>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</si>
  <si>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</si>
  <si>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</si>
  <si>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</si>
  <si>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</si>
  <si>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</si>
  <si>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</si>
  <si>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</si>
  <si>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Percent Successful</t>
  </si>
  <si>
    <t>Percent Cancelled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</si>
  <si>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</si>
  <si>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</si>
  <si>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</si>
  <si>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</si>
  <si>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</si>
  <si>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</si>
  <si>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</si>
  <si>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1000 to 4999</t>
  </si>
  <si>
    <t>5000 to 9999</t>
  </si>
  <si>
    <t>15000 to 19999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</si>
  <si>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</si>
  <si>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</si>
  <si>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</si>
  <si>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</si>
  <si>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</si>
  <si>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</si>
  <si>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</si>
  <si>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</si>
  <si>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&lt; 1000</t>
  </si>
  <si>
    <t>Number Canceled</t>
  </si>
  <si>
    <t>Mean # Backers</t>
  </si>
  <si>
    <t>Successful Campaigns</t>
  </si>
  <si>
    <t>Median # Backers</t>
  </si>
  <si>
    <t>Min. # Backers</t>
  </si>
  <si>
    <t>Max. # Backers</t>
  </si>
  <si>
    <t>Standard Deviation</t>
  </si>
  <si>
    <t>Variance</t>
  </si>
  <si>
    <t>Formula</t>
  </si>
  <si>
    <t>Calculated</t>
  </si>
  <si>
    <t>Failed Campaigns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</si>
</sst>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NumberFormat="1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0" applyNumberFormat="1"/>
    <xf numFmtId="9" fontId="0" fillId="0" borderId="0" xfId="1" applyFont="1"/>
    <xf numFmtId="0" fontId="1" fillId="0" borderId="0" xfId="0" applyFont="1"/>
    <xf numFmtId="0" fontId="1" fillId="0" borderId="0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9" xfId="0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2" xfId="0" applyFont="1" applyBorder="1"/>
    <xf numFmtId="1" fontId="0" fillId="0" borderId="3" xfId="0" applyNumberFormat="1" applyBorder="1"/>
    <xf numFmtId="0" fontId="1" fillId="0" borderId="4" xfId="0" applyFont="1" applyBorder="1"/>
    <xf numFmtId="0" fontId="1" fillId="0" borderId="4" xfId="0" applyFont="1" applyBorder="1" applyAlignment="1">
      <alignment horizontal="right"/>
    </xf>
    <xf numFmtId="0" fontId="1" fillId="0" borderId="6" xfId="0" applyFont="1" applyBorder="1" applyAlignment="1">
      <alignment horizontal="right"/>
    </xf>
    <xf numFmtId="0" fontId="1" fillId="0" borderId="1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2" fontId="0" fillId="0" borderId="5" xfId="0" applyNumberFormat="1" applyBorder="1"/>
    <xf numFmtId="2" fontId="0" fillId="0" borderId="8" xfId="0" applyNumberFormat="1" applyBorder="1"/>
  </cellXfs>
  <cellStyles count="2">
    <cellStyle name="Normal" xfId="0" builtinId="0"/>
    <cellStyle name="Percent" xfId="1" builtinId="5"/>
  </cellStyles>
  <dxfs count="13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FF5B5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[HOFFMAN-StarterBook.xlsx]Category Pivot!PivotTable1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solidFill>
              <a:schemeClr val="accent4">
                <a:lumMod val="60000"/>
                <a:lumOff val="40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5C-4951-B1E0-7C77CE8DC39F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5C-4951-B1E0-7C77CE8DC39F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5C-4951-B1E0-7C77CE8DC39F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5C-4951-B1E0-7C77CE8DC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5742911"/>
        <c:axId val="1172959519"/>
      </c:barChart>
      <c:catAx>
        <c:axId val="1165742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959519"/>
        <c:crosses val="autoZero"/>
        <c:auto val="1"/>
        <c:lblAlgn val="ctr"/>
        <c:lblOffset val="100"/>
        <c:noMultiLvlLbl val="0"/>
      </c:catAx>
      <c:valAx>
        <c:axId val="11729595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742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[HOFFMAN-StarterBook.xlsx]Sub-Category Pivot!PivotTable2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8D-4B0B-BC8C-9F2ACA191031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8D-4B0B-BC8C-9F2ACA191031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8D-4B0B-BC8C-9F2ACA191031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8D-4B0B-BC8C-9F2ACA191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28785983"/>
        <c:axId val="1245385535"/>
      </c:barChart>
      <c:catAx>
        <c:axId val="11287859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385535"/>
        <c:crosses val="autoZero"/>
        <c:auto val="1"/>
        <c:lblAlgn val="ctr"/>
        <c:lblOffset val="100"/>
        <c:noMultiLvlLbl val="0"/>
      </c:catAx>
      <c:valAx>
        <c:axId val="1245385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7859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[HOFFMAN-StarterBook.xlsx]Date Created Pivot!PivotTable3</c:name>
    <c:fmtId val="3"/>
  </c:pivotSource>
  <c:chart>
    <c:autoTitleDeleted val="0"/>
    <c:pivotFmts>
      <c:pivotFmt>
        <c:idx val="0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ysClr val="windowText" lastClr="0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973533279100346E-2"/>
          <c:y val="0.15955518370464722"/>
          <c:w val="0.85191775004732595"/>
          <c:h val="0.7048147099890093"/>
        </c:manualLayout>
      </c:layout>
      <c:lineChart>
        <c:grouping val="standard"/>
        <c:varyColors val="0"/>
        <c:ser>
          <c:idx val="0"/>
          <c:order val="0"/>
          <c:tx>
            <c:strRef>
              <c:f>'Date Created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BC-497F-B7BB-49F705499342}"/>
            </c:ext>
          </c:extLst>
        </c:ser>
        <c:ser>
          <c:idx val="1"/>
          <c:order val="1"/>
          <c:tx>
            <c:strRef>
              <c:f>'Date Created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BC-497F-B7BB-49F705499342}"/>
            </c:ext>
          </c:extLst>
        </c:ser>
        <c:ser>
          <c:idx val="2"/>
          <c:order val="2"/>
          <c:tx>
            <c:strRef>
              <c:f>'Date Created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9BC-497F-B7BB-49F705499342}"/>
            </c:ext>
          </c:extLst>
        </c:ser>
        <c:ser>
          <c:idx val="3"/>
          <c:order val="3"/>
          <c:tx>
            <c:strRef>
              <c:f>'Date Created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'Date Created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Pivot'!$E$6:$E$18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9BC-497F-B7BB-49F705499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6018095"/>
        <c:axId val="1243219135"/>
      </c:lineChart>
      <c:catAx>
        <c:axId val="12560180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219135"/>
        <c:crosses val="autoZero"/>
        <c:auto val="1"/>
        <c:lblAlgn val="ctr"/>
        <c:lblOffset val="100"/>
        <c:noMultiLvlLbl val="0"/>
      </c:catAx>
      <c:valAx>
        <c:axId val="124321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0180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Sheet'!$F$1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'Bonus Sheet'!$F$2:$F$13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28-4468-A697-4F0C64588D5E}"/>
            </c:ext>
          </c:extLst>
        </c:ser>
        <c:ser>
          <c:idx val="1"/>
          <c:order val="1"/>
          <c:tx>
            <c:strRef>
              <c:f>'Bonus Sheet'!$G$1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'Bonus Sheet'!$G$2:$G$13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28-4468-A697-4F0C64588D5E}"/>
            </c:ext>
          </c:extLst>
        </c:ser>
        <c:ser>
          <c:idx val="2"/>
          <c:order val="2"/>
          <c:tx>
            <c:strRef>
              <c:f>'Bonus Sheet'!$H$1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'Bonus Sheet'!$H$2:$H$13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28-4468-A697-4F0C64588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7718096"/>
        <c:axId val="629206464"/>
      </c:lineChart>
      <c:catAx>
        <c:axId val="62771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206464"/>
        <c:crosses val="autoZero"/>
        <c:auto val="1"/>
        <c:lblAlgn val="ctr"/>
        <c:lblOffset val="100"/>
        <c:noMultiLvlLbl val="0"/>
      </c:catAx>
      <c:valAx>
        <c:axId val="62920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771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104775</xdr:colOff>
      <xdr:row>0</xdr:row>
      <xdr:rowOff>129146</xdr:rowOff>
    </xdr:from>
    <xdr:to>
      <xdr:col>21</xdr:col>
      <xdr:colOff>302560</xdr:colOff>
      <xdr:row>33</xdr:row>
      <xdr:rowOff>168088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2976D2-323C-4696-8DFA-0E555AB09E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180974</xdr:colOff>
      <xdr:row>3</xdr:row>
      <xdr:rowOff>42862</xdr:rowOff>
    </xdr:from>
    <xdr:to>
      <xdr:col>19</xdr:col>
      <xdr:colOff>400049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BE6626-518F-44E8-8A78-7BC0CDE102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581025</xdr:colOff>
      <xdr:row>1</xdr:row>
      <xdr:rowOff>61912</xdr:rowOff>
    </xdr:from>
    <xdr:to>
      <xdr:col>22</xdr:col>
      <xdr:colOff>600075</xdr:colOff>
      <xdr:row>22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B8D1A7-769E-4498-947F-95283FB51A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23811</xdr:rowOff>
    </xdr:from>
    <xdr:to>
      <xdr:col>7</xdr:col>
      <xdr:colOff>1352549</xdr:colOff>
      <xdr:row>39</xdr:row>
      <xdr:rowOff>9525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437403-18A4-49D5-8789-2F2A7D6A23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nor Hoffman" refreshedDate="44078.541182175926" createdVersion="6" refreshedVersion="6" minRefreshableVersion="3" recordCount="4114" xr:uid="{9419FAEB-2F78-4C70-8717-3E07826CDA40}">
  <cacheSource type="worksheet">
    <worksheetSource ref="A1:R4115" sheet="Starter Data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nor Hoffman" refreshedDate="44078.591217245368" createdVersion="6" refreshedVersion="6" minRefreshableVersion="3" recordCount="4114" xr:uid="{FB73C7A1-4EB0-447B-955C-8F0ECEEEEAD1}">
  <cacheSource type="worksheet">
    <worksheetSource ref="A1:T4115" sheet="Starter Data 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NE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NE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NE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NE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NE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NE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NE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NE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NE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NE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NE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NE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NE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NE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NE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NE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NE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NE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NE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NE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NE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NE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NE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NE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NE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NE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NE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NE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NE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NE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NE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NE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NE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NE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NE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NE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NE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NE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NE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NE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NE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NE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NE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NE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NE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NE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NE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NE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NE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NE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NE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NE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NE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NE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NE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NE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NE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NE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NE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NE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NE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NE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NE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NE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NE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NE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NE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NE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NE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NE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NE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NE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NE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NE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NE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NE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NE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NE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NE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NE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NE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NE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NE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NE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NE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NE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NE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NE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NE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NE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NE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NE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NE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NE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NE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NE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NE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NE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NE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NE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NE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NE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NE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NE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NE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NE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NE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NE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NE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NE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NE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NE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NE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NE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NE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NE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NE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NE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NE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NE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NE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NE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NE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NE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NE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NE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NE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NE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NE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NE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NE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NE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NE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NE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NE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NE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NE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NE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NE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NE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NE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NE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NE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NE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NE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NE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NE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NE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NE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NE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NE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NE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NE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NE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NE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NE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NE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NE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NE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NE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NE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NE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NE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NE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NE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NE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NE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NE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NE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NE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NE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NE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NE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NE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NE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NE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NE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NE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NE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NE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NE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NE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NE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NE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NE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NE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NE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NE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NE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NE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NE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NE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NE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N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N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N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N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N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N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NE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NE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NE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NE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NE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NE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NE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NE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NE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NE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NE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NE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NE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NE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NE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NE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NE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NE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NE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NE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NE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NE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NE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NE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NE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NE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NE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NE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NE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NE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NE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NE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NE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N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N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N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N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N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NE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NE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NE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NE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NE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NE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NE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NE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NE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NE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NE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NE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NE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NE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NE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NE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NE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NE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NE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NE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NE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NE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NE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NE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NE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NE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NE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NE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NE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NE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NE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NE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NE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NE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NE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NE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NE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NE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NE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NE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NE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NE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NE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NE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NE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NE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NE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NE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NE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NE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NE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NE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NE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NE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NE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NE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NE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NE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NE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NE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NE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NE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NE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NE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NE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NE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NE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NE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NE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NE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NE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NE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NE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NE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NE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NE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NE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NE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NE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NE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NE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NE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NE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NE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NE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NE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NE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NE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NE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NE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NE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NE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NE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NE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NE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NE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NE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NE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NE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NE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NE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NE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NE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NE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NE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NE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NE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NE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NE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NE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NE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NE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NE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NE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NE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NE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NE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NE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NE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NE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NE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NE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NE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NE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NE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NE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NE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NE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NE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NE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NE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NE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NE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NE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NE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NE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NE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NE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NE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NE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NE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NE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NE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NE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NE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NE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NE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NE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NE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NE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NE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NE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NE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NE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NE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NE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NE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NE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NE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NE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NE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NE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NE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NE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NE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NE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NE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NE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NE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NE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NE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NE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NE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NE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NE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NE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NE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NE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NE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NE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NE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NE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NE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NE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NE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NE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NE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NE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NE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NE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NE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NE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NE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NE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NE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NE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NE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NE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NE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NE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NE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NE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NE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NE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NE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NE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NE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NE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NE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NE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NE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NE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NE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NE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NE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NE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NE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NE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NE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NE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NE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NE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NE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NE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NE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NE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NE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NE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NE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NE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NE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NE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NE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NE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NE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NE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NE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NE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NE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NE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NE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NE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NE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NE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NE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NE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NE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NE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NE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NE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NE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NE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NE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NE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NE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NE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NE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NE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NE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NE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NE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NE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NE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NE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NE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NE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NE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NE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NE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NE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NE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NE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NE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NE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NE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NE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NE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NE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NE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NE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NE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NE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NE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NE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NE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NE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NE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NE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NE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NE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NE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NE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NE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NE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NE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NE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NE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NE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NE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NE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NE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NE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NE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NE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NE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NE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NE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NE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NE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NE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NE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NE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NE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NE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NE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NE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NE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NE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NE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NE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NE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NE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NE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NE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NE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NE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NE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NE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NE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NE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NE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NE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NE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NE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NE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NE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NE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NE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NE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NE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NE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NE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NE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NE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NE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NE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NE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NE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NE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NE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NE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NE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NE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NE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NE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NE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NE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NE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NE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NE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NE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NE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NE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NE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NE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NE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NE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NE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NE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NE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NE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NE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NE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NE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NE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NE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NE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NE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NE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NE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NE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NE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NE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NE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NE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NE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NE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NE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NE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NE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NE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NE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NE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NE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NE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NE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NE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NE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NE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NE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NE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NE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NE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NE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NE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NE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NE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NE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NE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NE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NE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NE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NE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NE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NE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NE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NE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NE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NE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NE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NE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NE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NE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NE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NE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NE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NE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NE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NE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NE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NE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NE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NE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NE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NE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NE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NE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NE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NE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NE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NE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NE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NE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NE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NE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NE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NE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NE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NE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NE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NE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NE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NE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NE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NE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NE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NE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NE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NE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NE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NE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NE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NE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NE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NE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NE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NE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NE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NE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NE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NE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NE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NE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NE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NE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NE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NE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NE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NE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NE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NE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NE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NE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NE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NE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NE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NE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NE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NE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NE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NE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NE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NE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NE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NE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NE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NE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NE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NE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NE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NE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NE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NE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NE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NE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NE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NE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NE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NE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NE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NE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NE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NE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NE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NE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NE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NE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NE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NE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NE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NE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NE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NE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NE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NE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NE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NE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NE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NE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NE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NE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NE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NE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NE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NE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NE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NE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NE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NE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NE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NE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NE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NE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NE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NE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NE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NE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NE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NE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NE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NE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NE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NE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NE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NE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NE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NE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NE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NE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NE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NE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NE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NE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NE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NE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NE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NE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NE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NE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NE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NE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NE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NE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NE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NE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NE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NE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NE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NE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NE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m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NE"/>
    <x v="1"/>
    <s v="plays"/>
    <x v="4100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NE"/>
    <x v="1"/>
    <s v="plays"/>
    <x v="4101"/>
    <m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m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m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m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NE"/>
    <x v="1"/>
    <s v="plays"/>
    <x v="4109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m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F1684F-8065-4583-A01D-DD7E7CE27F7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44D28C-1B34-43DB-A267-7EE01695C60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9B9CA0-DC3F-4894-8AAF-469A614E531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zoomScale="55" zoomScaleNormal="55" workbookViewId="0">
      <pane ySplit="1" topLeftCell="A2" activePane="bottomLeft" state="frozen"/>
      <selection pane="bottomLeft" activeCell="H6" sqref="H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2.42578125" bestFit="1" customWidth="1"/>
    <col min="17" max="17" width="25.28515625" bestFit="1" customWidth="1"/>
    <col min="18" max="18" width="23.7109375" customWidth="1"/>
    <col min="19" max="19" width="32.7109375" bestFit="1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_xlfn.IFS(E2&gt;0,E2/L2,E2=0,"NONE")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 t="shared" ref="T2:T65" si="0"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 t="shared" ref="P3:P66" si="1">_xlfn.IFS(E3&gt;0,E3/L3,E3=0,"NONE")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0">
        <f>(((J3/60)/60)/24)+DATE(1970,1,1)</f>
        <v>42766.600497685184</v>
      </c>
      <c r="T3" s="10">
        <f t="shared" si="0"/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ref="O4:O67" si="4">E4/D4</f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>(((J4/60)/60)/24)+DATE(1970,1,1)</f>
        <v>42405.702349537038</v>
      </c>
      <c r="T4" s="10">
        <f t="shared" si="0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4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ref="S5:S68" si="5">(((J5/60)/60)/24)+DATE(1970,1,1)</f>
        <v>41828.515127314815</v>
      </c>
      <c r="T5" s="10">
        <f t="shared" si="0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4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5"/>
        <v>42327.834247685183</v>
      </c>
      <c r="T6" s="10">
        <f t="shared" si="0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4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5"/>
        <v>42563.932951388888</v>
      </c>
      <c r="T7" s="10">
        <f t="shared" si="0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4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5"/>
        <v>41794.072337962964</v>
      </c>
      <c r="T8" s="10">
        <f t="shared" si="0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4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5"/>
        <v>42516.047071759262</v>
      </c>
      <c r="T9" s="10">
        <f t="shared" si="0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4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5"/>
        <v>42468.94458333333</v>
      </c>
      <c r="T10" s="10">
        <f t="shared" si="0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4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5"/>
        <v>42447.103518518517</v>
      </c>
      <c r="T11" s="10">
        <f t="shared" si="0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4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5"/>
        <v>41780.068043981482</v>
      </c>
      <c r="T12" s="10">
        <f t="shared" si="0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4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5"/>
        <v>42572.778495370367</v>
      </c>
      <c r="T13" s="10">
        <f t="shared" si="0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4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5"/>
        <v>41791.713252314818</v>
      </c>
      <c r="T14" s="10">
        <f t="shared" si="0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4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5"/>
        <v>42508.677187499998</v>
      </c>
      <c r="T15" s="10">
        <f t="shared" si="0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4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5"/>
        <v>41808.02648148148</v>
      </c>
      <c r="T16" s="10">
        <f t="shared" si="0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4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5"/>
        <v>42256.391875000001</v>
      </c>
      <c r="T17" s="10">
        <f t="shared" si="0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4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5"/>
        <v>41760.796423611115</v>
      </c>
      <c r="T18" s="10">
        <f t="shared" si="0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4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5"/>
        <v>41917.731736111113</v>
      </c>
      <c r="T19" s="10">
        <f t="shared" si="0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4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5"/>
        <v>41869.542314814818</v>
      </c>
      <c r="T20" s="10">
        <f t="shared" si="0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4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5"/>
        <v>42175.816365740742</v>
      </c>
      <c r="T21" s="10">
        <f t="shared" si="0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4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5"/>
        <v>42200.758240740746</v>
      </c>
      <c r="T22" s="10">
        <f t="shared" si="0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4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5"/>
        <v>41878.627187500002</v>
      </c>
      <c r="T23" s="10">
        <f t="shared" si="0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4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5"/>
        <v>41989.91134259259</v>
      </c>
      <c r="T24" s="10">
        <f t="shared" si="0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4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5"/>
        <v>42097.778946759259</v>
      </c>
      <c r="T25" s="10">
        <f t="shared" si="0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4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5"/>
        <v>42229.820173611108</v>
      </c>
      <c r="T26" s="10">
        <f t="shared" si="0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4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5"/>
        <v>42318.025011574078</v>
      </c>
      <c r="T27" s="10">
        <f t="shared" si="0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4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5"/>
        <v>41828.515555555554</v>
      </c>
      <c r="T28" s="10">
        <f t="shared" si="0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4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5"/>
        <v>41929.164733796293</v>
      </c>
      <c r="T29" s="10">
        <f t="shared" si="0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4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5"/>
        <v>42324.96393518518</v>
      </c>
      <c r="T30" s="10">
        <f t="shared" si="0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4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5"/>
        <v>41812.67324074074</v>
      </c>
      <c r="T31" s="10">
        <f t="shared" si="0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4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5"/>
        <v>41842.292997685188</v>
      </c>
      <c r="T32" s="10">
        <f t="shared" si="0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4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5"/>
        <v>42376.79206018518</v>
      </c>
      <c r="T33" s="10">
        <f t="shared" si="0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4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5"/>
        <v>42461.627511574072</v>
      </c>
      <c r="T34" s="10">
        <f t="shared" si="0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4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5"/>
        <v>42286.660891203705</v>
      </c>
      <c r="T35" s="10">
        <f t="shared" si="0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4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5"/>
        <v>41841.321770833332</v>
      </c>
      <c r="T36" s="10">
        <f t="shared" si="0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4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5"/>
        <v>42098.291828703703</v>
      </c>
      <c r="T37" s="10">
        <f t="shared" si="0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4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5"/>
        <v>42068.307002314818</v>
      </c>
      <c r="T38" s="10">
        <f t="shared" si="0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4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5"/>
        <v>42032.693043981482</v>
      </c>
      <c r="T39" s="10">
        <f t="shared" si="0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4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5"/>
        <v>41375.057222222218</v>
      </c>
      <c r="T40" s="10">
        <f t="shared" si="0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4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5"/>
        <v>41754.047083333331</v>
      </c>
      <c r="T41" s="10">
        <f t="shared" si="0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4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5"/>
        <v>41789.21398148148</v>
      </c>
      <c r="T42" s="10">
        <f t="shared" si="0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4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5"/>
        <v>41887.568912037037</v>
      </c>
      <c r="T43" s="10">
        <f t="shared" si="0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4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5"/>
        <v>41971.639189814814</v>
      </c>
      <c r="T44" s="10">
        <f t="shared" si="0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4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5"/>
        <v>41802.790347222224</v>
      </c>
      <c r="T45" s="10">
        <f t="shared" si="0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4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5"/>
        <v>41874.098807870374</v>
      </c>
      <c r="T46" s="10">
        <f t="shared" si="0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4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5"/>
        <v>42457.623923611114</v>
      </c>
      <c r="T47" s="10">
        <f t="shared" si="0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4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5"/>
        <v>42323.964976851858</v>
      </c>
      <c r="T48" s="10">
        <f t="shared" si="0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4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5"/>
        <v>41932.819525462961</v>
      </c>
      <c r="T49" s="10">
        <f t="shared" si="0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4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5"/>
        <v>42033.516898148147</v>
      </c>
      <c r="T50" s="10">
        <f t="shared" si="0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4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5"/>
        <v>42271.176446759258</v>
      </c>
      <c r="T51" s="10">
        <f t="shared" si="0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4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5"/>
        <v>41995.752986111111</v>
      </c>
      <c r="T52" s="10">
        <f t="shared" si="0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4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5"/>
        <v>42196.928668981483</v>
      </c>
      <c r="T53" s="10">
        <f t="shared" si="0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4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5"/>
        <v>41807.701921296299</v>
      </c>
      <c r="T54" s="10">
        <f t="shared" si="0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4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5"/>
        <v>41719.549131944441</v>
      </c>
      <c r="T55" s="10">
        <f t="shared" si="0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4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5"/>
        <v>42333.713206018518</v>
      </c>
      <c r="T56" s="10">
        <f t="shared" si="0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4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5"/>
        <v>42496.968935185185</v>
      </c>
      <c r="T57" s="10">
        <f t="shared" si="0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4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5"/>
        <v>42149.548888888887</v>
      </c>
      <c r="T58" s="10">
        <f t="shared" si="0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4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5"/>
        <v>42089.83289351852</v>
      </c>
      <c r="T59" s="10">
        <f t="shared" si="0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4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5"/>
        <v>41932.745046296295</v>
      </c>
      <c r="T60" s="10">
        <f t="shared" si="0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4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5"/>
        <v>42230.23583333334</v>
      </c>
      <c r="T61" s="10">
        <f t="shared" si="0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4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5"/>
        <v>41701.901817129627</v>
      </c>
      <c r="T62" s="10">
        <f t="shared" si="0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4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5"/>
        <v>41409.814317129632</v>
      </c>
      <c r="T63" s="10">
        <f t="shared" si="0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4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5"/>
        <v>41311.799513888887</v>
      </c>
      <c r="T64" s="10">
        <f t="shared" si="0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4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5"/>
        <v>41612.912187499998</v>
      </c>
      <c r="T65" s="10">
        <f t="shared" si="0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4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5"/>
        <v>41433.01829861111</v>
      </c>
      <c r="T66" s="10">
        <f t="shared" ref="T66:T129" si="6">(((I66/60)/60)/24)+DATE(1970,1,1)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 s="6">
        <f t="shared" ref="P67:P130" si="7">_xlfn.IFS(E67&gt;0,E67/L67,E67=0,"NONE")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0">
        <f t="shared" si="5"/>
        <v>41835.821226851855</v>
      </c>
      <c r="T67" s="10">
        <f t="shared" si="6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ref="O68:O131" si="10">E68/D68</f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5"/>
        <v>42539.849768518514</v>
      </c>
      <c r="T68" s="10">
        <f t="shared" si="6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10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ref="S69:S132" si="11">(((J69/60)/60)/24)+DATE(1970,1,1)</f>
        <v>41075.583379629628</v>
      </c>
      <c r="T69" s="10">
        <f t="shared" si="6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10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1"/>
        <v>41663.569340277776</v>
      </c>
      <c r="T70" s="10">
        <f t="shared" si="6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10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1"/>
        <v>40786.187789351854</v>
      </c>
      <c r="T71" s="10">
        <f t="shared" si="6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10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1"/>
        <v>40730.896354166667</v>
      </c>
      <c r="T72" s="10">
        <f t="shared" si="6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10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1"/>
        <v>40997.271493055552</v>
      </c>
      <c r="T73" s="10">
        <f t="shared" si="6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10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1"/>
        <v>41208.010196759256</v>
      </c>
      <c r="T74" s="10">
        <f t="shared" si="6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10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1"/>
        <v>40587.75675925926</v>
      </c>
      <c r="T75" s="10">
        <f t="shared" si="6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10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1"/>
        <v>42360.487210648149</v>
      </c>
      <c r="T76" s="10">
        <f t="shared" si="6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10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1"/>
        <v>41357.209166666667</v>
      </c>
      <c r="T77" s="10">
        <f t="shared" si="6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10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1"/>
        <v>40844.691643518519</v>
      </c>
      <c r="T78" s="10">
        <f t="shared" si="6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10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1"/>
        <v>40997.144872685189</v>
      </c>
      <c r="T79" s="10">
        <f t="shared" si="6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10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1"/>
        <v>42604.730567129634</v>
      </c>
      <c r="T80" s="10">
        <f t="shared" si="6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10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1"/>
        <v>41724.776539351849</v>
      </c>
      <c r="T81" s="10">
        <f t="shared" si="6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10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1"/>
        <v>41583.083981481483</v>
      </c>
      <c r="T82" s="10">
        <f t="shared" si="6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10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1"/>
        <v>41100.158877314818</v>
      </c>
      <c r="T83" s="10">
        <f t="shared" si="6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10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1"/>
        <v>40795.820150462961</v>
      </c>
      <c r="T84" s="10">
        <f t="shared" si="6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10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1"/>
        <v>42042.615613425922</v>
      </c>
      <c r="T85" s="10">
        <f t="shared" si="6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10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1"/>
        <v>40648.757939814815</v>
      </c>
      <c r="T86" s="10">
        <f t="shared" si="6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10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1"/>
        <v>40779.125428240739</v>
      </c>
      <c r="T87" s="10">
        <f t="shared" si="6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10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1"/>
        <v>42291.556076388893</v>
      </c>
      <c r="T88" s="10">
        <f t="shared" si="6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10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1"/>
        <v>40322.53938657407</v>
      </c>
      <c r="T89" s="10">
        <f t="shared" si="6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10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1"/>
        <v>41786.65892361111</v>
      </c>
      <c r="T90" s="10">
        <f t="shared" si="6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10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1"/>
        <v>41402.752222222225</v>
      </c>
      <c r="T91" s="10">
        <f t="shared" si="6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10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1"/>
        <v>40706.297442129631</v>
      </c>
      <c r="T92" s="10">
        <f t="shared" si="6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10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1"/>
        <v>40619.402361111112</v>
      </c>
      <c r="T93" s="10">
        <f t="shared" si="6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10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1"/>
        <v>42721.198877314819</v>
      </c>
      <c r="T94" s="10">
        <f t="shared" si="6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10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1"/>
        <v>41065.858067129629</v>
      </c>
      <c r="T95" s="10">
        <f t="shared" si="6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10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1"/>
        <v>41716.717847222222</v>
      </c>
      <c r="T96" s="10">
        <f t="shared" si="6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10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1"/>
        <v>40935.005104166667</v>
      </c>
      <c r="T97" s="10">
        <f t="shared" si="6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10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1"/>
        <v>40324.662511574075</v>
      </c>
      <c r="T98" s="10">
        <f t="shared" si="6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10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1"/>
        <v>40706.135208333333</v>
      </c>
      <c r="T99" s="10">
        <f t="shared" si="6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10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1"/>
        <v>41214.79483796296</v>
      </c>
      <c r="T100" s="10">
        <f t="shared" si="6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10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1"/>
        <v>41631.902766203704</v>
      </c>
      <c r="T101" s="10">
        <f t="shared" si="6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10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1"/>
        <v>41197.753310185188</v>
      </c>
      <c r="T102" s="10">
        <f t="shared" si="6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10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1"/>
        <v>41274.776736111111</v>
      </c>
      <c r="T103" s="10">
        <f t="shared" si="6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10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1"/>
        <v>40505.131168981483</v>
      </c>
      <c r="T104" s="10">
        <f t="shared" si="6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10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1"/>
        <v>41682.805902777778</v>
      </c>
      <c r="T105" s="10">
        <f t="shared" si="6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10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1"/>
        <v>40612.695208333331</v>
      </c>
      <c r="T106" s="10">
        <f t="shared" si="6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10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1"/>
        <v>42485.724768518514</v>
      </c>
      <c r="T107" s="10">
        <f t="shared" si="6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10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1"/>
        <v>40987.776631944449</v>
      </c>
      <c r="T108" s="10">
        <f t="shared" si="6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10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1"/>
        <v>40635.982488425929</v>
      </c>
      <c r="T109" s="10">
        <f t="shared" si="6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10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1"/>
        <v>41365.613078703704</v>
      </c>
      <c r="T110" s="10">
        <f t="shared" si="6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10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1"/>
        <v>40570.025810185187</v>
      </c>
      <c r="T111" s="10">
        <f t="shared" si="6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10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1"/>
        <v>41557.949687500004</v>
      </c>
      <c r="T112" s="10">
        <f t="shared" si="6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10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1"/>
        <v>42125.333182870367</v>
      </c>
      <c r="T113" s="10">
        <f t="shared" si="6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10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1"/>
        <v>41718.043032407404</v>
      </c>
      <c r="T114" s="10">
        <f t="shared" si="6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10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1"/>
        <v>40753.758425925924</v>
      </c>
      <c r="T115" s="10">
        <f t="shared" si="6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10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1"/>
        <v>40861.27416666667</v>
      </c>
      <c r="T116" s="10">
        <f t="shared" si="6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10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1"/>
        <v>40918.738935185182</v>
      </c>
      <c r="T117" s="10">
        <f t="shared" si="6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10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1"/>
        <v>40595.497164351851</v>
      </c>
      <c r="T118" s="10">
        <f t="shared" si="6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10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1"/>
        <v>40248.834999999999</v>
      </c>
      <c r="T119" s="10">
        <f t="shared" si="6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10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1"/>
        <v>40723.053657407407</v>
      </c>
      <c r="T120" s="10">
        <f t="shared" si="6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10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1"/>
        <v>40739.069282407407</v>
      </c>
      <c r="T121" s="10">
        <f t="shared" si="6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10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1"/>
        <v>42616.049849537041</v>
      </c>
      <c r="T122" s="10">
        <f t="shared" si="6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10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1"/>
        <v>42096.704976851848</v>
      </c>
      <c r="T123" s="10">
        <f t="shared" si="6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10"/>
        <v>0</v>
      </c>
      <c r="P124" s="6" t="str">
        <f t="shared" si="7"/>
        <v>NONE</v>
      </c>
      <c r="Q124" t="str">
        <f t="shared" si="8"/>
        <v>film &amp; video</v>
      </c>
      <c r="R124" t="str">
        <f t="shared" si="9"/>
        <v>science fiction</v>
      </c>
      <c r="S124" s="10">
        <f t="shared" si="11"/>
        <v>42593.431793981479</v>
      </c>
      <c r="T124" s="10">
        <f t="shared" si="6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10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1"/>
        <v>41904.781990740739</v>
      </c>
      <c r="T125" s="10">
        <f t="shared" si="6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10"/>
        <v>0</v>
      </c>
      <c r="P126" s="6" t="str">
        <f t="shared" si="7"/>
        <v>NONE</v>
      </c>
      <c r="Q126" t="str">
        <f t="shared" si="8"/>
        <v>film &amp; video</v>
      </c>
      <c r="R126" t="str">
        <f t="shared" si="9"/>
        <v>science fiction</v>
      </c>
      <c r="S126" s="10">
        <f t="shared" si="11"/>
        <v>42114.928726851853</v>
      </c>
      <c r="T126" s="10">
        <f t="shared" si="6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10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1"/>
        <v>42709.993981481486</v>
      </c>
      <c r="T127" s="10">
        <f t="shared" si="6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10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1"/>
        <v>42135.589548611111</v>
      </c>
      <c r="T128" s="10">
        <f t="shared" si="6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10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1"/>
        <v>42067.62431712963</v>
      </c>
      <c r="T129" s="10">
        <f t="shared" si="6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10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1"/>
        <v>42628.22792824074</v>
      </c>
      <c r="T130" s="10">
        <f t="shared" ref="T130:T193" si="12">(((I130/60)/60)/24)+DATE(1970,1,1)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0"/>
        <v>0</v>
      </c>
      <c r="P131" s="6" t="str">
        <f t="shared" ref="P131:P194" si="13">_xlfn.IFS(E131&gt;0,E131/L131,E131=0,"NONE")</f>
        <v>NONE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0">
        <f t="shared" si="11"/>
        <v>41882.937303240738</v>
      </c>
      <c r="T131" s="10">
        <f t="shared" si="12"/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ref="O132:O195" si="16">E132/D132</f>
        <v>0</v>
      </c>
      <c r="P132" s="6" t="str">
        <f t="shared" si="13"/>
        <v>NONE</v>
      </c>
      <c r="Q132" t="str">
        <f t="shared" si="14"/>
        <v>film &amp; video</v>
      </c>
      <c r="R132" t="str">
        <f t="shared" si="15"/>
        <v>science fiction</v>
      </c>
      <c r="S132" s="10">
        <f t="shared" si="11"/>
        <v>41778.915416666663</v>
      </c>
      <c r="T132" s="10">
        <f t="shared" si="12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6"/>
        <v>0</v>
      </c>
      <c r="P133" s="6" t="str">
        <f t="shared" si="13"/>
        <v>NONE</v>
      </c>
      <c r="Q133" t="str">
        <f t="shared" si="14"/>
        <v>film &amp; video</v>
      </c>
      <c r="R133" t="str">
        <f t="shared" si="15"/>
        <v>science fiction</v>
      </c>
      <c r="S133" s="10">
        <f t="shared" ref="S133:S196" si="17">(((J133/60)/60)/24)+DATE(1970,1,1)</f>
        <v>42541.837511574078</v>
      </c>
      <c r="T133" s="10">
        <f t="shared" si="12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6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7"/>
        <v>41905.812581018516</v>
      </c>
      <c r="T134" s="10">
        <f t="shared" si="12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6"/>
        <v>0</v>
      </c>
      <c r="P135" s="6" t="str">
        <f t="shared" si="13"/>
        <v>NONE</v>
      </c>
      <c r="Q135" t="str">
        <f t="shared" si="14"/>
        <v>film &amp; video</v>
      </c>
      <c r="R135" t="str">
        <f t="shared" si="15"/>
        <v>science fiction</v>
      </c>
      <c r="S135" s="10">
        <f t="shared" si="17"/>
        <v>42491.80768518518</v>
      </c>
      <c r="T135" s="10">
        <f t="shared" si="12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6"/>
        <v>0</v>
      </c>
      <c r="P136" s="6" t="str">
        <f t="shared" si="13"/>
        <v>NONE</v>
      </c>
      <c r="Q136" t="str">
        <f t="shared" si="14"/>
        <v>film &amp; video</v>
      </c>
      <c r="R136" t="str">
        <f t="shared" si="15"/>
        <v>science fiction</v>
      </c>
      <c r="S136" s="10">
        <f t="shared" si="17"/>
        <v>42221.909930555557</v>
      </c>
      <c r="T136" s="10">
        <f t="shared" si="12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6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7"/>
        <v>41788.381909722222</v>
      </c>
      <c r="T137" s="10">
        <f t="shared" si="12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6"/>
        <v>0</v>
      </c>
      <c r="P138" s="6" t="str">
        <f t="shared" si="13"/>
        <v>NONE</v>
      </c>
      <c r="Q138" t="str">
        <f t="shared" si="14"/>
        <v>film &amp; video</v>
      </c>
      <c r="R138" t="str">
        <f t="shared" si="15"/>
        <v>science fiction</v>
      </c>
      <c r="S138" s="10">
        <f t="shared" si="17"/>
        <v>42096.410115740742</v>
      </c>
      <c r="T138" s="10">
        <f t="shared" si="12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6"/>
        <v>0</v>
      </c>
      <c r="P139" s="6" t="str">
        <f t="shared" si="13"/>
        <v>NONE</v>
      </c>
      <c r="Q139" t="str">
        <f t="shared" si="14"/>
        <v>film &amp; video</v>
      </c>
      <c r="R139" t="str">
        <f t="shared" si="15"/>
        <v>science fiction</v>
      </c>
      <c r="S139" s="10">
        <f t="shared" si="17"/>
        <v>42239.573993055557</v>
      </c>
      <c r="T139" s="10">
        <f t="shared" si="12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6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7"/>
        <v>42186.257418981477</v>
      </c>
      <c r="T140" s="10">
        <f t="shared" si="12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6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7"/>
        <v>42187.920972222222</v>
      </c>
      <c r="T141" s="10">
        <f t="shared" si="12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6"/>
        <v>0</v>
      </c>
      <c r="P142" s="6" t="str">
        <f t="shared" si="13"/>
        <v>NONE</v>
      </c>
      <c r="Q142" t="str">
        <f t="shared" si="14"/>
        <v>film &amp; video</v>
      </c>
      <c r="R142" t="str">
        <f t="shared" si="15"/>
        <v>science fiction</v>
      </c>
      <c r="S142" s="10">
        <f t="shared" si="17"/>
        <v>42053.198287037041</v>
      </c>
      <c r="T142" s="10">
        <f t="shared" si="12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6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7"/>
        <v>42110.153043981481</v>
      </c>
      <c r="T143" s="10">
        <f t="shared" si="12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6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7"/>
        <v>41938.893263888887</v>
      </c>
      <c r="T144" s="10">
        <f t="shared" si="12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6"/>
        <v>0</v>
      </c>
      <c r="P145" s="6" t="str">
        <f t="shared" si="13"/>
        <v>NONE</v>
      </c>
      <c r="Q145" t="str">
        <f t="shared" si="14"/>
        <v>film &amp; video</v>
      </c>
      <c r="R145" t="str">
        <f t="shared" si="15"/>
        <v>science fiction</v>
      </c>
      <c r="S145" s="10">
        <f t="shared" si="17"/>
        <v>42559.064143518524</v>
      </c>
      <c r="T145" s="10">
        <f t="shared" si="12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6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7"/>
        <v>42047.762407407412</v>
      </c>
      <c r="T146" s="10">
        <f t="shared" si="12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6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7"/>
        <v>42200.542268518519</v>
      </c>
      <c r="T147" s="10">
        <f t="shared" si="12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6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7"/>
        <v>42693.016180555554</v>
      </c>
      <c r="T148" s="10">
        <f t="shared" si="12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6"/>
        <v>0</v>
      </c>
      <c r="P149" s="6" t="str">
        <f t="shared" si="13"/>
        <v>NONE</v>
      </c>
      <c r="Q149" t="str">
        <f t="shared" si="14"/>
        <v>film &amp; video</v>
      </c>
      <c r="R149" t="str">
        <f t="shared" si="15"/>
        <v>science fiction</v>
      </c>
      <c r="S149" s="10">
        <f t="shared" si="17"/>
        <v>41969.767824074079</v>
      </c>
      <c r="T149" s="10">
        <f t="shared" si="12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6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7"/>
        <v>42397.281666666662</v>
      </c>
      <c r="T150" s="10">
        <f t="shared" si="12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6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7"/>
        <v>41968.172106481477</v>
      </c>
      <c r="T151" s="10">
        <f t="shared" si="12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6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7"/>
        <v>42090.161828703705</v>
      </c>
      <c r="T152" s="10">
        <f t="shared" si="12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6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7"/>
        <v>42113.550821759258</v>
      </c>
      <c r="T153" s="10">
        <f t="shared" si="12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6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7"/>
        <v>41875.077546296299</v>
      </c>
      <c r="T154" s="10">
        <f t="shared" si="12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6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7"/>
        <v>41933.586157407408</v>
      </c>
      <c r="T155" s="10">
        <f t="shared" si="12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6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7"/>
        <v>42115.547395833331</v>
      </c>
      <c r="T156" s="10">
        <f t="shared" si="12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6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7"/>
        <v>42168.559432870374</v>
      </c>
      <c r="T157" s="10">
        <f t="shared" si="12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6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7"/>
        <v>41794.124953703707</v>
      </c>
      <c r="T158" s="10">
        <f t="shared" si="12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6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7"/>
        <v>42396.911712962959</v>
      </c>
      <c r="T159" s="10">
        <f t="shared" si="12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6"/>
        <v>0</v>
      </c>
      <c r="P160" s="6" t="str">
        <f t="shared" si="13"/>
        <v>NONE</v>
      </c>
      <c r="Q160" t="str">
        <f t="shared" si="14"/>
        <v>film &amp; video</v>
      </c>
      <c r="R160" t="str">
        <f t="shared" si="15"/>
        <v>science fiction</v>
      </c>
      <c r="S160" s="10">
        <f t="shared" si="17"/>
        <v>41904.07671296296</v>
      </c>
      <c r="T160" s="10">
        <f t="shared" si="12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6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7"/>
        <v>42514.434548611112</v>
      </c>
      <c r="T161" s="10">
        <f t="shared" si="12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6"/>
        <v>0</v>
      </c>
      <c r="P162" s="6" t="str">
        <f t="shared" si="13"/>
        <v>NONE</v>
      </c>
      <c r="Q162" t="str">
        <f t="shared" si="14"/>
        <v>film &amp; video</v>
      </c>
      <c r="R162" t="str">
        <f t="shared" si="15"/>
        <v>drama</v>
      </c>
      <c r="S162" s="10">
        <f t="shared" si="17"/>
        <v>42171.913090277783</v>
      </c>
      <c r="T162" s="10">
        <f t="shared" si="12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6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7"/>
        <v>41792.687442129631</v>
      </c>
      <c r="T163" s="10">
        <f t="shared" si="12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6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7"/>
        <v>41835.126805555556</v>
      </c>
      <c r="T164" s="10">
        <f t="shared" si="12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6"/>
        <v>0</v>
      </c>
      <c r="P165" s="6" t="str">
        <f t="shared" si="13"/>
        <v>NONE</v>
      </c>
      <c r="Q165" t="str">
        <f t="shared" si="14"/>
        <v>film &amp; video</v>
      </c>
      <c r="R165" t="str">
        <f t="shared" si="15"/>
        <v>drama</v>
      </c>
      <c r="S165" s="10">
        <f t="shared" si="17"/>
        <v>42243.961273148147</v>
      </c>
      <c r="T165" s="10">
        <f t="shared" si="12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6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7"/>
        <v>41841.762743055559</v>
      </c>
      <c r="T166" s="10">
        <f t="shared" si="12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6"/>
        <v>0</v>
      </c>
      <c r="P167" s="6" t="str">
        <f t="shared" si="13"/>
        <v>NONE</v>
      </c>
      <c r="Q167" t="str">
        <f t="shared" si="14"/>
        <v>film &amp; video</v>
      </c>
      <c r="R167" t="str">
        <f t="shared" si="15"/>
        <v>drama</v>
      </c>
      <c r="S167" s="10">
        <f t="shared" si="17"/>
        <v>42351.658842592587</v>
      </c>
      <c r="T167" s="10">
        <f t="shared" si="12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6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7"/>
        <v>42721.075949074075</v>
      </c>
      <c r="T168" s="10">
        <f t="shared" si="12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6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7"/>
        <v>42160.927488425921</v>
      </c>
      <c r="T169" s="10">
        <f t="shared" si="12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6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7"/>
        <v>42052.83530092593</v>
      </c>
      <c r="T170" s="10">
        <f t="shared" si="12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6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7"/>
        <v>41900.505312499998</v>
      </c>
      <c r="T171" s="10">
        <f t="shared" si="12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6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7"/>
        <v>42216.977812500001</v>
      </c>
      <c r="T172" s="10">
        <f t="shared" si="12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6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7"/>
        <v>42534.180717592593</v>
      </c>
      <c r="T173" s="10">
        <f t="shared" si="12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6"/>
        <v>0</v>
      </c>
      <c r="P174" s="6" t="str">
        <f t="shared" si="13"/>
        <v>NONE</v>
      </c>
      <c r="Q174" t="str">
        <f t="shared" si="14"/>
        <v>film &amp; video</v>
      </c>
      <c r="R174" t="str">
        <f t="shared" si="15"/>
        <v>drama</v>
      </c>
      <c r="S174" s="10">
        <f t="shared" si="17"/>
        <v>42047.394942129627</v>
      </c>
      <c r="T174" s="10">
        <f t="shared" si="12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6"/>
        <v>0</v>
      </c>
      <c r="P175" s="6" t="str">
        <f t="shared" si="13"/>
        <v>NONE</v>
      </c>
      <c r="Q175" t="str">
        <f t="shared" si="14"/>
        <v>film &amp; video</v>
      </c>
      <c r="R175" t="str">
        <f t="shared" si="15"/>
        <v>drama</v>
      </c>
      <c r="S175" s="10">
        <f t="shared" si="17"/>
        <v>42033.573009259257</v>
      </c>
      <c r="T175" s="10">
        <f t="shared" si="12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6"/>
        <v>0</v>
      </c>
      <c r="P176" s="6" t="str">
        <f t="shared" si="13"/>
        <v>NONE</v>
      </c>
      <c r="Q176" t="str">
        <f t="shared" si="14"/>
        <v>film &amp; video</v>
      </c>
      <c r="R176" t="str">
        <f t="shared" si="15"/>
        <v>drama</v>
      </c>
      <c r="S176" s="10">
        <f t="shared" si="17"/>
        <v>42072.758981481486</v>
      </c>
      <c r="T176" s="10">
        <f t="shared" si="12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6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7"/>
        <v>41855.777905092589</v>
      </c>
      <c r="T177" s="10">
        <f t="shared" si="12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6"/>
        <v>0</v>
      </c>
      <c r="P178" s="6" t="str">
        <f t="shared" si="13"/>
        <v>NONE</v>
      </c>
      <c r="Q178" t="str">
        <f t="shared" si="14"/>
        <v>film &amp; video</v>
      </c>
      <c r="R178" t="str">
        <f t="shared" si="15"/>
        <v>drama</v>
      </c>
      <c r="S178" s="10">
        <f t="shared" si="17"/>
        <v>42191.824062500003</v>
      </c>
      <c r="T178" s="10">
        <f t="shared" si="12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6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7"/>
        <v>42070.047754629632</v>
      </c>
      <c r="T179" s="10">
        <f t="shared" si="12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6"/>
        <v>0</v>
      </c>
      <c r="P180" s="6" t="str">
        <f t="shared" si="13"/>
        <v>NONE</v>
      </c>
      <c r="Q180" t="str">
        <f t="shared" si="14"/>
        <v>film &amp; video</v>
      </c>
      <c r="R180" t="str">
        <f t="shared" si="15"/>
        <v>drama</v>
      </c>
      <c r="S180" s="10">
        <f t="shared" si="17"/>
        <v>42304.955381944441</v>
      </c>
      <c r="T180" s="10">
        <f t="shared" si="12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6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7"/>
        <v>42403.080497685187</v>
      </c>
      <c r="T181" s="10">
        <f t="shared" si="12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6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7"/>
        <v>42067.991238425922</v>
      </c>
      <c r="T182" s="10">
        <f t="shared" si="12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6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7"/>
        <v>42147.741840277777</v>
      </c>
      <c r="T183" s="10">
        <f t="shared" si="12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6"/>
        <v>0</v>
      </c>
      <c r="P184" s="6" t="str">
        <f t="shared" si="13"/>
        <v>NONE</v>
      </c>
      <c r="Q184" t="str">
        <f t="shared" si="14"/>
        <v>film &amp; video</v>
      </c>
      <c r="R184" t="str">
        <f t="shared" si="15"/>
        <v>drama</v>
      </c>
      <c r="S184" s="10">
        <f t="shared" si="17"/>
        <v>42712.011944444443</v>
      </c>
      <c r="T184" s="10">
        <f t="shared" si="12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6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7"/>
        <v>41939.810300925928</v>
      </c>
      <c r="T185" s="10">
        <f t="shared" si="12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6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7"/>
        <v>41825.791226851856</v>
      </c>
      <c r="T186" s="10">
        <f t="shared" si="12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6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7"/>
        <v>42570.91133101852</v>
      </c>
      <c r="T187" s="10">
        <f t="shared" si="12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6"/>
        <v>0</v>
      </c>
      <c r="P188" s="6" t="str">
        <f t="shared" si="13"/>
        <v>NONE</v>
      </c>
      <c r="Q188" t="str">
        <f t="shared" si="14"/>
        <v>film &amp; video</v>
      </c>
      <c r="R188" t="str">
        <f t="shared" si="15"/>
        <v>drama</v>
      </c>
      <c r="S188" s="10">
        <f t="shared" si="17"/>
        <v>42767.812893518523</v>
      </c>
      <c r="T188" s="10">
        <f t="shared" si="12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6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7"/>
        <v>42182.234456018516</v>
      </c>
      <c r="T189" s="10">
        <f t="shared" si="12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6"/>
        <v>0</v>
      </c>
      <c r="P190" s="6" t="str">
        <f t="shared" si="13"/>
        <v>NONE</v>
      </c>
      <c r="Q190" t="str">
        <f t="shared" si="14"/>
        <v>film &amp; video</v>
      </c>
      <c r="R190" t="str">
        <f t="shared" si="15"/>
        <v>drama</v>
      </c>
      <c r="S190" s="10">
        <f t="shared" si="17"/>
        <v>41857.18304398148</v>
      </c>
      <c r="T190" s="10">
        <f t="shared" si="12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6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7"/>
        <v>42556.690706018519</v>
      </c>
      <c r="T191" s="10">
        <f t="shared" si="12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6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7"/>
        <v>42527.650995370372</v>
      </c>
      <c r="T192" s="10">
        <f t="shared" si="12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6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7"/>
        <v>42239.441412037035</v>
      </c>
      <c r="T193" s="10">
        <f t="shared" si="12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6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7"/>
        <v>41899.792037037041</v>
      </c>
      <c r="T194" s="10">
        <f t="shared" ref="T194:T257" si="18">(((I194/60)/60)/24)+DATE(1970,1,1)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6"/>
        <v>0</v>
      </c>
      <c r="P195" s="6" t="str">
        <f t="shared" ref="P195:P258" si="19">_xlfn.IFS(E195&gt;0,E195/L195,E195=0,"NONE")</f>
        <v>NONE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0">
        <f t="shared" si="17"/>
        <v>41911.934791666667</v>
      </c>
      <c r="T195" s="10">
        <f t="shared" si="18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ref="O196:O259" si="22">E196/D196</f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17"/>
        <v>42375.996886574074</v>
      </c>
      <c r="T196" s="10">
        <f t="shared" si="18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2"/>
        <v>0</v>
      </c>
      <c r="P197" s="6" t="str">
        <f t="shared" si="19"/>
        <v>NONE</v>
      </c>
      <c r="Q197" t="str">
        <f t="shared" si="20"/>
        <v>film &amp; video</v>
      </c>
      <c r="R197" t="str">
        <f t="shared" si="21"/>
        <v>drama</v>
      </c>
      <c r="S197" s="10">
        <f t="shared" ref="S197:S260" si="23">(((J197/60)/60)/24)+DATE(1970,1,1)</f>
        <v>42135.67050925926</v>
      </c>
      <c r="T197" s="10">
        <f t="shared" si="18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2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3"/>
        <v>42259.542800925927</v>
      </c>
      <c r="T198" s="10">
        <f t="shared" si="18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2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3"/>
        <v>42741.848379629635</v>
      </c>
      <c r="T199" s="10">
        <f t="shared" si="18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2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3"/>
        <v>41887.383356481485</v>
      </c>
      <c r="T200" s="10">
        <f t="shared" si="18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2"/>
        <v>0</v>
      </c>
      <c r="P201" s="6" t="str">
        <f t="shared" si="19"/>
        <v>NONE</v>
      </c>
      <c r="Q201" t="str">
        <f t="shared" si="20"/>
        <v>film &amp; video</v>
      </c>
      <c r="R201" t="str">
        <f t="shared" si="21"/>
        <v>drama</v>
      </c>
      <c r="S201" s="10">
        <f t="shared" si="23"/>
        <v>42584.123865740738</v>
      </c>
      <c r="T201" s="10">
        <f t="shared" si="18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2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3"/>
        <v>41867.083368055559</v>
      </c>
      <c r="T202" s="10">
        <f t="shared" si="18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2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3"/>
        <v>42023.818622685183</v>
      </c>
      <c r="T203" s="10">
        <f t="shared" si="18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2"/>
        <v>0</v>
      </c>
      <c r="P204" s="6" t="str">
        <f t="shared" si="19"/>
        <v>NONE</v>
      </c>
      <c r="Q204" t="str">
        <f t="shared" si="20"/>
        <v>film &amp; video</v>
      </c>
      <c r="R204" t="str">
        <f t="shared" si="21"/>
        <v>drama</v>
      </c>
      <c r="S204" s="10">
        <f t="shared" si="23"/>
        <v>42255.927824074075</v>
      </c>
      <c r="T204" s="10">
        <f t="shared" si="18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2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3"/>
        <v>41973.847962962958</v>
      </c>
      <c r="T205" s="10">
        <f t="shared" si="18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2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3"/>
        <v>42556.583368055552</v>
      </c>
      <c r="T206" s="10">
        <f t="shared" si="18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2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3"/>
        <v>42248.632199074069</v>
      </c>
      <c r="T207" s="10">
        <f t="shared" si="18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2"/>
        <v>0</v>
      </c>
      <c r="P208" s="6" t="str">
        <f t="shared" si="19"/>
        <v>NONE</v>
      </c>
      <c r="Q208" t="str">
        <f t="shared" si="20"/>
        <v>film &amp; video</v>
      </c>
      <c r="R208" t="str">
        <f t="shared" si="21"/>
        <v>drama</v>
      </c>
      <c r="S208" s="10">
        <f t="shared" si="23"/>
        <v>42567.004432870366</v>
      </c>
      <c r="T208" s="10">
        <f t="shared" si="18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2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3"/>
        <v>41978.197199074071</v>
      </c>
      <c r="T209" s="10">
        <f t="shared" si="18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2"/>
        <v>0</v>
      </c>
      <c r="P210" s="6" t="str">
        <f t="shared" si="19"/>
        <v>NONE</v>
      </c>
      <c r="Q210" t="str">
        <f t="shared" si="20"/>
        <v>film &amp; video</v>
      </c>
      <c r="R210" t="str">
        <f t="shared" si="21"/>
        <v>drama</v>
      </c>
      <c r="S210" s="10">
        <f t="shared" si="23"/>
        <v>41959.369988425926</v>
      </c>
      <c r="T210" s="10">
        <f t="shared" si="18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2"/>
        <v>0</v>
      </c>
      <c r="P211" s="6" t="str">
        <f t="shared" si="19"/>
        <v>NONE</v>
      </c>
      <c r="Q211" t="str">
        <f t="shared" si="20"/>
        <v>film &amp; video</v>
      </c>
      <c r="R211" t="str">
        <f t="shared" si="21"/>
        <v>drama</v>
      </c>
      <c r="S211" s="10">
        <f t="shared" si="23"/>
        <v>42165.922858796301</v>
      </c>
      <c r="T211" s="10">
        <f t="shared" si="18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2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3"/>
        <v>42249.064722222218</v>
      </c>
      <c r="T212" s="10">
        <f t="shared" si="18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2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3"/>
        <v>42236.159918981488</v>
      </c>
      <c r="T213" s="10">
        <f t="shared" si="18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2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3"/>
        <v>42416.881018518514</v>
      </c>
      <c r="T214" s="10">
        <f t="shared" si="18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2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3"/>
        <v>42202.594293981485</v>
      </c>
      <c r="T215" s="10">
        <f t="shared" si="18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2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3"/>
        <v>42009.64061342593</v>
      </c>
      <c r="T216" s="10">
        <f t="shared" si="18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2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3"/>
        <v>42375.230115740742</v>
      </c>
      <c r="T217" s="10">
        <f t="shared" si="18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2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3"/>
        <v>42066.958761574075</v>
      </c>
      <c r="T218" s="10">
        <f t="shared" si="18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2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3"/>
        <v>41970.64061342593</v>
      </c>
      <c r="T219" s="10">
        <f t="shared" si="18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2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3"/>
        <v>42079.628344907411</v>
      </c>
      <c r="T220" s="10">
        <f t="shared" si="18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2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3"/>
        <v>42429.326678240745</v>
      </c>
      <c r="T221" s="10">
        <f t="shared" si="18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2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3"/>
        <v>42195.643865740742</v>
      </c>
      <c r="T222" s="10">
        <f t="shared" si="18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2"/>
        <v>0</v>
      </c>
      <c r="P223" s="6" t="str">
        <f t="shared" si="19"/>
        <v>NONE</v>
      </c>
      <c r="Q223" t="str">
        <f t="shared" si="20"/>
        <v>film &amp; video</v>
      </c>
      <c r="R223" t="str">
        <f t="shared" si="21"/>
        <v>drama</v>
      </c>
      <c r="S223" s="10">
        <f t="shared" si="23"/>
        <v>42031.837546296301</v>
      </c>
      <c r="T223" s="10">
        <f t="shared" si="18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2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3"/>
        <v>42031.769884259258</v>
      </c>
      <c r="T224" s="10">
        <f t="shared" si="18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2"/>
        <v>0</v>
      </c>
      <c r="P225" s="6" t="str">
        <f t="shared" si="19"/>
        <v>NONE</v>
      </c>
      <c r="Q225" t="str">
        <f t="shared" si="20"/>
        <v>film &amp; video</v>
      </c>
      <c r="R225" t="str">
        <f t="shared" si="21"/>
        <v>drama</v>
      </c>
      <c r="S225" s="10">
        <f t="shared" si="23"/>
        <v>42482.048032407409</v>
      </c>
      <c r="T225" s="10">
        <f t="shared" si="18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2"/>
        <v>0</v>
      </c>
      <c r="P226" s="6" t="str">
        <f t="shared" si="19"/>
        <v>NONE</v>
      </c>
      <c r="Q226" t="str">
        <f t="shared" si="20"/>
        <v>film &amp; video</v>
      </c>
      <c r="R226" t="str">
        <f t="shared" si="21"/>
        <v>drama</v>
      </c>
      <c r="S226" s="10">
        <f t="shared" si="23"/>
        <v>42135.235254629632</v>
      </c>
      <c r="T226" s="10">
        <f t="shared" si="18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2"/>
        <v>0</v>
      </c>
      <c r="P227" s="6" t="str">
        <f t="shared" si="19"/>
        <v>NONE</v>
      </c>
      <c r="Q227" t="str">
        <f t="shared" si="20"/>
        <v>film &amp; video</v>
      </c>
      <c r="R227" t="str">
        <f t="shared" si="21"/>
        <v>drama</v>
      </c>
      <c r="S227" s="10">
        <f t="shared" si="23"/>
        <v>42438.961273148147</v>
      </c>
      <c r="T227" s="10">
        <f t="shared" si="18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2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3"/>
        <v>42106.666018518517</v>
      </c>
      <c r="T228" s="10">
        <f t="shared" si="18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2"/>
        <v>0</v>
      </c>
      <c r="P229" s="6" t="str">
        <f t="shared" si="19"/>
        <v>NONE</v>
      </c>
      <c r="Q229" t="str">
        <f t="shared" si="20"/>
        <v>film &amp; video</v>
      </c>
      <c r="R229" t="str">
        <f t="shared" si="21"/>
        <v>drama</v>
      </c>
      <c r="S229" s="10">
        <f t="shared" si="23"/>
        <v>42164.893993055557</v>
      </c>
      <c r="T229" s="10">
        <f t="shared" si="18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2"/>
        <v>0</v>
      </c>
      <c r="P230" s="6" t="str">
        <f t="shared" si="19"/>
        <v>NONE</v>
      </c>
      <c r="Q230" t="str">
        <f t="shared" si="20"/>
        <v>film &amp; video</v>
      </c>
      <c r="R230" t="str">
        <f t="shared" si="21"/>
        <v>drama</v>
      </c>
      <c r="S230" s="10">
        <f t="shared" si="23"/>
        <v>42096.686400462961</v>
      </c>
      <c r="T230" s="10">
        <f t="shared" si="18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2"/>
        <v>0</v>
      </c>
      <c r="P231" s="6" t="str">
        <f t="shared" si="19"/>
        <v>NONE</v>
      </c>
      <c r="Q231" t="str">
        <f t="shared" si="20"/>
        <v>film &amp; video</v>
      </c>
      <c r="R231" t="str">
        <f t="shared" si="21"/>
        <v>drama</v>
      </c>
      <c r="S231" s="10">
        <f t="shared" si="23"/>
        <v>42383.933993055558</v>
      </c>
      <c r="T231" s="10">
        <f t="shared" si="18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2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3"/>
        <v>42129.777210648142</v>
      </c>
      <c r="T232" s="10">
        <f t="shared" si="18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2"/>
        <v>0</v>
      </c>
      <c r="P233" s="6" t="str">
        <f t="shared" si="19"/>
        <v>NONE</v>
      </c>
      <c r="Q233" t="str">
        <f t="shared" si="20"/>
        <v>film &amp; video</v>
      </c>
      <c r="R233" t="str">
        <f t="shared" si="21"/>
        <v>drama</v>
      </c>
      <c r="S233" s="10">
        <f t="shared" si="23"/>
        <v>42341.958923611113</v>
      </c>
      <c r="T233" s="10">
        <f t="shared" si="18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2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3"/>
        <v>42032.82576388889</v>
      </c>
      <c r="T234" s="10">
        <f t="shared" si="18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2"/>
        <v>0</v>
      </c>
      <c r="P235" s="6" t="str">
        <f t="shared" si="19"/>
        <v>NONE</v>
      </c>
      <c r="Q235" t="str">
        <f t="shared" si="20"/>
        <v>film &amp; video</v>
      </c>
      <c r="R235" t="str">
        <f t="shared" si="21"/>
        <v>drama</v>
      </c>
      <c r="S235" s="10">
        <f t="shared" si="23"/>
        <v>42612.911712962959</v>
      </c>
      <c r="T235" s="10">
        <f t="shared" si="18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2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3"/>
        <v>42136.035405092596</v>
      </c>
      <c r="T236" s="10">
        <f t="shared" si="18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2"/>
        <v>0</v>
      </c>
      <c r="P237" s="6" t="str">
        <f t="shared" si="19"/>
        <v>NONE</v>
      </c>
      <c r="Q237" t="str">
        <f t="shared" si="20"/>
        <v>film &amp; video</v>
      </c>
      <c r="R237" t="str">
        <f t="shared" si="21"/>
        <v>drama</v>
      </c>
      <c r="S237" s="10">
        <f t="shared" si="23"/>
        <v>42164.908530092594</v>
      </c>
      <c r="T237" s="10">
        <f t="shared" si="18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2"/>
        <v>0</v>
      </c>
      <c r="P238" s="6" t="str">
        <f t="shared" si="19"/>
        <v>NONE</v>
      </c>
      <c r="Q238" t="str">
        <f t="shared" si="20"/>
        <v>film &amp; video</v>
      </c>
      <c r="R238" t="str">
        <f t="shared" si="21"/>
        <v>drama</v>
      </c>
      <c r="S238" s="10">
        <f t="shared" si="23"/>
        <v>42321.08447916666</v>
      </c>
      <c r="T238" s="10">
        <f t="shared" si="18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2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3"/>
        <v>42377.577187499999</v>
      </c>
      <c r="T239" s="10">
        <f t="shared" si="18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2"/>
        <v>0</v>
      </c>
      <c r="P240" s="6" t="str">
        <f t="shared" si="19"/>
        <v>NONE</v>
      </c>
      <c r="Q240" t="str">
        <f t="shared" si="20"/>
        <v>film &amp; video</v>
      </c>
      <c r="R240" t="str">
        <f t="shared" si="21"/>
        <v>drama</v>
      </c>
      <c r="S240" s="10">
        <f t="shared" si="23"/>
        <v>42713.962499999994</v>
      </c>
      <c r="T240" s="10">
        <f t="shared" si="18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2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3"/>
        <v>42297.110300925924</v>
      </c>
      <c r="T241" s="10">
        <f t="shared" si="18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2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3"/>
        <v>41354.708460648151</v>
      </c>
      <c r="T242" s="10">
        <f t="shared" si="18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2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3"/>
        <v>41949.697962962964</v>
      </c>
      <c r="T243" s="10">
        <f t="shared" si="18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2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3"/>
        <v>40862.492939814816</v>
      </c>
      <c r="T244" s="10">
        <f t="shared" si="18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2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3"/>
        <v>41662.047500000001</v>
      </c>
      <c r="T245" s="10">
        <f t="shared" si="18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2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3"/>
        <v>40213.323599537034</v>
      </c>
      <c r="T246" s="10">
        <f t="shared" si="18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2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3"/>
        <v>41107.053067129629</v>
      </c>
      <c r="T247" s="10">
        <f t="shared" si="18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2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3"/>
        <v>40480.363483796296</v>
      </c>
      <c r="T248" s="10">
        <f t="shared" si="18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2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3"/>
        <v>40430.604328703703</v>
      </c>
      <c r="T249" s="10">
        <f t="shared" si="18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2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3"/>
        <v>40870.774409722224</v>
      </c>
      <c r="T250" s="10">
        <f t="shared" si="18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2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3"/>
        <v>40332.923842592594</v>
      </c>
      <c r="T251" s="10">
        <f t="shared" si="18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2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3"/>
        <v>41401.565868055557</v>
      </c>
      <c r="T252" s="10">
        <f t="shared" si="18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2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3"/>
        <v>41013.787569444445</v>
      </c>
      <c r="T253" s="10">
        <f t="shared" si="18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2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3"/>
        <v>40266.662708333337</v>
      </c>
      <c r="T254" s="10">
        <f t="shared" si="18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2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3"/>
        <v>40924.650868055556</v>
      </c>
      <c r="T255" s="10">
        <f t="shared" si="18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2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3"/>
        <v>42263.952662037031</v>
      </c>
      <c r="T256" s="10">
        <f t="shared" si="18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2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3"/>
        <v>40588.526412037041</v>
      </c>
      <c r="T257" s="10">
        <f t="shared" si="18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2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3"/>
        <v>41319.769293981481</v>
      </c>
      <c r="T258" s="10">
        <f t="shared" ref="T258:T321" si="24">(((I258/60)/60)/24)+DATE(1970,1,1)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2"/>
        <v>1.0672648571428571</v>
      </c>
      <c r="P259" s="6">
        <f t="shared" ref="P259:P322" si="25">_xlfn.IFS(E259&gt;0,E259/L259,E259=0,"NONE")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0">
        <f t="shared" si="23"/>
        <v>42479.626875000002</v>
      </c>
      <c r="T259" s="10">
        <f t="shared" si="24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ref="O260:O323" si="28">E260/D260</f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3"/>
        <v>40682.051689814813</v>
      </c>
      <c r="T260" s="10">
        <f t="shared" si="24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8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ref="S261:S324" si="29">(((J261/60)/60)/24)+DATE(1970,1,1)</f>
        <v>42072.738067129627</v>
      </c>
      <c r="T261" s="10">
        <f t="shared" si="24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8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9"/>
        <v>40330.755543981482</v>
      </c>
      <c r="T262" s="10">
        <f t="shared" si="24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8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9"/>
        <v>41017.885462962964</v>
      </c>
      <c r="T263" s="10">
        <f t="shared" si="24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8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9"/>
        <v>40555.24800925926</v>
      </c>
      <c r="T264" s="10">
        <f t="shared" si="24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8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9"/>
        <v>41149.954791666663</v>
      </c>
      <c r="T265" s="10">
        <f t="shared" si="24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8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9"/>
        <v>41010.620312500003</v>
      </c>
      <c r="T266" s="10">
        <f t="shared" si="24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8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9"/>
        <v>40267.245717592588</v>
      </c>
      <c r="T267" s="10">
        <f t="shared" si="24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8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9"/>
        <v>40205.174849537041</v>
      </c>
      <c r="T268" s="10">
        <f t="shared" si="24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8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9"/>
        <v>41785.452534722222</v>
      </c>
      <c r="T269" s="10">
        <f t="shared" si="24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8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9"/>
        <v>40809.15252314815</v>
      </c>
      <c r="T270" s="10">
        <f t="shared" si="24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8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9"/>
        <v>42758.197013888886</v>
      </c>
      <c r="T271" s="10">
        <f t="shared" si="24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8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9"/>
        <v>40637.866550925923</v>
      </c>
      <c r="T272" s="10">
        <f t="shared" si="24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8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9"/>
        <v>41612.10024305556</v>
      </c>
      <c r="T273" s="10">
        <f t="shared" si="24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8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9"/>
        <v>40235.900358796294</v>
      </c>
      <c r="T274" s="10">
        <f t="shared" si="24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8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9"/>
        <v>40697.498449074075</v>
      </c>
      <c r="T275" s="10">
        <f t="shared" si="24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8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9"/>
        <v>40969.912372685183</v>
      </c>
      <c r="T276" s="10">
        <f t="shared" si="24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8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9"/>
        <v>41193.032013888893</v>
      </c>
      <c r="T277" s="10">
        <f t="shared" si="24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8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9"/>
        <v>40967.081874999996</v>
      </c>
      <c r="T278" s="10">
        <f t="shared" si="24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8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9"/>
        <v>42117.891423611116</v>
      </c>
      <c r="T279" s="10">
        <f t="shared" si="24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8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9"/>
        <v>41164.040960648148</v>
      </c>
      <c r="T280" s="10">
        <f t="shared" si="24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8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9"/>
        <v>42759.244166666671</v>
      </c>
      <c r="T281" s="10">
        <f t="shared" si="24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8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9"/>
        <v>41744.590682870366</v>
      </c>
      <c r="T282" s="10">
        <f t="shared" si="24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8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9"/>
        <v>39950.163344907407</v>
      </c>
      <c r="T283" s="10">
        <f t="shared" si="24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8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9"/>
        <v>40194.920046296298</v>
      </c>
      <c r="T284" s="10">
        <f t="shared" si="24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8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9"/>
        <v>40675.71</v>
      </c>
      <c r="T285" s="10">
        <f t="shared" si="24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8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9"/>
        <v>40904.738194444442</v>
      </c>
      <c r="T286" s="10">
        <f t="shared" si="24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8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9"/>
        <v>41506.756111111114</v>
      </c>
      <c r="T287" s="10">
        <f t="shared" si="24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8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9"/>
        <v>41313.816249999996</v>
      </c>
      <c r="T288" s="10">
        <f t="shared" si="24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8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9"/>
        <v>41184.277986111112</v>
      </c>
      <c r="T289" s="10">
        <f t="shared" si="24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8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9"/>
        <v>41051.168900462959</v>
      </c>
      <c r="T290" s="10">
        <f t="shared" si="24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8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9"/>
        <v>41550.456412037034</v>
      </c>
      <c r="T291" s="10">
        <f t="shared" si="24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8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9"/>
        <v>40526.36917824074</v>
      </c>
      <c r="T292" s="10">
        <f t="shared" si="24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8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9"/>
        <v>41376.769050925926</v>
      </c>
      <c r="T293" s="10">
        <f t="shared" si="24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8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9"/>
        <v>40812.803229166668</v>
      </c>
      <c r="T294" s="10">
        <f t="shared" si="24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8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9"/>
        <v>41719.667986111112</v>
      </c>
      <c r="T295" s="10">
        <f t="shared" si="24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8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9"/>
        <v>40343.084421296298</v>
      </c>
      <c r="T296" s="10">
        <f t="shared" si="24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8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9"/>
        <v>41519.004733796297</v>
      </c>
      <c r="T297" s="10">
        <f t="shared" si="24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8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9"/>
        <v>41134.475497685184</v>
      </c>
      <c r="T298" s="10">
        <f t="shared" si="24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8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9"/>
        <v>42089.72802083334</v>
      </c>
      <c r="T299" s="10">
        <f t="shared" si="24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8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9"/>
        <v>41709.463518518518</v>
      </c>
      <c r="T300" s="10">
        <f t="shared" si="24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8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9"/>
        <v>40469.225231481483</v>
      </c>
      <c r="T301" s="10">
        <f t="shared" si="24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8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9"/>
        <v>40626.959930555553</v>
      </c>
      <c r="T302" s="10">
        <f t="shared" si="24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8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9"/>
        <v>41312.737673611111</v>
      </c>
      <c r="T303" s="10">
        <f t="shared" si="24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8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9"/>
        <v>40933.856921296298</v>
      </c>
      <c r="T304" s="10">
        <f t="shared" si="24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8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9"/>
        <v>41032.071134259262</v>
      </c>
      <c r="T305" s="10">
        <f t="shared" si="24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8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9"/>
        <v>41114.094872685186</v>
      </c>
      <c r="T306" s="10">
        <f t="shared" si="24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8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9"/>
        <v>40948.630196759259</v>
      </c>
      <c r="T307" s="10">
        <f t="shared" si="24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8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9"/>
        <v>41333.837187500001</v>
      </c>
      <c r="T308" s="10">
        <f t="shared" si="24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8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9"/>
        <v>41282.944456018515</v>
      </c>
      <c r="T309" s="10">
        <f t="shared" si="24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8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9"/>
        <v>40567.694560185184</v>
      </c>
      <c r="T310" s="10">
        <f t="shared" si="24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8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9"/>
        <v>41134.751550925925</v>
      </c>
      <c r="T311" s="10">
        <f t="shared" si="24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8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9"/>
        <v>40821.183136574073</v>
      </c>
      <c r="T312" s="10">
        <f t="shared" si="24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8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9"/>
        <v>40868.219814814816</v>
      </c>
      <c r="T313" s="10">
        <f t="shared" si="24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8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9"/>
        <v>41348.877685185187</v>
      </c>
      <c r="T314" s="10">
        <f t="shared" si="24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8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9"/>
        <v>40357.227939814817</v>
      </c>
      <c r="T315" s="10">
        <f t="shared" si="24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8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9"/>
        <v>41304.833194444444</v>
      </c>
      <c r="T316" s="10">
        <f t="shared" si="24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8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9"/>
        <v>41113.77238425926</v>
      </c>
      <c r="T317" s="10">
        <f t="shared" si="24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8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9"/>
        <v>41950.923576388886</v>
      </c>
      <c r="T318" s="10">
        <f t="shared" si="24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8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9"/>
        <v>41589.676886574074</v>
      </c>
      <c r="T319" s="10">
        <f t="shared" si="24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8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9"/>
        <v>41330.038784722223</v>
      </c>
      <c r="T320" s="10">
        <f t="shared" si="24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8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9"/>
        <v>40123.83829861111</v>
      </c>
      <c r="T321" s="10">
        <f t="shared" si="24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8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9"/>
        <v>42331.551307870366</v>
      </c>
      <c r="T322" s="10">
        <f t="shared" ref="T322:T385" si="30">(((I322/60)/60)/24)+DATE(1970,1,1)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8"/>
        <v>1.0266285714285714</v>
      </c>
      <c r="P323" s="6">
        <f t="shared" ref="P323:P386" si="31">_xlfn.IFS(E323&gt;0,E323/L323,E323=0,"NONE")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0">
        <f t="shared" si="29"/>
        <v>42647.446597222224</v>
      </c>
      <c r="T323" s="10">
        <f t="shared" si="30"/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ref="O324:O387" si="34">E324/D324</f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29"/>
        <v>42473.57</v>
      </c>
      <c r="T324" s="10">
        <f t="shared" si="30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4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ref="S325:S388" si="35">(((J325/60)/60)/24)+DATE(1970,1,1)</f>
        <v>42697.32136574074</v>
      </c>
      <c r="T325" s="10">
        <f t="shared" si="30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4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5"/>
        <v>42184.626250000001</v>
      </c>
      <c r="T326" s="10">
        <f t="shared" si="30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4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5"/>
        <v>42689.187881944439</v>
      </c>
      <c r="T327" s="10">
        <f t="shared" si="30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4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5"/>
        <v>42775.314884259264</v>
      </c>
      <c r="T328" s="10">
        <f t="shared" si="30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4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5"/>
        <v>42058.235289351855</v>
      </c>
      <c r="T329" s="10">
        <f t="shared" si="30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4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5"/>
        <v>42278.946620370371</v>
      </c>
      <c r="T330" s="10">
        <f t="shared" si="30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4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5"/>
        <v>42291.46674768519</v>
      </c>
      <c r="T331" s="10">
        <f t="shared" si="30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4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5"/>
        <v>41379.515775462962</v>
      </c>
      <c r="T332" s="10">
        <f t="shared" si="30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4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5"/>
        <v>42507.581412037034</v>
      </c>
      <c r="T333" s="10">
        <f t="shared" si="30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4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5"/>
        <v>42263.680289351847</v>
      </c>
      <c r="T334" s="10">
        <f t="shared" si="30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4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5"/>
        <v>42437.636469907404</v>
      </c>
      <c r="T335" s="10">
        <f t="shared" si="30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4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5"/>
        <v>42101.682372685187</v>
      </c>
      <c r="T336" s="10">
        <f t="shared" si="30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4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5"/>
        <v>42101.737442129626</v>
      </c>
      <c r="T337" s="10">
        <f t="shared" si="30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4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5"/>
        <v>42291.596273148149</v>
      </c>
      <c r="T338" s="10">
        <f t="shared" si="30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4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5"/>
        <v>42047.128564814819</v>
      </c>
      <c r="T339" s="10">
        <f t="shared" si="30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4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5"/>
        <v>42559.755671296298</v>
      </c>
      <c r="T340" s="10">
        <f t="shared" si="30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4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5"/>
        <v>42093.760046296295</v>
      </c>
      <c r="T341" s="10">
        <f t="shared" si="30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4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5"/>
        <v>42772.669062500005</v>
      </c>
      <c r="T342" s="10">
        <f t="shared" si="30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4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5"/>
        <v>41894.879606481481</v>
      </c>
      <c r="T343" s="10">
        <f t="shared" si="30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4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5"/>
        <v>42459.780844907407</v>
      </c>
      <c r="T344" s="10">
        <f t="shared" si="30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4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5"/>
        <v>41926.73778935185</v>
      </c>
      <c r="T345" s="10">
        <f t="shared" si="30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4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5"/>
        <v>42111.970995370371</v>
      </c>
      <c r="T346" s="10">
        <f t="shared" si="30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4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5"/>
        <v>42114.944328703699</v>
      </c>
      <c r="T347" s="10">
        <f t="shared" si="30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4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5"/>
        <v>42261.500243055561</v>
      </c>
      <c r="T348" s="10">
        <f t="shared" si="30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4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5"/>
        <v>42292.495474537034</v>
      </c>
      <c r="T349" s="10">
        <f t="shared" si="30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4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5"/>
        <v>42207.58699074074</v>
      </c>
      <c r="T350" s="10">
        <f t="shared" si="30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4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5"/>
        <v>42760.498935185184</v>
      </c>
      <c r="T351" s="10">
        <f t="shared" si="30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4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5"/>
        <v>42586.066076388888</v>
      </c>
      <c r="T352" s="10">
        <f t="shared" si="30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4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5"/>
        <v>42427.964745370366</v>
      </c>
      <c r="T353" s="10">
        <f t="shared" si="30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4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5"/>
        <v>41890.167453703703</v>
      </c>
      <c r="T354" s="10">
        <f t="shared" si="30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4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5"/>
        <v>42297.791886574079</v>
      </c>
      <c r="T355" s="10">
        <f t="shared" si="30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4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5"/>
        <v>42438.827789351853</v>
      </c>
      <c r="T356" s="10">
        <f t="shared" si="30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4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5"/>
        <v>41943.293912037036</v>
      </c>
      <c r="T357" s="10">
        <f t="shared" si="30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4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5"/>
        <v>42415.803159722222</v>
      </c>
      <c r="T358" s="10">
        <f t="shared" si="30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4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5"/>
        <v>42078.222187499996</v>
      </c>
      <c r="T359" s="10">
        <f t="shared" si="30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4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5"/>
        <v>42507.860196759255</v>
      </c>
      <c r="T360" s="10">
        <f t="shared" si="30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4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5"/>
        <v>41935.070486111108</v>
      </c>
      <c r="T361" s="10">
        <f t="shared" si="30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4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5"/>
        <v>42163.897916666669</v>
      </c>
      <c r="T362" s="10">
        <f t="shared" si="30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4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5"/>
        <v>41936.001226851848</v>
      </c>
      <c r="T363" s="10">
        <f t="shared" si="30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4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5"/>
        <v>41837.210543981484</v>
      </c>
      <c r="T364" s="10">
        <f t="shared" si="30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4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5"/>
        <v>40255.744629629626</v>
      </c>
      <c r="T365" s="10">
        <f t="shared" si="30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4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5"/>
        <v>41780.859629629631</v>
      </c>
      <c r="T366" s="10">
        <f t="shared" si="30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4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5"/>
        <v>41668.606469907405</v>
      </c>
      <c r="T367" s="10">
        <f t="shared" si="30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4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5"/>
        <v>41019.793032407404</v>
      </c>
      <c r="T368" s="10">
        <f t="shared" si="30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4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5"/>
        <v>41355.577291666668</v>
      </c>
      <c r="T369" s="10">
        <f t="shared" si="30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4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5"/>
        <v>42043.605578703704</v>
      </c>
      <c r="T370" s="10">
        <f t="shared" si="30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4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5"/>
        <v>40893.551724537036</v>
      </c>
      <c r="T371" s="10">
        <f t="shared" si="30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4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5"/>
        <v>42711.795138888891</v>
      </c>
      <c r="T372" s="10">
        <f t="shared" si="30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4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5"/>
        <v>41261.767812500002</v>
      </c>
      <c r="T373" s="10">
        <f t="shared" si="30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4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5"/>
        <v>42425.576898148152</v>
      </c>
      <c r="T374" s="10">
        <f t="shared" si="30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4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5"/>
        <v>41078.91201388889</v>
      </c>
      <c r="T375" s="10">
        <f t="shared" si="30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4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5"/>
        <v>40757.889247685183</v>
      </c>
      <c r="T376" s="10">
        <f t="shared" si="30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4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5"/>
        <v>41657.985081018516</v>
      </c>
      <c r="T377" s="10">
        <f t="shared" si="30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4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5"/>
        <v>42576.452731481477</v>
      </c>
      <c r="T378" s="10">
        <f t="shared" si="30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4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5"/>
        <v>42292.250787037032</v>
      </c>
      <c r="T379" s="10">
        <f t="shared" si="30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4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5"/>
        <v>42370.571851851855</v>
      </c>
      <c r="T380" s="10">
        <f t="shared" si="30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4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5"/>
        <v>40987.688333333332</v>
      </c>
      <c r="T381" s="10">
        <f t="shared" si="30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4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5"/>
        <v>42367.719814814816</v>
      </c>
      <c r="T382" s="10">
        <f t="shared" si="30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4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5"/>
        <v>41085.698113425926</v>
      </c>
      <c r="T383" s="10">
        <f t="shared" si="30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4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5"/>
        <v>41144.709490740745</v>
      </c>
      <c r="T384" s="10">
        <f t="shared" si="30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4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5"/>
        <v>41755.117581018516</v>
      </c>
      <c r="T385" s="10">
        <f t="shared" si="30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4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5"/>
        <v>41980.781793981485</v>
      </c>
      <c r="T386" s="10">
        <f t="shared" ref="T386:T449" si="36">(((I386/60)/60)/24)+DATE(1970,1,1)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4"/>
        <v>1.05982</v>
      </c>
      <c r="P387" s="6">
        <f t="shared" ref="P387:P450" si="37">_xlfn.IFS(E387&gt;0,E387/L387,E387=0,"NONE")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0">
        <f t="shared" si="35"/>
        <v>41934.584502314814</v>
      </c>
      <c r="T387" s="10">
        <f t="shared" si="36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ref="O388:O451" si="40">E388/D388</f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35"/>
        <v>42211.951284722221</v>
      </c>
      <c r="T388" s="10">
        <f t="shared" si="36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0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ref="S389:S452" si="41">(((J389/60)/60)/24)+DATE(1970,1,1)</f>
        <v>42200.67659722222</v>
      </c>
      <c r="T389" s="10">
        <f t="shared" si="36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0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1"/>
        <v>42549.076157407413</v>
      </c>
      <c r="T390" s="10">
        <f t="shared" si="36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0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1"/>
        <v>41674.063078703701</v>
      </c>
      <c r="T391" s="10">
        <f t="shared" si="36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0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1"/>
        <v>42112.036712962959</v>
      </c>
      <c r="T392" s="10">
        <f t="shared" si="36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0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1"/>
        <v>40865.042256944449</v>
      </c>
      <c r="T393" s="10">
        <f t="shared" si="36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0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1"/>
        <v>40763.717256944445</v>
      </c>
      <c r="T394" s="10">
        <f t="shared" si="36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0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1"/>
        <v>41526.708935185183</v>
      </c>
      <c r="T395" s="10">
        <f t="shared" si="36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0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1"/>
        <v>42417.818078703705</v>
      </c>
      <c r="T396" s="10">
        <f t="shared" si="36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0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1"/>
        <v>40990.909259259257</v>
      </c>
      <c r="T397" s="10">
        <f t="shared" si="36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0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1"/>
        <v>41082.564884259256</v>
      </c>
      <c r="T398" s="10">
        <f t="shared" si="36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0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1"/>
        <v>40379.776435185187</v>
      </c>
      <c r="T399" s="10">
        <f t="shared" si="36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0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1"/>
        <v>42078.793124999997</v>
      </c>
      <c r="T400" s="10">
        <f t="shared" si="36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0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1"/>
        <v>42687.875775462962</v>
      </c>
      <c r="T401" s="10">
        <f t="shared" si="36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0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1"/>
        <v>41745.635960648149</v>
      </c>
      <c r="T402" s="10">
        <f t="shared" si="36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0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1"/>
        <v>40732.842245370368</v>
      </c>
      <c r="T403" s="10">
        <f t="shared" si="36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0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1"/>
        <v>42292.539548611108</v>
      </c>
      <c r="T404" s="10">
        <f t="shared" si="36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0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1"/>
        <v>40718.310659722221</v>
      </c>
      <c r="T405" s="10">
        <f t="shared" si="36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0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1"/>
        <v>41646.628032407411</v>
      </c>
      <c r="T406" s="10">
        <f t="shared" si="36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0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1"/>
        <v>41674.08494212963</v>
      </c>
      <c r="T407" s="10">
        <f t="shared" si="36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0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1"/>
        <v>40638.162465277775</v>
      </c>
      <c r="T408" s="10">
        <f t="shared" si="36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0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1"/>
        <v>40806.870949074073</v>
      </c>
      <c r="T409" s="10">
        <f t="shared" si="36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0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1"/>
        <v>41543.735995370371</v>
      </c>
      <c r="T410" s="10">
        <f t="shared" si="36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0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1"/>
        <v>42543.862777777773</v>
      </c>
      <c r="T411" s="10">
        <f t="shared" si="36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0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1"/>
        <v>42113.981446759266</v>
      </c>
      <c r="T412" s="10">
        <f t="shared" si="36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0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1"/>
        <v>41598.17597222222</v>
      </c>
      <c r="T413" s="10">
        <f t="shared" si="36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0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1"/>
        <v>41099.742800925924</v>
      </c>
      <c r="T414" s="10">
        <f t="shared" si="36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0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1"/>
        <v>41079.877442129626</v>
      </c>
      <c r="T415" s="10">
        <f t="shared" si="36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0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1"/>
        <v>41529.063252314816</v>
      </c>
      <c r="T416" s="10">
        <f t="shared" si="36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0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1"/>
        <v>41904.851875</v>
      </c>
      <c r="T417" s="10">
        <f t="shared" si="36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0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1"/>
        <v>41648.396192129629</v>
      </c>
      <c r="T418" s="10">
        <f t="shared" si="36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0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1"/>
        <v>41360.970601851855</v>
      </c>
      <c r="T419" s="10">
        <f t="shared" si="36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0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1"/>
        <v>42178.282372685186</v>
      </c>
      <c r="T420" s="10">
        <f t="shared" si="36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0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1"/>
        <v>41394.842442129629</v>
      </c>
      <c r="T421" s="10">
        <f t="shared" si="36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0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1"/>
        <v>41682.23646990741</v>
      </c>
      <c r="T422" s="10">
        <f t="shared" si="36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0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1"/>
        <v>42177.491388888884</v>
      </c>
      <c r="T423" s="10">
        <f t="shared" si="36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0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1"/>
        <v>41863.260381944441</v>
      </c>
      <c r="T424" s="10">
        <f t="shared" si="36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0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1"/>
        <v>41400.92627314815</v>
      </c>
      <c r="T425" s="10">
        <f t="shared" si="36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0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1"/>
        <v>40934.376145833332</v>
      </c>
      <c r="T426" s="10">
        <f t="shared" si="36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0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1"/>
        <v>42275.861157407402</v>
      </c>
      <c r="T427" s="10">
        <f t="shared" si="36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0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1"/>
        <v>42400.711967592593</v>
      </c>
      <c r="T428" s="10">
        <f t="shared" si="36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0"/>
        <v>0</v>
      </c>
      <c r="P429" s="6" t="str">
        <f t="shared" si="37"/>
        <v>NONE</v>
      </c>
      <c r="Q429" t="str">
        <f t="shared" si="38"/>
        <v>film &amp; video</v>
      </c>
      <c r="R429" t="str">
        <f t="shared" si="39"/>
        <v>animation</v>
      </c>
      <c r="S429" s="10">
        <f t="shared" si="41"/>
        <v>42285.909027777772</v>
      </c>
      <c r="T429" s="10">
        <f t="shared" si="36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0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1"/>
        <v>41778.766724537039</v>
      </c>
      <c r="T430" s="10">
        <f t="shared" si="36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0"/>
        <v>0</v>
      </c>
      <c r="P431" s="6" t="str">
        <f t="shared" si="37"/>
        <v>NONE</v>
      </c>
      <c r="Q431" t="str">
        <f t="shared" si="38"/>
        <v>film &amp; video</v>
      </c>
      <c r="R431" t="str">
        <f t="shared" si="39"/>
        <v>animation</v>
      </c>
      <c r="S431" s="10">
        <f t="shared" si="41"/>
        <v>40070.901412037041</v>
      </c>
      <c r="T431" s="10">
        <f t="shared" si="36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0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1"/>
        <v>41513.107256944444</v>
      </c>
      <c r="T432" s="10">
        <f t="shared" si="36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0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1"/>
        <v>42526.871331018512</v>
      </c>
      <c r="T433" s="10">
        <f t="shared" si="36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0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1"/>
        <v>42238.726631944446</v>
      </c>
      <c r="T434" s="10">
        <f t="shared" si="36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0"/>
        <v>0</v>
      </c>
      <c r="P435" s="6" t="str">
        <f t="shared" si="37"/>
        <v>NONE</v>
      </c>
      <c r="Q435" t="str">
        <f t="shared" si="38"/>
        <v>film &amp; video</v>
      </c>
      <c r="R435" t="str">
        <f t="shared" si="39"/>
        <v>animation</v>
      </c>
      <c r="S435" s="10">
        <f t="shared" si="41"/>
        <v>42228.629884259266</v>
      </c>
      <c r="T435" s="10">
        <f t="shared" si="36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0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1"/>
        <v>41576.834513888891</v>
      </c>
      <c r="T436" s="10">
        <f t="shared" si="36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0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1"/>
        <v>41500.747453703705</v>
      </c>
      <c r="T437" s="10">
        <f t="shared" si="36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0"/>
        <v>0</v>
      </c>
      <c r="P438" s="6" t="str">
        <f t="shared" si="37"/>
        <v>NONE</v>
      </c>
      <c r="Q438" t="str">
        <f t="shared" si="38"/>
        <v>film &amp; video</v>
      </c>
      <c r="R438" t="str">
        <f t="shared" si="39"/>
        <v>animation</v>
      </c>
      <c r="S438" s="10">
        <f t="shared" si="41"/>
        <v>41456.36241898148</v>
      </c>
      <c r="T438" s="10">
        <f t="shared" si="36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0"/>
        <v>0</v>
      </c>
      <c r="P439" s="6" t="str">
        <f t="shared" si="37"/>
        <v>NONE</v>
      </c>
      <c r="Q439" t="str">
        <f t="shared" si="38"/>
        <v>film &amp; video</v>
      </c>
      <c r="R439" t="str">
        <f t="shared" si="39"/>
        <v>animation</v>
      </c>
      <c r="S439" s="10">
        <f t="shared" si="41"/>
        <v>42591.31858796296</v>
      </c>
      <c r="T439" s="10">
        <f t="shared" si="36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0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1"/>
        <v>42296.261087962965</v>
      </c>
      <c r="T440" s="10">
        <f t="shared" si="36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0"/>
        <v>0</v>
      </c>
      <c r="P441" s="6" t="str">
        <f t="shared" si="37"/>
        <v>NONE</v>
      </c>
      <c r="Q441" t="str">
        <f t="shared" si="38"/>
        <v>film &amp; video</v>
      </c>
      <c r="R441" t="str">
        <f t="shared" si="39"/>
        <v>animation</v>
      </c>
      <c r="S441" s="10">
        <f t="shared" si="41"/>
        <v>41919.761782407404</v>
      </c>
      <c r="T441" s="10">
        <f t="shared" si="36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0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1"/>
        <v>42423.985567129625</v>
      </c>
      <c r="T442" s="10">
        <f t="shared" si="36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0"/>
        <v>0</v>
      </c>
      <c r="P443" s="6" t="str">
        <f t="shared" si="37"/>
        <v>NONE</v>
      </c>
      <c r="Q443" t="str">
        <f t="shared" si="38"/>
        <v>film &amp; video</v>
      </c>
      <c r="R443" t="str">
        <f t="shared" si="39"/>
        <v>animation</v>
      </c>
      <c r="S443" s="10">
        <f t="shared" si="41"/>
        <v>41550.793935185182</v>
      </c>
      <c r="T443" s="10">
        <f t="shared" si="36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0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1"/>
        <v>42024.888692129629</v>
      </c>
      <c r="T444" s="10">
        <f t="shared" si="36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0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1"/>
        <v>41650.015057870369</v>
      </c>
      <c r="T445" s="10">
        <f t="shared" si="36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0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1"/>
        <v>40894.906956018516</v>
      </c>
      <c r="T446" s="10">
        <f t="shared" si="36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0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1"/>
        <v>42130.335358796292</v>
      </c>
      <c r="T447" s="10">
        <f t="shared" si="36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0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1"/>
        <v>42037.083564814813</v>
      </c>
      <c r="T448" s="10">
        <f t="shared" si="36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0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1"/>
        <v>41331.555127314816</v>
      </c>
      <c r="T449" s="10">
        <f t="shared" si="36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0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1"/>
        <v>41753.758043981477</v>
      </c>
      <c r="T450" s="10">
        <f t="shared" ref="T450:T513" si="42">(((I450/60)/60)/24)+DATE(1970,1,1)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0"/>
        <v>2.2499999999999999E-2</v>
      </c>
      <c r="P451" s="6">
        <f t="shared" ref="P451:P514" si="43">_xlfn.IFS(E451&gt;0,E451/L451,E451=0,"NONE")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0">
        <f t="shared" si="41"/>
        <v>41534.568113425928</v>
      </c>
      <c r="T451" s="10">
        <f t="shared" si="42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ref="O452:O515" si="46">E452/D452</f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1"/>
        <v>41654.946759259255</v>
      </c>
      <c r="T452" s="10">
        <f t="shared" si="42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6"/>
        <v>0</v>
      </c>
      <c r="P453" s="6" t="str">
        <f t="shared" si="43"/>
        <v>NONE</v>
      </c>
      <c r="Q453" t="str">
        <f t="shared" si="44"/>
        <v>film &amp; video</v>
      </c>
      <c r="R453" t="str">
        <f t="shared" si="45"/>
        <v>animation</v>
      </c>
      <c r="S453" s="10">
        <f t="shared" ref="S453:S516" si="47">(((J453/60)/60)/24)+DATE(1970,1,1)</f>
        <v>41634.715173611112</v>
      </c>
      <c r="T453" s="10">
        <f t="shared" si="42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6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7"/>
        <v>42107.703877314809</v>
      </c>
      <c r="T454" s="10">
        <f t="shared" si="42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6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7"/>
        <v>42038.824988425928</v>
      </c>
      <c r="T455" s="10">
        <f t="shared" si="42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6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7"/>
        <v>41938.717256944445</v>
      </c>
      <c r="T456" s="10">
        <f t="shared" si="42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6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7"/>
        <v>40971.002569444441</v>
      </c>
      <c r="T457" s="10">
        <f t="shared" si="42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6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7"/>
        <v>41547.694456018515</v>
      </c>
      <c r="T458" s="10">
        <f t="shared" si="42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6"/>
        <v>0</v>
      </c>
      <c r="P459" s="6" t="str">
        <f t="shared" si="43"/>
        <v>NONE</v>
      </c>
      <c r="Q459" t="str">
        <f t="shared" si="44"/>
        <v>film &amp; video</v>
      </c>
      <c r="R459" t="str">
        <f t="shared" si="45"/>
        <v>animation</v>
      </c>
      <c r="S459" s="10">
        <f t="shared" si="47"/>
        <v>41837.767500000002</v>
      </c>
      <c r="T459" s="10">
        <f t="shared" si="42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6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7"/>
        <v>41378.69976851852</v>
      </c>
      <c r="T460" s="10">
        <f t="shared" si="42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6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7"/>
        <v>40800.6403587963</v>
      </c>
      <c r="T461" s="10">
        <f t="shared" si="42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6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7"/>
        <v>41759.542534722219</v>
      </c>
      <c r="T462" s="10">
        <f t="shared" si="42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6"/>
        <v>0</v>
      </c>
      <c r="P463" s="6" t="str">
        <f t="shared" si="43"/>
        <v>NONE</v>
      </c>
      <c r="Q463" t="str">
        <f t="shared" si="44"/>
        <v>film &amp; video</v>
      </c>
      <c r="R463" t="str">
        <f t="shared" si="45"/>
        <v>animation</v>
      </c>
      <c r="S463" s="10">
        <f t="shared" si="47"/>
        <v>41407.84684027778</v>
      </c>
      <c r="T463" s="10">
        <f t="shared" si="42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6"/>
        <v>0</v>
      </c>
      <c r="P464" s="6" t="str">
        <f t="shared" si="43"/>
        <v>NONE</v>
      </c>
      <c r="Q464" t="str">
        <f t="shared" si="44"/>
        <v>film &amp; video</v>
      </c>
      <c r="R464" t="str">
        <f t="shared" si="45"/>
        <v>animation</v>
      </c>
      <c r="S464" s="10">
        <f t="shared" si="47"/>
        <v>40705.126631944448</v>
      </c>
      <c r="T464" s="10">
        <f t="shared" si="42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6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7"/>
        <v>40750.710104166668</v>
      </c>
      <c r="T465" s="10">
        <f t="shared" si="42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6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7"/>
        <v>42488.848784722228</v>
      </c>
      <c r="T466" s="10">
        <f t="shared" si="42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6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7"/>
        <v>41801.120069444441</v>
      </c>
      <c r="T467" s="10">
        <f t="shared" si="42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6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7"/>
        <v>41129.942870370374</v>
      </c>
      <c r="T468" s="10">
        <f t="shared" si="42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6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7"/>
        <v>41135.679791666669</v>
      </c>
      <c r="T469" s="10">
        <f t="shared" si="42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6"/>
        <v>0</v>
      </c>
      <c r="P470" s="6" t="str">
        <f t="shared" si="43"/>
        <v>NONE</v>
      </c>
      <c r="Q470" t="str">
        <f t="shared" si="44"/>
        <v>film &amp; video</v>
      </c>
      <c r="R470" t="str">
        <f t="shared" si="45"/>
        <v>animation</v>
      </c>
      <c r="S470" s="10">
        <f t="shared" si="47"/>
        <v>41041.167627314811</v>
      </c>
      <c r="T470" s="10">
        <f t="shared" si="42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6"/>
        <v>0</v>
      </c>
      <c r="P471" s="6" t="str">
        <f t="shared" si="43"/>
        <v>NONE</v>
      </c>
      <c r="Q471" t="str">
        <f t="shared" si="44"/>
        <v>film &amp; video</v>
      </c>
      <c r="R471" t="str">
        <f t="shared" si="45"/>
        <v>animation</v>
      </c>
      <c r="S471" s="10">
        <f t="shared" si="47"/>
        <v>41827.989861111113</v>
      </c>
      <c r="T471" s="10">
        <f t="shared" si="42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6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7"/>
        <v>41605.167696759258</v>
      </c>
      <c r="T472" s="10">
        <f t="shared" si="42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6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7"/>
        <v>41703.721979166665</v>
      </c>
      <c r="T473" s="10">
        <f t="shared" si="42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6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7"/>
        <v>41844.922662037039</v>
      </c>
      <c r="T474" s="10">
        <f t="shared" si="42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6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7"/>
        <v>41869.698136574072</v>
      </c>
      <c r="T475" s="10">
        <f t="shared" si="42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6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7"/>
        <v>42753.329039351855</v>
      </c>
      <c r="T476" s="10">
        <f t="shared" si="42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6"/>
        <v>0</v>
      </c>
      <c r="P477" s="6" t="str">
        <f t="shared" si="43"/>
        <v>NONE</v>
      </c>
      <c r="Q477" t="str">
        <f t="shared" si="44"/>
        <v>film &amp; video</v>
      </c>
      <c r="R477" t="str">
        <f t="shared" si="45"/>
        <v>animation</v>
      </c>
      <c r="S477" s="10">
        <f t="shared" si="47"/>
        <v>42100.086145833338</v>
      </c>
      <c r="T477" s="10">
        <f t="shared" si="42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6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7"/>
        <v>41757.975011574075</v>
      </c>
      <c r="T478" s="10">
        <f t="shared" si="42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6"/>
        <v>0</v>
      </c>
      <c r="P479" s="6" t="str">
        <f t="shared" si="43"/>
        <v>NONE</v>
      </c>
      <c r="Q479" t="str">
        <f t="shared" si="44"/>
        <v>film &amp; video</v>
      </c>
      <c r="R479" t="str">
        <f t="shared" si="45"/>
        <v>animation</v>
      </c>
      <c r="S479" s="10">
        <f t="shared" si="47"/>
        <v>40987.83488425926</v>
      </c>
      <c r="T479" s="10">
        <f t="shared" si="42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6"/>
        <v>0</v>
      </c>
      <c r="P480" s="6" t="str">
        <f t="shared" si="43"/>
        <v>NONE</v>
      </c>
      <c r="Q480" t="str">
        <f t="shared" si="44"/>
        <v>film &amp; video</v>
      </c>
      <c r="R480" t="str">
        <f t="shared" si="45"/>
        <v>animation</v>
      </c>
      <c r="S480" s="10">
        <f t="shared" si="47"/>
        <v>42065.910983796297</v>
      </c>
      <c r="T480" s="10">
        <f t="shared" si="42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6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7"/>
        <v>41904.407812500001</v>
      </c>
      <c r="T481" s="10">
        <f t="shared" si="42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6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7"/>
        <v>41465.500173611108</v>
      </c>
      <c r="T482" s="10">
        <f t="shared" si="42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6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7"/>
        <v>41162.672326388885</v>
      </c>
      <c r="T483" s="10">
        <f t="shared" si="42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6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7"/>
        <v>42447.896875000006</v>
      </c>
      <c r="T484" s="10">
        <f t="shared" si="42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6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7"/>
        <v>41243.197592592594</v>
      </c>
      <c r="T485" s="10">
        <f t="shared" si="42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6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7"/>
        <v>42272.93949074074</v>
      </c>
      <c r="T486" s="10">
        <f t="shared" si="42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6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7"/>
        <v>41381.50577546296</v>
      </c>
      <c r="T487" s="10">
        <f t="shared" si="42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6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7"/>
        <v>41761.94258101852</v>
      </c>
      <c r="T488" s="10">
        <f t="shared" si="42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6"/>
        <v>0</v>
      </c>
      <c r="P489" s="6" t="str">
        <f t="shared" si="43"/>
        <v>NONE</v>
      </c>
      <c r="Q489" t="str">
        <f t="shared" si="44"/>
        <v>film &amp; video</v>
      </c>
      <c r="R489" t="str">
        <f t="shared" si="45"/>
        <v>animation</v>
      </c>
      <c r="S489" s="10">
        <f t="shared" si="47"/>
        <v>42669.594837962963</v>
      </c>
      <c r="T489" s="10">
        <f t="shared" si="42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6"/>
        <v>0</v>
      </c>
      <c r="P490" s="6" t="str">
        <f t="shared" si="43"/>
        <v>NONE</v>
      </c>
      <c r="Q490" t="str">
        <f t="shared" si="44"/>
        <v>film &amp; video</v>
      </c>
      <c r="R490" t="str">
        <f t="shared" si="45"/>
        <v>animation</v>
      </c>
      <c r="S490" s="10">
        <f t="shared" si="47"/>
        <v>42714.054398148146</v>
      </c>
      <c r="T490" s="10">
        <f t="shared" si="42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6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7"/>
        <v>40882.481666666667</v>
      </c>
      <c r="T491" s="10">
        <f t="shared" si="42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6"/>
        <v>0</v>
      </c>
      <c r="P492" s="6" t="str">
        <f t="shared" si="43"/>
        <v>NONE</v>
      </c>
      <c r="Q492" t="str">
        <f t="shared" si="44"/>
        <v>film &amp; video</v>
      </c>
      <c r="R492" t="str">
        <f t="shared" si="45"/>
        <v>animation</v>
      </c>
      <c r="S492" s="10">
        <f t="shared" si="47"/>
        <v>41113.968576388892</v>
      </c>
      <c r="T492" s="10">
        <f t="shared" si="42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6"/>
        <v>0</v>
      </c>
      <c r="P493" s="6" t="str">
        <f t="shared" si="43"/>
        <v>NONE</v>
      </c>
      <c r="Q493" t="str">
        <f t="shared" si="44"/>
        <v>film &amp; video</v>
      </c>
      <c r="R493" t="str">
        <f t="shared" si="45"/>
        <v>animation</v>
      </c>
      <c r="S493" s="10">
        <f t="shared" si="47"/>
        <v>42366.982627314821</v>
      </c>
      <c r="T493" s="10">
        <f t="shared" si="42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6"/>
        <v>0</v>
      </c>
      <c r="P494" s="6" t="str">
        <f t="shared" si="43"/>
        <v>NONE</v>
      </c>
      <c r="Q494" t="str">
        <f t="shared" si="44"/>
        <v>film &amp; video</v>
      </c>
      <c r="R494" t="str">
        <f t="shared" si="45"/>
        <v>animation</v>
      </c>
      <c r="S494" s="10">
        <f t="shared" si="47"/>
        <v>42596.03506944445</v>
      </c>
      <c r="T494" s="10">
        <f t="shared" si="42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6"/>
        <v>0</v>
      </c>
      <c r="P495" s="6" t="str">
        <f t="shared" si="43"/>
        <v>NONE</v>
      </c>
      <c r="Q495" t="str">
        <f t="shared" si="44"/>
        <v>film &amp; video</v>
      </c>
      <c r="R495" t="str">
        <f t="shared" si="45"/>
        <v>animation</v>
      </c>
      <c r="S495" s="10">
        <f t="shared" si="47"/>
        <v>42114.726134259254</v>
      </c>
      <c r="T495" s="10">
        <f t="shared" si="42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6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7"/>
        <v>41799.830613425926</v>
      </c>
      <c r="T496" s="10">
        <f t="shared" si="42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6"/>
        <v>0</v>
      </c>
      <c r="P497" s="6" t="str">
        <f t="shared" si="43"/>
        <v>NONE</v>
      </c>
      <c r="Q497" t="str">
        <f t="shared" si="44"/>
        <v>film &amp; video</v>
      </c>
      <c r="R497" t="str">
        <f t="shared" si="45"/>
        <v>animation</v>
      </c>
      <c r="S497" s="10">
        <f t="shared" si="47"/>
        <v>42171.827604166669</v>
      </c>
      <c r="T497" s="10">
        <f t="shared" si="42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6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7"/>
        <v>41620.93141203704</v>
      </c>
      <c r="T498" s="10">
        <f t="shared" si="42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6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7"/>
        <v>41945.037789351853</v>
      </c>
      <c r="T499" s="10">
        <f t="shared" si="42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6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7"/>
        <v>40858.762141203704</v>
      </c>
      <c r="T500" s="10">
        <f t="shared" si="42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6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7"/>
        <v>40043.895462962959</v>
      </c>
      <c r="T501" s="10">
        <f t="shared" si="42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6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7"/>
        <v>40247.886006944449</v>
      </c>
      <c r="T502" s="10">
        <f t="shared" si="42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6"/>
        <v>0</v>
      </c>
      <c r="P503" s="6" t="str">
        <f t="shared" si="43"/>
        <v>NONE</v>
      </c>
      <c r="Q503" t="str">
        <f t="shared" si="44"/>
        <v>film &amp; video</v>
      </c>
      <c r="R503" t="str">
        <f t="shared" si="45"/>
        <v>animation</v>
      </c>
      <c r="S503" s="10">
        <f t="shared" si="47"/>
        <v>40703.234386574077</v>
      </c>
      <c r="T503" s="10">
        <f t="shared" si="42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6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7"/>
        <v>40956.553530092591</v>
      </c>
      <c r="T504" s="10">
        <f t="shared" si="42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6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7"/>
        <v>41991.526655092588</v>
      </c>
      <c r="T505" s="10">
        <f t="shared" si="42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6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7"/>
        <v>40949.98364583333</v>
      </c>
      <c r="T506" s="10">
        <f t="shared" si="42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6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7"/>
        <v>42318.098217592589</v>
      </c>
      <c r="T507" s="10">
        <f t="shared" si="42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6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7"/>
        <v>41466.552314814813</v>
      </c>
      <c r="T508" s="10">
        <f t="shared" si="42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6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7"/>
        <v>41156.958993055552</v>
      </c>
      <c r="T509" s="10">
        <f t="shared" si="42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6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7"/>
        <v>40995.024317129632</v>
      </c>
      <c r="T510" s="10">
        <f t="shared" si="42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6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7"/>
        <v>42153.631597222222</v>
      </c>
      <c r="T511" s="10">
        <f t="shared" si="42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6"/>
        <v>0</v>
      </c>
      <c r="P512" s="6" t="str">
        <f t="shared" si="43"/>
        <v>NONE</v>
      </c>
      <c r="Q512" t="str">
        <f t="shared" si="44"/>
        <v>film &amp; video</v>
      </c>
      <c r="R512" t="str">
        <f t="shared" si="45"/>
        <v>animation</v>
      </c>
      <c r="S512" s="10">
        <f t="shared" si="47"/>
        <v>42400.176377314812</v>
      </c>
      <c r="T512" s="10">
        <f t="shared" si="42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6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7"/>
        <v>41340.303032407406</v>
      </c>
      <c r="T513" s="10">
        <f t="shared" si="42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6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7"/>
        <v>42649.742210648154</v>
      </c>
      <c r="T514" s="10">
        <f t="shared" ref="T514:T577" si="48">(((I514/60)/60)/24)+DATE(1970,1,1)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6"/>
        <v>0.13924</v>
      </c>
      <c r="P515" s="6">
        <f t="shared" ref="P515:P578" si="49">_xlfn.IFS(E515&gt;0,E515/L515,E515=0,"NONE")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0">
        <f t="shared" si="47"/>
        <v>42552.653993055559</v>
      </c>
      <c r="T515" s="10">
        <f t="shared" si="48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ref="O516:O579" si="52">E516/D516</f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47"/>
        <v>41830.613969907405</v>
      </c>
      <c r="T516" s="10">
        <f t="shared" si="48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2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ref="S517:S580" si="53">(((J517/60)/60)/24)+DATE(1970,1,1)</f>
        <v>42327.490752314814</v>
      </c>
      <c r="T517" s="10">
        <f t="shared" si="48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2"/>
        <v>0</v>
      </c>
      <c r="P518" s="6" t="str">
        <f t="shared" si="49"/>
        <v>NONE</v>
      </c>
      <c r="Q518" t="str">
        <f t="shared" si="50"/>
        <v>film &amp; video</v>
      </c>
      <c r="R518" t="str">
        <f t="shared" si="51"/>
        <v>animation</v>
      </c>
      <c r="S518" s="10">
        <f t="shared" si="53"/>
        <v>42091.778703703705</v>
      </c>
      <c r="T518" s="10">
        <f t="shared" si="48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2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3"/>
        <v>42738.615289351852</v>
      </c>
      <c r="T519" s="10">
        <f t="shared" si="48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2"/>
        <v>0</v>
      </c>
      <c r="P520" s="6" t="str">
        <f t="shared" si="49"/>
        <v>NONE</v>
      </c>
      <c r="Q520" t="str">
        <f t="shared" si="50"/>
        <v>film &amp; video</v>
      </c>
      <c r="R520" t="str">
        <f t="shared" si="51"/>
        <v>animation</v>
      </c>
      <c r="S520" s="10">
        <f t="shared" si="53"/>
        <v>42223.616018518514</v>
      </c>
      <c r="T520" s="10">
        <f t="shared" si="48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2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3"/>
        <v>41218.391446759262</v>
      </c>
      <c r="T521" s="10">
        <f t="shared" si="48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2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3"/>
        <v>42318.702094907407</v>
      </c>
      <c r="T522" s="10">
        <f t="shared" si="48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2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3"/>
        <v>42646.092812499999</v>
      </c>
      <c r="T523" s="10">
        <f t="shared" si="48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2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3"/>
        <v>42430.040798611109</v>
      </c>
      <c r="T524" s="10">
        <f t="shared" si="48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2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3"/>
        <v>42238.13282407407</v>
      </c>
      <c r="T525" s="10">
        <f t="shared" si="48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2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3"/>
        <v>42492.717233796298</v>
      </c>
      <c r="T526" s="10">
        <f t="shared" si="48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2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3"/>
        <v>41850.400937500002</v>
      </c>
      <c r="T527" s="10">
        <f t="shared" si="48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2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3"/>
        <v>42192.591944444444</v>
      </c>
      <c r="T528" s="10">
        <f t="shared" si="48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2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3"/>
        <v>42753.205625000002</v>
      </c>
      <c r="T529" s="10">
        <f t="shared" si="48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2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3"/>
        <v>42155.920219907406</v>
      </c>
      <c r="T530" s="10">
        <f t="shared" si="48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2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3"/>
        <v>42725.031180555554</v>
      </c>
      <c r="T531" s="10">
        <f t="shared" si="48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2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3"/>
        <v>42157.591064814813</v>
      </c>
      <c r="T532" s="10">
        <f t="shared" si="48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2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3"/>
        <v>42676.065150462964</v>
      </c>
      <c r="T533" s="10">
        <f t="shared" si="48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2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3"/>
        <v>42473.007037037038</v>
      </c>
      <c r="T534" s="10">
        <f t="shared" si="48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2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3"/>
        <v>42482.43478009259</v>
      </c>
      <c r="T535" s="10">
        <f t="shared" si="48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2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3"/>
        <v>42270.810995370368</v>
      </c>
      <c r="T536" s="10">
        <f t="shared" si="48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2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3"/>
        <v>42711.545196759253</v>
      </c>
      <c r="T537" s="10">
        <f t="shared" si="48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2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3"/>
        <v>42179.344988425932</v>
      </c>
      <c r="T538" s="10">
        <f t="shared" si="48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2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3"/>
        <v>42282.768414351856</v>
      </c>
      <c r="T539" s="10">
        <f t="shared" si="48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2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3"/>
        <v>42473.794710648144</v>
      </c>
      <c r="T540" s="10">
        <f t="shared" si="48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2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3"/>
        <v>42535.049849537041</v>
      </c>
      <c r="T541" s="10">
        <f t="shared" si="48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2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3"/>
        <v>42009.817199074074</v>
      </c>
      <c r="T542" s="10">
        <f t="shared" si="48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2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3"/>
        <v>42276.046689814815</v>
      </c>
      <c r="T543" s="10">
        <f t="shared" si="48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2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3"/>
        <v>42433.737453703703</v>
      </c>
      <c r="T544" s="10">
        <f t="shared" si="48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2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3"/>
        <v>41914.092152777775</v>
      </c>
      <c r="T545" s="10">
        <f t="shared" si="48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2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3"/>
        <v>42525.656944444447</v>
      </c>
      <c r="T546" s="10">
        <f t="shared" si="48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2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3"/>
        <v>42283.592465277776</v>
      </c>
      <c r="T547" s="10">
        <f t="shared" si="48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2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3"/>
        <v>42249.667997685188</v>
      </c>
      <c r="T548" s="10">
        <f t="shared" si="48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2"/>
        <v>0</v>
      </c>
      <c r="P549" s="6" t="str">
        <f t="shared" si="49"/>
        <v>NONE</v>
      </c>
      <c r="Q549" t="str">
        <f t="shared" si="50"/>
        <v>technology</v>
      </c>
      <c r="R549" t="str">
        <f t="shared" si="51"/>
        <v>web</v>
      </c>
      <c r="S549" s="10">
        <f t="shared" si="53"/>
        <v>42380.696342592593</v>
      </c>
      <c r="T549" s="10">
        <f t="shared" si="48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2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3"/>
        <v>42276.903333333335</v>
      </c>
      <c r="T550" s="10">
        <f t="shared" si="48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2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3"/>
        <v>42163.636828703704</v>
      </c>
      <c r="T551" s="10">
        <f t="shared" si="48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2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3"/>
        <v>42753.678761574076</v>
      </c>
      <c r="T552" s="10">
        <f t="shared" si="48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2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3"/>
        <v>42173.275740740741</v>
      </c>
      <c r="T553" s="10">
        <f t="shared" si="48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2"/>
        <v>0</v>
      </c>
      <c r="P554" s="6" t="str">
        <f t="shared" si="49"/>
        <v>NONE</v>
      </c>
      <c r="Q554" t="str">
        <f t="shared" si="50"/>
        <v>technology</v>
      </c>
      <c r="R554" t="str">
        <f t="shared" si="51"/>
        <v>web</v>
      </c>
      <c r="S554" s="10">
        <f t="shared" si="53"/>
        <v>42318.616851851853</v>
      </c>
      <c r="T554" s="10">
        <f t="shared" si="48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2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3"/>
        <v>41927.71980324074</v>
      </c>
      <c r="T555" s="10">
        <f t="shared" si="48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2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3"/>
        <v>41901.684861111113</v>
      </c>
      <c r="T556" s="10">
        <f t="shared" si="48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2"/>
        <v>0</v>
      </c>
      <c r="P557" s="6" t="str">
        <f t="shared" si="49"/>
        <v>NONE</v>
      </c>
      <c r="Q557" t="str">
        <f t="shared" si="50"/>
        <v>technology</v>
      </c>
      <c r="R557" t="str">
        <f t="shared" si="51"/>
        <v>web</v>
      </c>
      <c r="S557" s="10">
        <f t="shared" si="53"/>
        <v>42503.353506944448</v>
      </c>
      <c r="T557" s="10">
        <f t="shared" si="48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2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3"/>
        <v>42345.860150462962</v>
      </c>
      <c r="T558" s="10">
        <f t="shared" si="48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2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3"/>
        <v>42676.942164351851</v>
      </c>
      <c r="T559" s="10">
        <f t="shared" si="48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2"/>
        <v>0</v>
      </c>
      <c r="P560" s="6" t="str">
        <f t="shared" si="49"/>
        <v>NONE</v>
      </c>
      <c r="Q560" t="str">
        <f t="shared" si="50"/>
        <v>technology</v>
      </c>
      <c r="R560" t="str">
        <f t="shared" si="51"/>
        <v>web</v>
      </c>
      <c r="S560" s="10">
        <f t="shared" si="53"/>
        <v>42057.883159722223</v>
      </c>
      <c r="T560" s="10">
        <f t="shared" si="48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2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3"/>
        <v>42321.283101851848</v>
      </c>
      <c r="T561" s="10">
        <f t="shared" si="48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2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3"/>
        <v>41960.771354166667</v>
      </c>
      <c r="T562" s="10">
        <f t="shared" si="48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2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3"/>
        <v>42268.658715277779</v>
      </c>
      <c r="T563" s="10">
        <f t="shared" si="48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2"/>
        <v>0</v>
      </c>
      <c r="P564" s="6" t="str">
        <f t="shared" si="49"/>
        <v>NONE</v>
      </c>
      <c r="Q564" t="str">
        <f t="shared" si="50"/>
        <v>technology</v>
      </c>
      <c r="R564" t="str">
        <f t="shared" si="51"/>
        <v>web</v>
      </c>
      <c r="S564" s="10">
        <f t="shared" si="53"/>
        <v>42692.389062500006</v>
      </c>
      <c r="T564" s="10">
        <f t="shared" si="48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2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3"/>
        <v>42022.069988425923</v>
      </c>
      <c r="T565" s="10">
        <f t="shared" si="48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2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3"/>
        <v>42411.942997685182</v>
      </c>
      <c r="T566" s="10">
        <f t="shared" si="48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2"/>
        <v>0</v>
      </c>
      <c r="P567" s="6" t="str">
        <f t="shared" si="49"/>
        <v>NONE</v>
      </c>
      <c r="Q567" t="str">
        <f t="shared" si="50"/>
        <v>technology</v>
      </c>
      <c r="R567" t="str">
        <f t="shared" si="51"/>
        <v>web</v>
      </c>
      <c r="S567" s="10">
        <f t="shared" si="53"/>
        <v>42165.785289351858</v>
      </c>
      <c r="T567" s="10">
        <f t="shared" si="48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2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3"/>
        <v>42535.68440972222</v>
      </c>
      <c r="T568" s="10">
        <f t="shared" si="48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2"/>
        <v>0</v>
      </c>
      <c r="P569" s="6" t="str">
        <f t="shared" si="49"/>
        <v>NONE</v>
      </c>
      <c r="Q569" t="str">
        <f t="shared" si="50"/>
        <v>technology</v>
      </c>
      <c r="R569" t="str">
        <f t="shared" si="51"/>
        <v>web</v>
      </c>
      <c r="S569" s="10">
        <f t="shared" si="53"/>
        <v>41975.842523148152</v>
      </c>
      <c r="T569" s="10">
        <f t="shared" si="48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2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3"/>
        <v>42348.9215625</v>
      </c>
      <c r="T570" s="10">
        <f t="shared" si="48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2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3"/>
        <v>42340.847361111111</v>
      </c>
      <c r="T571" s="10">
        <f t="shared" si="48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2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3"/>
        <v>42388.798252314817</v>
      </c>
      <c r="T572" s="10">
        <f t="shared" si="48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2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3"/>
        <v>42192.816238425927</v>
      </c>
      <c r="T573" s="10">
        <f t="shared" si="48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2"/>
        <v>0</v>
      </c>
      <c r="P574" s="6" t="str">
        <f t="shared" si="49"/>
        <v>NONE</v>
      </c>
      <c r="Q574" t="str">
        <f t="shared" si="50"/>
        <v>technology</v>
      </c>
      <c r="R574" t="str">
        <f t="shared" si="51"/>
        <v>web</v>
      </c>
      <c r="S574" s="10">
        <f t="shared" si="53"/>
        <v>42282.71629629629</v>
      </c>
      <c r="T574" s="10">
        <f t="shared" si="48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2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3"/>
        <v>41963.050127314811</v>
      </c>
      <c r="T575" s="10">
        <f t="shared" si="48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2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3"/>
        <v>42632.443368055552</v>
      </c>
      <c r="T576" s="10">
        <f t="shared" si="48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2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3"/>
        <v>42138.692627314813</v>
      </c>
      <c r="T577" s="10">
        <f t="shared" si="48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2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3"/>
        <v>42031.471666666665</v>
      </c>
      <c r="T578" s="10">
        <f t="shared" ref="T578:T641" si="54">(((I578/60)/60)/24)+DATE(1970,1,1)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2"/>
        <v>2E-3</v>
      </c>
      <c r="P579" s="6">
        <f t="shared" ref="P579:P642" si="55">_xlfn.IFS(E579&gt;0,E579/L579,E579=0,"NONE")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0">
        <f t="shared" si="53"/>
        <v>42450.589143518519</v>
      </c>
      <c r="T579" s="10">
        <f t="shared" si="54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ref="O580:O643" si="58">E580/D580</f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3"/>
        <v>42230.578622685185</v>
      </c>
      <c r="T580" s="10">
        <f t="shared" si="54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8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ref="S581:S644" si="59">(((J581/60)/60)/24)+DATE(1970,1,1)</f>
        <v>41968.852118055554</v>
      </c>
      <c r="T581" s="10">
        <f t="shared" si="54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8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9"/>
        <v>42605.908182870371</v>
      </c>
      <c r="T582" s="10">
        <f t="shared" si="54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8"/>
        <v>0</v>
      </c>
      <c r="P583" s="6" t="str">
        <f t="shared" si="55"/>
        <v>NONE</v>
      </c>
      <c r="Q583" t="str">
        <f t="shared" si="56"/>
        <v>technology</v>
      </c>
      <c r="R583" t="str">
        <f t="shared" si="57"/>
        <v>web</v>
      </c>
      <c r="S583" s="10">
        <f t="shared" si="59"/>
        <v>42188.012777777782</v>
      </c>
      <c r="T583" s="10">
        <f t="shared" si="54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8"/>
        <v>0</v>
      </c>
      <c r="P584" s="6" t="str">
        <f t="shared" si="55"/>
        <v>NONE</v>
      </c>
      <c r="Q584" t="str">
        <f t="shared" si="56"/>
        <v>technology</v>
      </c>
      <c r="R584" t="str">
        <f t="shared" si="57"/>
        <v>web</v>
      </c>
      <c r="S584" s="10">
        <f t="shared" si="59"/>
        <v>42055.739803240736</v>
      </c>
      <c r="T584" s="10">
        <f t="shared" si="54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8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9"/>
        <v>42052.93850694444</v>
      </c>
      <c r="T585" s="10">
        <f t="shared" si="54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8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9"/>
        <v>42049.716620370367</v>
      </c>
      <c r="T586" s="10">
        <f t="shared" si="54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8"/>
        <v>0</v>
      </c>
      <c r="P587" s="6" t="str">
        <f t="shared" si="55"/>
        <v>NONE</v>
      </c>
      <c r="Q587" t="str">
        <f t="shared" si="56"/>
        <v>technology</v>
      </c>
      <c r="R587" t="str">
        <f t="shared" si="57"/>
        <v>web</v>
      </c>
      <c r="S587" s="10">
        <f t="shared" si="59"/>
        <v>42283.3909375</v>
      </c>
      <c r="T587" s="10">
        <f t="shared" si="54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8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9"/>
        <v>42020.854247685187</v>
      </c>
      <c r="T588" s="10">
        <f t="shared" si="54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8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9"/>
        <v>42080.757326388892</v>
      </c>
      <c r="T589" s="10">
        <f t="shared" si="54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8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9"/>
        <v>42631.769513888896</v>
      </c>
      <c r="T590" s="10">
        <f t="shared" si="54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8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9"/>
        <v>42178.614571759259</v>
      </c>
      <c r="T591" s="10">
        <f t="shared" si="54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8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9"/>
        <v>42377.554756944446</v>
      </c>
      <c r="T592" s="10">
        <f t="shared" si="54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8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9"/>
        <v>42177.543171296296</v>
      </c>
      <c r="T593" s="10">
        <f t="shared" si="54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8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9"/>
        <v>41946.232175925928</v>
      </c>
      <c r="T594" s="10">
        <f t="shared" si="54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8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9"/>
        <v>42070.677604166667</v>
      </c>
      <c r="T595" s="10">
        <f t="shared" si="54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8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9"/>
        <v>42446.780162037037</v>
      </c>
      <c r="T596" s="10">
        <f t="shared" si="54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8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9"/>
        <v>42083.069884259254</v>
      </c>
      <c r="T597" s="10">
        <f t="shared" si="54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8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9"/>
        <v>42646.896898148145</v>
      </c>
      <c r="T598" s="10">
        <f t="shared" si="54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8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9"/>
        <v>42545.705266203702</v>
      </c>
      <c r="T599" s="10">
        <f t="shared" si="54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8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9"/>
        <v>41948.00209490741</v>
      </c>
      <c r="T600" s="10">
        <f t="shared" si="54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8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9"/>
        <v>42047.812523148154</v>
      </c>
      <c r="T601" s="10">
        <f t="shared" si="54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8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9"/>
        <v>42073.798171296294</v>
      </c>
      <c r="T602" s="10">
        <f t="shared" si="54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8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9"/>
        <v>41969.858090277776</v>
      </c>
      <c r="T603" s="10">
        <f t="shared" si="54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8"/>
        <v>0</v>
      </c>
      <c r="P604" s="6" t="str">
        <f t="shared" si="55"/>
        <v>NONE</v>
      </c>
      <c r="Q604" t="str">
        <f t="shared" si="56"/>
        <v>technology</v>
      </c>
      <c r="R604" t="str">
        <f t="shared" si="57"/>
        <v>web</v>
      </c>
      <c r="S604" s="10">
        <f t="shared" si="59"/>
        <v>42143.79415509259</v>
      </c>
      <c r="T604" s="10">
        <f t="shared" si="54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8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9"/>
        <v>41835.639155092591</v>
      </c>
      <c r="T605" s="10">
        <f t="shared" si="54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8"/>
        <v>0</v>
      </c>
      <c r="P606" s="6" t="str">
        <f t="shared" si="55"/>
        <v>NONE</v>
      </c>
      <c r="Q606" t="str">
        <f t="shared" si="56"/>
        <v>technology</v>
      </c>
      <c r="R606" t="str">
        <f t="shared" si="57"/>
        <v>web</v>
      </c>
      <c r="S606" s="10">
        <f t="shared" si="59"/>
        <v>41849.035370370373</v>
      </c>
      <c r="T606" s="10">
        <f t="shared" si="54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8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9"/>
        <v>42194.357731481476</v>
      </c>
      <c r="T607" s="10">
        <f t="shared" si="54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8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9"/>
        <v>42102.650567129633</v>
      </c>
      <c r="T608" s="10">
        <f t="shared" si="54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8"/>
        <v>0</v>
      </c>
      <c r="P609" s="6" t="str">
        <f t="shared" si="55"/>
        <v>NONE</v>
      </c>
      <c r="Q609" t="str">
        <f t="shared" si="56"/>
        <v>technology</v>
      </c>
      <c r="R609" t="str">
        <f t="shared" si="57"/>
        <v>web</v>
      </c>
      <c r="S609" s="10">
        <f t="shared" si="59"/>
        <v>42300.825648148151</v>
      </c>
      <c r="T609" s="10">
        <f t="shared" si="54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8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9"/>
        <v>42140.921064814815</v>
      </c>
      <c r="T610" s="10">
        <f t="shared" si="54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8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9"/>
        <v>42307.034074074079</v>
      </c>
      <c r="T611" s="10">
        <f t="shared" si="54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8"/>
        <v>0</v>
      </c>
      <c r="P612" s="6" t="str">
        <f t="shared" si="55"/>
        <v>NONE</v>
      </c>
      <c r="Q612" t="str">
        <f t="shared" si="56"/>
        <v>technology</v>
      </c>
      <c r="R612" t="str">
        <f t="shared" si="57"/>
        <v>web</v>
      </c>
      <c r="S612" s="10">
        <f t="shared" si="59"/>
        <v>42086.83085648148</v>
      </c>
      <c r="T612" s="10">
        <f t="shared" si="54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8"/>
        <v>0</v>
      </c>
      <c r="P613" s="6" t="str">
        <f t="shared" si="55"/>
        <v>NONE</v>
      </c>
      <c r="Q613" t="str">
        <f t="shared" si="56"/>
        <v>technology</v>
      </c>
      <c r="R613" t="str">
        <f t="shared" si="57"/>
        <v>web</v>
      </c>
      <c r="S613" s="10">
        <f t="shared" si="59"/>
        <v>42328.560613425929</v>
      </c>
      <c r="T613" s="10">
        <f t="shared" si="54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8"/>
        <v>0</v>
      </c>
      <c r="P614" s="6" t="str">
        <f t="shared" si="55"/>
        <v>NONE</v>
      </c>
      <c r="Q614" t="str">
        <f t="shared" si="56"/>
        <v>technology</v>
      </c>
      <c r="R614" t="str">
        <f t="shared" si="57"/>
        <v>web</v>
      </c>
      <c r="S614" s="10">
        <f t="shared" si="59"/>
        <v>42585.031782407401</v>
      </c>
      <c r="T614" s="10">
        <f t="shared" si="54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8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9"/>
        <v>42247.496759259258</v>
      </c>
      <c r="T615" s="10">
        <f t="shared" si="54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8"/>
        <v>0</v>
      </c>
      <c r="P616" s="6" t="str">
        <f t="shared" si="55"/>
        <v>NONE</v>
      </c>
      <c r="Q616" t="str">
        <f t="shared" si="56"/>
        <v>technology</v>
      </c>
      <c r="R616" t="str">
        <f t="shared" si="57"/>
        <v>web</v>
      </c>
      <c r="S616" s="10">
        <f t="shared" si="59"/>
        <v>42515.061805555553</v>
      </c>
      <c r="T616" s="10">
        <f t="shared" si="54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8"/>
        <v>0</v>
      </c>
      <c r="P617" s="6" t="str">
        <f t="shared" si="55"/>
        <v>NONE</v>
      </c>
      <c r="Q617" t="str">
        <f t="shared" si="56"/>
        <v>technology</v>
      </c>
      <c r="R617" t="str">
        <f t="shared" si="57"/>
        <v>web</v>
      </c>
      <c r="S617" s="10">
        <f t="shared" si="59"/>
        <v>42242.122210648144</v>
      </c>
      <c r="T617" s="10">
        <f t="shared" si="54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8"/>
        <v>0</v>
      </c>
      <c r="P618" s="6" t="str">
        <f t="shared" si="55"/>
        <v>NONE</v>
      </c>
      <c r="Q618" t="str">
        <f t="shared" si="56"/>
        <v>technology</v>
      </c>
      <c r="R618" t="str">
        <f t="shared" si="57"/>
        <v>web</v>
      </c>
      <c r="S618" s="10">
        <f t="shared" si="59"/>
        <v>42761.376238425932</v>
      </c>
      <c r="T618" s="10">
        <f t="shared" si="54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8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9"/>
        <v>42087.343090277776</v>
      </c>
      <c r="T619" s="10">
        <f t="shared" si="54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8"/>
        <v>0</v>
      </c>
      <c r="P620" s="6" t="str">
        <f t="shared" si="55"/>
        <v>NONE</v>
      </c>
      <c r="Q620" t="str">
        <f t="shared" si="56"/>
        <v>technology</v>
      </c>
      <c r="R620" t="str">
        <f t="shared" si="57"/>
        <v>web</v>
      </c>
      <c r="S620" s="10">
        <f t="shared" si="59"/>
        <v>42317.810219907406</v>
      </c>
      <c r="T620" s="10">
        <f t="shared" si="54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8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9"/>
        <v>41908.650347222225</v>
      </c>
      <c r="T621" s="10">
        <f t="shared" si="54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8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9"/>
        <v>41831.716874999998</v>
      </c>
      <c r="T622" s="10">
        <f t="shared" si="54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8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9"/>
        <v>42528.987696759257</v>
      </c>
      <c r="T623" s="10">
        <f t="shared" si="54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8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9"/>
        <v>42532.774745370371</v>
      </c>
      <c r="T624" s="10">
        <f t="shared" si="54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8"/>
        <v>0</v>
      </c>
      <c r="P625" s="6" t="str">
        <f t="shared" si="55"/>
        <v>NONE</v>
      </c>
      <c r="Q625" t="str">
        <f t="shared" si="56"/>
        <v>technology</v>
      </c>
      <c r="R625" t="str">
        <f t="shared" si="57"/>
        <v>web</v>
      </c>
      <c r="S625" s="10">
        <f t="shared" si="59"/>
        <v>42122.009224537032</v>
      </c>
      <c r="T625" s="10">
        <f t="shared" si="54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8"/>
        <v>0</v>
      </c>
      <c r="P626" s="6" t="str">
        <f t="shared" si="55"/>
        <v>NONE</v>
      </c>
      <c r="Q626" t="str">
        <f t="shared" si="56"/>
        <v>technology</v>
      </c>
      <c r="R626" t="str">
        <f t="shared" si="57"/>
        <v>web</v>
      </c>
      <c r="S626" s="10">
        <f t="shared" si="59"/>
        <v>42108.988900462966</v>
      </c>
      <c r="T626" s="10">
        <f t="shared" si="54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8"/>
        <v>0</v>
      </c>
      <c r="P627" s="6" t="str">
        <f t="shared" si="55"/>
        <v>NONE</v>
      </c>
      <c r="Q627" t="str">
        <f t="shared" si="56"/>
        <v>technology</v>
      </c>
      <c r="R627" t="str">
        <f t="shared" si="57"/>
        <v>web</v>
      </c>
      <c r="S627" s="10">
        <f t="shared" si="59"/>
        <v>42790.895567129628</v>
      </c>
      <c r="T627" s="10">
        <f t="shared" si="54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8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9"/>
        <v>42198.559479166666</v>
      </c>
      <c r="T628" s="10">
        <f t="shared" si="54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8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9"/>
        <v>42384.306840277779</v>
      </c>
      <c r="T629" s="10">
        <f t="shared" si="54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8"/>
        <v>0</v>
      </c>
      <c r="P630" s="6" t="str">
        <f t="shared" si="55"/>
        <v>NONE</v>
      </c>
      <c r="Q630" t="str">
        <f t="shared" si="56"/>
        <v>technology</v>
      </c>
      <c r="R630" t="str">
        <f t="shared" si="57"/>
        <v>web</v>
      </c>
      <c r="S630" s="10">
        <f t="shared" si="59"/>
        <v>41803.692789351851</v>
      </c>
      <c r="T630" s="10">
        <f t="shared" si="54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8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9"/>
        <v>42474.637824074074</v>
      </c>
      <c r="T631" s="10">
        <f t="shared" si="54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8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9"/>
        <v>42223.619456018518</v>
      </c>
      <c r="T632" s="10">
        <f t="shared" si="54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8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9"/>
        <v>42489.772326388891</v>
      </c>
      <c r="T633" s="10">
        <f t="shared" si="54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8"/>
        <v>0</v>
      </c>
      <c r="P634" s="6" t="str">
        <f t="shared" si="55"/>
        <v>NONE</v>
      </c>
      <c r="Q634" t="str">
        <f t="shared" si="56"/>
        <v>technology</v>
      </c>
      <c r="R634" t="str">
        <f t="shared" si="57"/>
        <v>web</v>
      </c>
      <c r="S634" s="10">
        <f t="shared" si="59"/>
        <v>42303.659317129626</v>
      </c>
      <c r="T634" s="10">
        <f t="shared" si="54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8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9"/>
        <v>42507.29932870371</v>
      </c>
      <c r="T635" s="10">
        <f t="shared" si="54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8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9"/>
        <v>42031.928576388891</v>
      </c>
      <c r="T636" s="10">
        <f t="shared" si="54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8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9"/>
        <v>42076.092152777783</v>
      </c>
      <c r="T637" s="10">
        <f t="shared" si="54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8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9"/>
        <v>42131.455439814818</v>
      </c>
      <c r="T638" s="10">
        <f t="shared" si="54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8"/>
        <v>0</v>
      </c>
      <c r="P639" s="6" t="str">
        <f t="shared" si="55"/>
        <v>NONE</v>
      </c>
      <c r="Q639" t="str">
        <f t="shared" si="56"/>
        <v>technology</v>
      </c>
      <c r="R639" t="str">
        <f t="shared" si="57"/>
        <v>web</v>
      </c>
      <c r="S639" s="10">
        <f t="shared" si="59"/>
        <v>42762.962013888886</v>
      </c>
      <c r="T639" s="10">
        <f t="shared" si="54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8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9"/>
        <v>42759.593310185184</v>
      </c>
      <c r="T640" s="10">
        <f t="shared" si="54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8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9"/>
        <v>41865.583275462966</v>
      </c>
      <c r="T641" s="10">
        <f t="shared" si="54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8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9"/>
        <v>42683.420312500006</v>
      </c>
      <c r="T642" s="10">
        <f t="shared" ref="T642:T705" si="60">(((I642/60)/60)/24)+DATE(1970,1,1)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58"/>
        <v>1.1916249999999999</v>
      </c>
      <c r="P643" s="6">
        <f t="shared" ref="P643:P706" si="61">_xlfn.IFS(E643&gt;0,E643/L643,E643=0,"NONE")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0">
        <f t="shared" si="59"/>
        <v>42199.57</v>
      </c>
      <c r="T643" s="10">
        <f t="shared" si="60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ref="O644:O707" si="64">E644/D644</f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59"/>
        <v>42199.651319444441</v>
      </c>
      <c r="T644" s="10">
        <f t="shared" si="60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4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ref="S645:S708" si="65">(((J645/60)/60)/24)+DATE(1970,1,1)</f>
        <v>42100.642071759255</v>
      </c>
      <c r="T645" s="10">
        <f t="shared" si="60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4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5"/>
        <v>41898.665960648148</v>
      </c>
      <c r="T646" s="10">
        <f t="shared" si="60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4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5"/>
        <v>42564.026319444441</v>
      </c>
      <c r="T647" s="10">
        <f t="shared" si="60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4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5"/>
        <v>41832.852627314816</v>
      </c>
      <c r="T648" s="10">
        <f t="shared" si="60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4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5"/>
        <v>42416.767928240741</v>
      </c>
      <c r="T649" s="10">
        <f t="shared" si="60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4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5"/>
        <v>41891.693379629629</v>
      </c>
      <c r="T650" s="10">
        <f t="shared" si="60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4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5"/>
        <v>41877.912187499998</v>
      </c>
      <c r="T651" s="10">
        <f t="shared" si="60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4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5"/>
        <v>41932.036851851852</v>
      </c>
      <c r="T652" s="10">
        <f t="shared" si="60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4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5"/>
        <v>41956.017488425925</v>
      </c>
      <c r="T653" s="10">
        <f t="shared" si="60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4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5"/>
        <v>42675.690393518518</v>
      </c>
      <c r="T654" s="10">
        <f t="shared" si="60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4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5"/>
        <v>42199.618518518517</v>
      </c>
      <c r="T655" s="10">
        <f t="shared" si="60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4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5"/>
        <v>42163.957326388889</v>
      </c>
      <c r="T656" s="10">
        <f t="shared" si="60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4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5"/>
        <v>42045.957314814819</v>
      </c>
      <c r="T657" s="10">
        <f t="shared" si="60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4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5"/>
        <v>42417.804618055554</v>
      </c>
      <c r="T658" s="10">
        <f t="shared" si="60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4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5"/>
        <v>42331.84574074074</v>
      </c>
      <c r="T659" s="10">
        <f t="shared" si="60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4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5"/>
        <v>42179.160752314812</v>
      </c>
      <c r="T660" s="10">
        <f t="shared" si="60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4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5"/>
        <v>42209.593692129631</v>
      </c>
      <c r="T661" s="10">
        <f t="shared" si="60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4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5"/>
        <v>41922.741655092592</v>
      </c>
      <c r="T662" s="10">
        <f t="shared" si="60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4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5"/>
        <v>42636.645358796297</v>
      </c>
      <c r="T663" s="10">
        <f t="shared" si="60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4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5"/>
        <v>41990.438043981485</v>
      </c>
      <c r="T664" s="10">
        <f t="shared" si="60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4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5"/>
        <v>42173.843240740738</v>
      </c>
      <c r="T665" s="10">
        <f t="shared" si="60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4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5"/>
        <v>42077.666377314818</v>
      </c>
      <c r="T666" s="10">
        <f t="shared" si="60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4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5"/>
        <v>42688.711354166662</v>
      </c>
      <c r="T667" s="10">
        <f t="shared" si="60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4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5"/>
        <v>41838.832152777781</v>
      </c>
      <c r="T668" s="10">
        <f t="shared" si="60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4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5"/>
        <v>42632.373414351852</v>
      </c>
      <c r="T669" s="10">
        <f t="shared" si="60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4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5"/>
        <v>42090.831273148149</v>
      </c>
      <c r="T670" s="10">
        <f t="shared" si="60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4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5"/>
        <v>42527.625671296293</v>
      </c>
      <c r="T671" s="10">
        <f t="shared" si="60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4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5"/>
        <v>42506.709722222222</v>
      </c>
      <c r="T672" s="10">
        <f t="shared" si="60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4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5"/>
        <v>41984.692731481482</v>
      </c>
      <c r="T673" s="10">
        <f t="shared" si="60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4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5"/>
        <v>41974.219490740739</v>
      </c>
      <c r="T674" s="10">
        <f t="shared" si="60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4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5"/>
        <v>41838.840474537035</v>
      </c>
      <c r="T675" s="10">
        <f t="shared" si="60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4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5"/>
        <v>41803.116053240738</v>
      </c>
      <c r="T676" s="10">
        <f t="shared" si="60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4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5"/>
        <v>41975.930601851855</v>
      </c>
      <c r="T677" s="10">
        <f t="shared" si="60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4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5"/>
        <v>42012.768298611118</v>
      </c>
      <c r="T678" s="10">
        <f t="shared" si="60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4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5"/>
        <v>42504.403877314813</v>
      </c>
      <c r="T679" s="10">
        <f t="shared" si="60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4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5"/>
        <v>42481.376597222217</v>
      </c>
      <c r="T680" s="10">
        <f t="shared" si="60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4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5"/>
        <v>42556.695706018523</v>
      </c>
      <c r="T681" s="10">
        <f t="shared" si="60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4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5"/>
        <v>41864.501516203702</v>
      </c>
      <c r="T682" s="10">
        <f t="shared" si="60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4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5"/>
        <v>42639.805601851855</v>
      </c>
      <c r="T683" s="10">
        <f t="shared" si="60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4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5"/>
        <v>42778.765300925923</v>
      </c>
      <c r="T684" s="10">
        <f t="shared" si="60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4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5"/>
        <v>42634.900046296301</v>
      </c>
      <c r="T685" s="10">
        <f t="shared" si="60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4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5"/>
        <v>41809.473275462966</v>
      </c>
      <c r="T686" s="10">
        <f t="shared" si="60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4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5"/>
        <v>41971.866574074069</v>
      </c>
      <c r="T687" s="10">
        <f t="shared" si="60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4"/>
        <v>0</v>
      </c>
      <c r="P688" s="6" t="str">
        <f t="shared" si="61"/>
        <v>NONE</v>
      </c>
      <c r="Q688" t="str">
        <f t="shared" si="62"/>
        <v>technology</v>
      </c>
      <c r="R688" t="str">
        <f t="shared" si="63"/>
        <v>wearables</v>
      </c>
      <c r="S688" s="10">
        <f t="shared" si="65"/>
        <v>42189.673263888893</v>
      </c>
      <c r="T688" s="10">
        <f t="shared" si="60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4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5"/>
        <v>42711.750613425931</v>
      </c>
      <c r="T689" s="10">
        <f t="shared" si="60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4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5"/>
        <v>42262.104780092588</v>
      </c>
      <c r="T690" s="10">
        <f t="shared" si="60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4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5"/>
        <v>42675.66778935185</v>
      </c>
      <c r="T691" s="10">
        <f t="shared" si="60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4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5"/>
        <v>42579.634733796294</v>
      </c>
      <c r="T692" s="10">
        <f t="shared" si="60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4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5"/>
        <v>42158.028310185182</v>
      </c>
      <c r="T693" s="10">
        <f t="shared" si="60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4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5"/>
        <v>42696.37572916667</v>
      </c>
      <c r="T694" s="10">
        <f t="shared" si="60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4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5"/>
        <v>42094.808182870373</v>
      </c>
      <c r="T695" s="10">
        <f t="shared" si="60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4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5"/>
        <v>42737.663877314815</v>
      </c>
      <c r="T696" s="10">
        <f t="shared" si="60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4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5"/>
        <v>41913.521064814813</v>
      </c>
      <c r="T697" s="10">
        <f t="shared" si="60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4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5"/>
        <v>41815.927106481482</v>
      </c>
      <c r="T698" s="10">
        <f t="shared" si="60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4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5"/>
        <v>42388.523020833338</v>
      </c>
      <c r="T699" s="10">
        <f t="shared" si="60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4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5"/>
        <v>41866.931076388886</v>
      </c>
      <c r="T700" s="10">
        <f t="shared" si="60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4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5"/>
        <v>41563.485509259262</v>
      </c>
      <c r="T701" s="10">
        <f t="shared" si="60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4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5"/>
        <v>42715.688437500001</v>
      </c>
      <c r="T702" s="10">
        <f t="shared" si="60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4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5"/>
        <v>41813.662962962961</v>
      </c>
      <c r="T703" s="10">
        <f t="shared" si="60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4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5"/>
        <v>42668.726701388892</v>
      </c>
      <c r="T704" s="10">
        <f t="shared" si="60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4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5"/>
        <v>42711.950798611113</v>
      </c>
      <c r="T705" s="10">
        <f t="shared" si="60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4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5"/>
        <v>42726.192916666667</v>
      </c>
      <c r="T706" s="10">
        <f t="shared" ref="T706:T769" si="66">(((I706/60)/60)/24)+DATE(1970,1,1)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4"/>
        <v>9.7699999999999992E-3</v>
      </c>
      <c r="P707" s="6">
        <f t="shared" ref="P707:P770" si="67">_xlfn.IFS(E707&gt;0,E707/L707,E707=0,"NONE")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0">
        <f t="shared" si="65"/>
        <v>42726.491643518515</v>
      </c>
      <c r="T707" s="10">
        <f t="shared" si="66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ref="O708:O771" si="70">E708/D708</f>
        <v>0</v>
      </c>
      <c r="P708" s="6" t="str">
        <f t="shared" si="67"/>
        <v>NONE</v>
      </c>
      <c r="Q708" t="str">
        <f t="shared" si="68"/>
        <v>technology</v>
      </c>
      <c r="R708" t="str">
        <f t="shared" si="69"/>
        <v>wearables</v>
      </c>
      <c r="S708" s="10">
        <f t="shared" si="65"/>
        <v>42676.995173611111</v>
      </c>
      <c r="T708" s="10">
        <f t="shared" si="66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0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ref="S709:S772" si="71">(((J709/60)/60)/24)+DATE(1970,1,1)</f>
        <v>42696.663506944446</v>
      </c>
      <c r="T709" s="10">
        <f t="shared" si="66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0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1"/>
        <v>41835.581018518518</v>
      </c>
      <c r="T710" s="10">
        <f t="shared" si="66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0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1"/>
        <v>41948.041192129633</v>
      </c>
      <c r="T711" s="10">
        <f t="shared" si="66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0"/>
        <v>0</v>
      </c>
      <c r="P712" s="6" t="str">
        <f t="shared" si="67"/>
        <v>NONE</v>
      </c>
      <c r="Q712" t="str">
        <f t="shared" si="68"/>
        <v>technology</v>
      </c>
      <c r="R712" t="str">
        <f t="shared" si="69"/>
        <v>wearables</v>
      </c>
      <c r="S712" s="10">
        <f t="shared" si="71"/>
        <v>41837.984976851854</v>
      </c>
      <c r="T712" s="10">
        <f t="shared" si="66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0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1"/>
        <v>42678.459120370375</v>
      </c>
      <c r="T713" s="10">
        <f t="shared" si="66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0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1"/>
        <v>42384.680925925932</v>
      </c>
      <c r="T714" s="10">
        <f t="shared" si="66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0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1"/>
        <v>42496.529305555552</v>
      </c>
      <c r="T715" s="10">
        <f t="shared" si="66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0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1"/>
        <v>42734.787986111114</v>
      </c>
      <c r="T716" s="10">
        <f t="shared" si="66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0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1"/>
        <v>42273.090740740736</v>
      </c>
      <c r="T717" s="10">
        <f t="shared" si="66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0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1"/>
        <v>41940.658645833333</v>
      </c>
      <c r="T718" s="10">
        <f t="shared" si="66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0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1"/>
        <v>41857.854189814818</v>
      </c>
      <c r="T719" s="10">
        <f t="shared" si="66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0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1"/>
        <v>42752.845451388886</v>
      </c>
      <c r="T720" s="10">
        <f t="shared" si="66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0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1"/>
        <v>42409.040231481486</v>
      </c>
      <c r="T721" s="10">
        <f t="shared" si="66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0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1"/>
        <v>40909.649201388893</v>
      </c>
      <c r="T722" s="10">
        <f t="shared" si="66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0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1"/>
        <v>41807.571840277778</v>
      </c>
      <c r="T723" s="10">
        <f t="shared" si="66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0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1"/>
        <v>40977.805300925924</v>
      </c>
      <c r="T724" s="10">
        <f t="shared" si="66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0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1"/>
        <v>42184.816539351858</v>
      </c>
      <c r="T725" s="10">
        <f t="shared" si="66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0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1"/>
        <v>40694.638460648144</v>
      </c>
      <c r="T726" s="10">
        <f t="shared" si="66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0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1"/>
        <v>42321.626296296294</v>
      </c>
      <c r="T727" s="10">
        <f t="shared" si="66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0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1"/>
        <v>41346.042673611111</v>
      </c>
      <c r="T728" s="10">
        <f t="shared" si="66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0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1"/>
        <v>41247.020243055551</v>
      </c>
      <c r="T729" s="10">
        <f t="shared" si="66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0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1"/>
        <v>40731.837465277778</v>
      </c>
      <c r="T730" s="10">
        <f t="shared" si="66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0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1"/>
        <v>41111.185891203706</v>
      </c>
      <c r="T731" s="10">
        <f t="shared" si="66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0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1"/>
        <v>40854.745266203703</v>
      </c>
      <c r="T732" s="10">
        <f t="shared" si="66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0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1"/>
        <v>40879.795682870368</v>
      </c>
      <c r="T733" s="10">
        <f t="shared" si="66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0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1"/>
        <v>41486.424317129626</v>
      </c>
      <c r="T734" s="10">
        <f t="shared" si="66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0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1"/>
        <v>41598.420046296298</v>
      </c>
      <c r="T735" s="10">
        <f t="shared" si="66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0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1"/>
        <v>42102.164583333331</v>
      </c>
      <c r="T736" s="10">
        <f t="shared" si="66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0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1"/>
        <v>41946.029467592591</v>
      </c>
      <c r="T737" s="10">
        <f t="shared" si="66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0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1"/>
        <v>41579.734259259261</v>
      </c>
      <c r="T738" s="10">
        <f t="shared" si="66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0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1"/>
        <v>41667.275312500002</v>
      </c>
      <c r="T739" s="10">
        <f t="shared" si="66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0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1"/>
        <v>41943.604097222218</v>
      </c>
      <c r="T740" s="10">
        <f t="shared" si="66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0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1"/>
        <v>41829.502650462964</v>
      </c>
      <c r="T741" s="10">
        <f t="shared" si="66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0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1"/>
        <v>42162.146782407406</v>
      </c>
      <c r="T742" s="10">
        <f t="shared" si="66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0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1"/>
        <v>41401.648217592592</v>
      </c>
      <c r="T743" s="10">
        <f t="shared" si="66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0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1"/>
        <v>41689.917962962965</v>
      </c>
      <c r="T744" s="10">
        <f t="shared" si="66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0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1"/>
        <v>40990.709317129629</v>
      </c>
      <c r="T745" s="10">
        <f t="shared" si="66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0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1"/>
        <v>41226.95721064815</v>
      </c>
      <c r="T746" s="10">
        <f t="shared" si="66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0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1"/>
        <v>41367.572280092594</v>
      </c>
      <c r="T747" s="10">
        <f t="shared" si="66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0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1"/>
        <v>41157.042928240742</v>
      </c>
      <c r="T748" s="10">
        <f t="shared" si="66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0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1"/>
        <v>41988.548831018517</v>
      </c>
      <c r="T749" s="10">
        <f t="shared" si="66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0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1"/>
        <v>41831.846828703703</v>
      </c>
      <c r="T750" s="10">
        <f t="shared" si="66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0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1"/>
        <v>42733.94131944445</v>
      </c>
      <c r="T751" s="10">
        <f t="shared" si="66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0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1"/>
        <v>41299.878148148149</v>
      </c>
      <c r="T752" s="10">
        <f t="shared" si="66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0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1"/>
        <v>40713.630497685182</v>
      </c>
      <c r="T753" s="10">
        <f t="shared" si="66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0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1"/>
        <v>42639.421493055561</v>
      </c>
      <c r="T754" s="10">
        <f t="shared" si="66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0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1"/>
        <v>42019.590173611112</v>
      </c>
      <c r="T755" s="10">
        <f t="shared" si="66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0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1"/>
        <v>41249.749085648145</v>
      </c>
      <c r="T756" s="10">
        <f t="shared" si="66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0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1"/>
        <v>41383.605057870373</v>
      </c>
      <c r="T757" s="10">
        <f t="shared" si="66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0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1"/>
        <v>40590.766886574071</v>
      </c>
      <c r="T758" s="10">
        <f t="shared" si="66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0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1"/>
        <v>41235.054560185185</v>
      </c>
      <c r="T759" s="10">
        <f t="shared" si="66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0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1"/>
        <v>40429.836435185185</v>
      </c>
      <c r="T760" s="10">
        <f t="shared" si="66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0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1"/>
        <v>41789.330312500002</v>
      </c>
      <c r="T761" s="10">
        <f t="shared" si="66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0"/>
        <v>0</v>
      </c>
      <c r="P762" s="6" t="str">
        <f t="shared" si="67"/>
        <v>NONE</v>
      </c>
      <c r="Q762" t="str">
        <f t="shared" si="68"/>
        <v>publishing</v>
      </c>
      <c r="R762" t="str">
        <f t="shared" si="69"/>
        <v>fiction</v>
      </c>
      <c r="S762" s="10">
        <f t="shared" si="71"/>
        <v>42670.764039351852</v>
      </c>
      <c r="T762" s="10">
        <f t="shared" si="66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0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1"/>
        <v>41642.751458333332</v>
      </c>
      <c r="T763" s="10">
        <f t="shared" si="66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0"/>
        <v>0</v>
      </c>
      <c r="P764" s="6" t="str">
        <f t="shared" si="67"/>
        <v>NONE</v>
      </c>
      <c r="Q764" t="str">
        <f t="shared" si="68"/>
        <v>publishing</v>
      </c>
      <c r="R764" t="str">
        <f t="shared" si="69"/>
        <v>fiction</v>
      </c>
      <c r="S764" s="10">
        <f t="shared" si="71"/>
        <v>42690.858449074076</v>
      </c>
      <c r="T764" s="10">
        <f t="shared" si="66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0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1"/>
        <v>41471.446851851848</v>
      </c>
      <c r="T765" s="10">
        <f t="shared" si="66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0"/>
        <v>0</v>
      </c>
      <c r="P766" s="6" t="str">
        <f t="shared" si="67"/>
        <v>NONE</v>
      </c>
      <c r="Q766" t="str">
        <f t="shared" si="68"/>
        <v>publishing</v>
      </c>
      <c r="R766" t="str">
        <f t="shared" si="69"/>
        <v>fiction</v>
      </c>
      <c r="S766" s="10">
        <f t="shared" si="71"/>
        <v>42227.173159722224</v>
      </c>
      <c r="T766" s="10">
        <f t="shared" si="66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0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1"/>
        <v>41901.542638888888</v>
      </c>
      <c r="T767" s="10">
        <f t="shared" si="66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0"/>
        <v>0</v>
      </c>
      <c r="P768" s="6" t="str">
        <f t="shared" si="67"/>
        <v>NONE</v>
      </c>
      <c r="Q768" t="str">
        <f t="shared" si="68"/>
        <v>publishing</v>
      </c>
      <c r="R768" t="str">
        <f t="shared" si="69"/>
        <v>fiction</v>
      </c>
      <c r="S768" s="10">
        <f t="shared" si="71"/>
        <v>42021.783368055556</v>
      </c>
      <c r="T768" s="10">
        <f t="shared" si="66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0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1"/>
        <v>42115.143634259264</v>
      </c>
      <c r="T769" s="10">
        <f t="shared" si="66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0"/>
        <v>0</v>
      </c>
      <c r="P770" s="6" t="str">
        <f t="shared" si="67"/>
        <v>NONE</v>
      </c>
      <c r="Q770" t="str">
        <f t="shared" si="68"/>
        <v>publishing</v>
      </c>
      <c r="R770" t="str">
        <f t="shared" si="69"/>
        <v>fiction</v>
      </c>
      <c r="S770" s="10">
        <f t="shared" si="71"/>
        <v>41594.207060185188</v>
      </c>
      <c r="T770" s="10">
        <f t="shared" ref="T770:T833" si="72">(((I770/60)/60)/24)+DATE(1970,1,1)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0"/>
        <v>0.41399999999999998</v>
      </c>
      <c r="P771" s="6">
        <f t="shared" ref="P771:P834" si="73">_xlfn.IFS(E771&gt;0,E771/L771,E771=0,"NONE")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0">
        <f t="shared" si="71"/>
        <v>41604.996458333335</v>
      </c>
      <c r="T771" s="10">
        <f t="shared" si="72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ref="O772:O835" si="76">E772/D772</f>
        <v>0</v>
      </c>
      <c r="P772" s="6" t="str">
        <f t="shared" si="73"/>
        <v>NONE</v>
      </c>
      <c r="Q772" t="str">
        <f t="shared" si="74"/>
        <v>publishing</v>
      </c>
      <c r="R772" t="str">
        <f t="shared" si="75"/>
        <v>fiction</v>
      </c>
      <c r="S772" s="10">
        <f t="shared" si="71"/>
        <v>41289.999641203707</v>
      </c>
      <c r="T772" s="10">
        <f t="shared" si="72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6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ref="S773:S836" si="77">(((J773/60)/60)/24)+DATE(1970,1,1)</f>
        <v>42349.824097222227</v>
      </c>
      <c r="T773" s="10">
        <f t="shared" si="72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6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7"/>
        <v>40068.056932870371</v>
      </c>
      <c r="T774" s="10">
        <f t="shared" si="72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6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7"/>
        <v>42100.735937499994</v>
      </c>
      <c r="T775" s="10">
        <f t="shared" si="72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6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7"/>
        <v>41663.780300925922</v>
      </c>
      <c r="T776" s="10">
        <f t="shared" si="72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6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7"/>
        <v>40863.060127314813</v>
      </c>
      <c r="T777" s="10">
        <f t="shared" si="72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6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7"/>
        <v>42250.685706018514</v>
      </c>
      <c r="T778" s="10">
        <f t="shared" si="72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6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7"/>
        <v>41456.981215277774</v>
      </c>
      <c r="T779" s="10">
        <f t="shared" si="72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6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7"/>
        <v>41729.702314814815</v>
      </c>
      <c r="T780" s="10">
        <f t="shared" si="72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6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7"/>
        <v>40436.68408564815</v>
      </c>
      <c r="T781" s="10">
        <f t="shared" si="72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6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7"/>
        <v>40636.673900462964</v>
      </c>
      <c r="T782" s="10">
        <f t="shared" si="72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6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7"/>
        <v>41403.000856481485</v>
      </c>
      <c r="T783" s="10">
        <f t="shared" si="72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6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7"/>
        <v>41116.758125</v>
      </c>
      <c r="T784" s="10">
        <f t="shared" si="72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6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7"/>
        <v>40987.773715277777</v>
      </c>
      <c r="T785" s="10">
        <f t="shared" si="72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6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7"/>
        <v>41675.149525462963</v>
      </c>
      <c r="T786" s="10">
        <f t="shared" si="72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6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7"/>
        <v>41303.593923611108</v>
      </c>
      <c r="T787" s="10">
        <f t="shared" si="72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6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7"/>
        <v>40983.055949074071</v>
      </c>
      <c r="T788" s="10">
        <f t="shared" si="72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6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7"/>
        <v>41549.627615740741</v>
      </c>
      <c r="T789" s="10">
        <f t="shared" si="72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6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7"/>
        <v>41059.006805555553</v>
      </c>
      <c r="T790" s="10">
        <f t="shared" si="72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6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7"/>
        <v>41277.186111111114</v>
      </c>
      <c r="T791" s="10">
        <f t="shared" si="72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6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7"/>
        <v>41276.047905092593</v>
      </c>
      <c r="T792" s="10">
        <f t="shared" si="72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6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7"/>
        <v>41557.780624999999</v>
      </c>
      <c r="T793" s="10">
        <f t="shared" si="72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6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7"/>
        <v>41555.873645833337</v>
      </c>
      <c r="T794" s="10">
        <f t="shared" si="72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6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7"/>
        <v>41442.741249999999</v>
      </c>
      <c r="T795" s="10">
        <f t="shared" si="72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6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7"/>
        <v>40736.115011574075</v>
      </c>
      <c r="T796" s="10">
        <f t="shared" si="72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6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7"/>
        <v>40963.613032407404</v>
      </c>
      <c r="T797" s="10">
        <f t="shared" si="72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6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7"/>
        <v>41502.882928240739</v>
      </c>
      <c r="T798" s="10">
        <f t="shared" si="72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6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7"/>
        <v>40996.994074074071</v>
      </c>
      <c r="T799" s="10">
        <f t="shared" si="72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6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7"/>
        <v>41882.590127314819</v>
      </c>
      <c r="T800" s="10">
        <f t="shared" si="72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6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7"/>
        <v>40996.667199074072</v>
      </c>
      <c r="T801" s="10">
        <f t="shared" si="72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6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7"/>
        <v>41863.433495370373</v>
      </c>
      <c r="T802" s="10">
        <f t="shared" si="72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6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7"/>
        <v>40695.795370370368</v>
      </c>
      <c r="T803" s="10">
        <f t="shared" si="72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6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7"/>
        <v>41123.022268518522</v>
      </c>
      <c r="T804" s="10">
        <f t="shared" si="72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6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7"/>
        <v>40665.949976851851</v>
      </c>
      <c r="T805" s="10">
        <f t="shared" si="72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6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7"/>
        <v>40730.105625000004</v>
      </c>
      <c r="T806" s="10">
        <f t="shared" si="72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6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7"/>
        <v>40690.823055555556</v>
      </c>
      <c r="T807" s="10">
        <f t="shared" si="72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6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7"/>
        <v>40763.691423611112</v>
      </c>
      <c r="T808" s="10">
        <f t="shared" si="72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6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7"/>
        <v>42759.628599537042</v>
      </c>
      <c r="T809" s="10">
        <f t="shared" si="72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6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7"/>
        <v>41962.100532407407</v>
      </c>
      <c r="T810" s="10">
        <f t="shared" si="72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6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7"/>
        <v>41628.833680555559</v>
      </c>
      <c r="T811" s="10">
        <f t="shared" si="72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6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7"/>
        <v>41123.056273148148</v>
      </c>
      <c r="T812" s="10">
        <f t="shared" si="72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6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7"/>
        <v>41443.643541666665</v>
      </c>
      <c r="T813" s="10">
        <f t="shared" si="72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6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7"/>
        <v>41282.017962962964</v>
      </c>
      <c r="T814" s="10">
        <f t="shared" si="72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6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7"/>
        <v>41080.960243055553</v>
      </c>
      <c r="T815" s="10">
        <f t="shared" si="72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6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7"/>
        <v>40679.743067129632</v>
      </c>
      <c r="T816" s="10">
        <f t="shared" si="72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6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7"/>
        <v>41914.917858796296</v>
      </c>
      <c r="T817" s="10">
        <f t="shared" si="72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6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7"/>
        <v>41341.870868055557</v>
      </c>
      <c r="T818" s="10">
        <f t="shared" si="72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6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7"/>
        <v>40925.599664351852</v>
      </c>
      <c r="T819" s="10">
        <f t="shared" si="72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6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7"/>
        <v>41120.882881944446</v>
      </c>
      <c r="T820" s="10">
        <f t="shared" si="72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6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7"/>
        <v>41619.998310185183</v>
      </c>
      <c r="T821" s="10">
        <f t="shared" si="72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6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7"/>
        <v>41768.841921296298</v>
      </c>
      <c r="T822" s="10">
        <f t="shared" si="72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6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7"/>
        <v>42093.922048611115</v>
      </c>
      <c r="T823" s="10">
        <f t="shared" si="72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6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7"/>
        <v>41157.947337962964</v>
      </c>
      <c r="T824" s="10">
        <f t="shared" si="72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6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7"/>
        <v>42055.972824074073</v>
      </c>
      <c r="T825" s="10">
        <f t="shared" si="72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6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7"/>
        <v>40250.242106481484</v>
      </c>
      <c r="T826" s="10">
        <f t="shared" si="72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6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7"/>
        <v>41186.306527777779</v>
      </c>
      <c r="T827" s="10">
        <f t="shared" si="72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6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7"/>
        <v>40973.038541666669</v>
      </c>
      <c r="T828" s="10">
        <f t="shared" si="72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6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7"/>
        <v>40927.473460648151</v>
      </c>
      <c r="T829" s="10">
        <f t="shared" si="72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6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7"/>
        <v>41073.050717592596</v>
      </c>
      <c r="T830" s="10">
        <f t="shared" si="72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6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7"/>
        <v>42504.801388888889</v>
      </c>
      <c r="T831" s="10">
        <f t="shared" si="72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6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7"/>
        <v>41325.525752314818</v>
      </c>
      <c r="T832" s="10">
        <f t="shared" si="72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6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7"/>
        <v>40996.646921296298</v>
      </c>
      <c r="T833" s="10">
        <f t="shared" si="72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6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7"/>
        <v>40869.675173611111</v>
      </c>
      <c r="T834" s="10">
        <f t="shared" ref="T834:T897" si="78">(((I834/60)/60)/24)+DATE(1970,1,1)</f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6"/>
        <v>1.0166666666666666</v>
      </c>
      <c r="P835" s="6">
        <f t="shared" ref="P835:P898" si="79">_xlfn.IFS(E835&gt;0,E835/L835,E835=0,"NONE")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0">
        <f t="shared" si="77"/>
        <v>41718.878182870372</v>
      </c>
      <c r="T835" s="10">
        <f t="shared" si="78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ref="O836:O899" si="82">E836/D836</f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77"/>
        <v>41422.822824074072</v>
      </c>
      <c r="T836" s="10">
        <f t="shared" si="78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82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ref="S837:S900" si="83">(((J837/60)/60)/24)+DATE(1970,1,1)</f>
        <v>41005.45784722222</v>
      </c>
      <c r="T837" s="10">
        <f t="shared" si="78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82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3"/>
        <v>41524.056921296295</v>
      </c>
      <c r="T838" s="10">
        <f t="shared" si="78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82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3"/>
        <v>41730.998402777775</v>
      </c>
      <c r="T839" s="10">
        <f t="shared" si="78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82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3"/>
        <v>40895.897974537038</v>
      </c>
      <c r="T840" s="10">
        <f t="shared" si="78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82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3"/>
        <v>41144.763379629629</v>
      </c>
      <c r="T841" s="10">
        <f t="shared" si="78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82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3"/>
        <v>42607.226701388892</v>
      </c>
      <c r="T842" s="10">
        <f t="shared" si="78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82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3"/>
        <v>41923.838692129626</v>
      </c>
      <c r="T843" s="10">
        <f t="shared" si="78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82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3"/>
        <v>41526.592395833337</v>
      </c>
      <c r="T844" s="10">
        <f t="shared" si="78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82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3"/>
        <v>42695.257870370369</v>
      </c>
      <c r="T845" s="10">
        <f t="shared" si="78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82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3"/>
        <v>41905.684629629628</v>
      </c>
      <c r="T846" s="10">
        <f t="shared" si="78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82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3"/>
        <v>42578.205972222218</v>
      </c>
      <c r="T847" s="10">
        <f t="shared" si="78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82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3"/>
        <v>41694.391840277778</v>
      </c>
      <c r="T848" s="10">
        <f t="shared" si="78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82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3"/>
        <v>42165.79833333334</v>
      </c>
      <c r="T849" s="10">
        <f t="shared" si="78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82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3"/>
        <v>42078.792048611111</v>
      </c>
      <c r="T850" s="10">
        <f t="shared" si="78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82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3"/>
        <v>42051.148888888885</v>
      </c>
      <c r="T851" s="10">
        <f t="shared" si="78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82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3"/>
        <v>42452.827743055561</v>
      </c>
      <c r="T852" s="10">
        <f t="shared" si="78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82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3"/>
        <v>42522.880243055552</v>
      </c>
      <c r="T853" s="10">
        <f t="shared" si="78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82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3"/>
        <v>42656.805497685185</v>
      </c>
      <c r="T854" s="10">
        <f t="shared" si="78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82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3"/>
        <v>42021.832280092596</v>
      </c>
      <c r="T855" s="10">
        <f t="shared" si="78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82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3"/>
        <v>42702.212337962963</v>
      </c>
      <c r="T856" s="10">
        <f t="shared" si="78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82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3"/>
        <v>42545.125196759262</v>
      </c>
      <c r="T857" s="10">
        <f t="shared" si="78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82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3"/>
        <v>42609.311990740738</v>
      </c>
      <c r="T858" s="10">
        <f t="shared" si="78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82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3"/>
        <v>42291.581377314811</v>
      </c>
      <c r="T859" s="10">
        <f t="shared" si="78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82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3"/>
        <v>42079.745578703703</v>
      </c>
      <c r="T860" s="10">
        <f t="shared" si="78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82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3"/>
        <v>42128.820231481484</v>
      </c>
      <c r="T861" s="10">
        <f t="shared" si="78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82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3"/>
        <v>41570.482789351852</v>
      </c>
      <c r="T862" s="10">
        <f t="shared" si="78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82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3"/>
        <v>42599.965324074074</v>
      </c>
      <c r="T863" s="10">
        <f t="shared" si="78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82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3"/>
        <v>41559.5549537037</v>
      </c>
      <c r="T864" s="10">
        <f t="shared" si="78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82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3"/>
        <v>40921.117662037039</v>
      </c>
      <c r="T865" s="10">
        <f t="shared" si="78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82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3"/>
        <v>41541.106921296298</v>
      </c>
      <c r="T866" s="10">
        <f t="shared" si="78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82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3"/>
        <v>41230.77311342593</v>
      </c>
      <c r="T867" s="10">
        <f t="shared" si="78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82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3"/>
        <v>42025.637939814813</v>
      </c>
      <c r="T868" s="10">
        <f t="shared" si="78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82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3"/>
        <v>40088.105393518519</v>
      </c>
      <c r="T869" s="10">
        <f t="shared" si="78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82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3"/>
        <v>41616.027754629627</v>
      </c>
      <c r="T870" s="10">
        <f t="shared" si="78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82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3"/>
        <v>41342.845567129632</v>
      </c>
      <c r="T871" s="10">
        <f t="shared" si="78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82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3"/>
        <v>41488.022256944445</v>
      </c>
      <c r="T872" s="10">
        <f t="shared" si="78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82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3"/>
        <v>41577.561284722222</v>
      </c>
      <c r="T873" s="10">
        <f t="shared" si="78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82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3"/>
        <v>40567.825543981482</v>
      </c>
      <c r="T874" s="10">
        <f t="shared" si="78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82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3"/>
        <v>41184.167129629634</v>
      </c>
      <c r="T875" s="10">
        <f t="shared" si="78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82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3"/>
        <v>41368.583726851852</v>
      </c>
      <c r="T876" s="10">
        <f t="shared" si="78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82"/>
        <v>0</v>
      </c>
      <c r="P877" s="6" t="str">
        <f t="shared" si="79"/>
        <v>NONE</v>
      </c>
      <c r="Q877" t="str">
        <f t="shared" si="80"/>
        <v>music</v>
      </c>
      <c r="R877" t="str">
        <f t="shared" si="81"/>
        <v>jazz</v>
      </c>
      <c r="S877" s="10">
        <f t="shared" si="83"/>
        <v>42248.723738425921</v>
      </c>
      <c r="T877" s="10">
        <f t="shared" si="78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82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3"/>
        <v>41276.496840277774</v>
      </c>
      <c r="T878" s="10">
        <f t="shared" si="78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82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3"/>
        <v>41597.788888888892</v>
      </c>
      <c r="T879" s="10">
        <f t="shared" si="78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82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3"/>
        <v>40505.232916666668</v>
      </c>
      <c r="T880" s="10">
        <f t="shared" si="78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82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3"/>
        <v>41037.829918981479</v>
      </c>
      <c r="T881" s="10">
        <f t="shared" si="78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82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3"/>
        <v>41179.32104166667</v>
      </c>
      <c r="T882" s="10">
        <f t="shared" si="78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82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3"/>
        <v>40877.25099537037</v>
      </c>
      <c r="T883" s="10">
        <f t="shared" si="78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82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3"/>
        <v>40759.860532407409</v>
      </c>
      <c r="T884" s="10">
        <f t="shared" si="78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82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3"/>
        <v>42371.935590277775</v>
      </c>
      <c r="T885" s="10">
        <f t="shared" si="78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82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3"/>
        <v>40981.802615740737</v>
      </c>
      <c r="T886" s="10">
        <f t="shared" si="78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82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3"/>
        <v>42713.941099537042</v>
      </c>
      <c r="T887" s="10">
        <f t="shared" si="78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82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3"/>
        <v>42603.870520833334</v>
      </c>
      <c r="T888" s="10">
        <f t="shared" si="78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82"/>
        <v>0</v>
      </c>
      <c r="P889" s="6" t="str">
        <f t="shared" si="79"/>
        <v>NONE</v>
      </c>
      <c r="Q889" t="str">
        <f t="shared" si="80"/>
        <v>music</v>
      </c>
      <c r="R889" t="str">
        <f t="shared" si="81"/>
        <v>indie rock</v>
      </c>
      <c r="S889" s="10">
        <f t="shared" si="83"/>
        <v>41026.958969907406</v>
      </c>
      <c r="T889" s="10">
        <f t="shared" si="78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82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3"/>
        <v>40751.753298611111</v>
      </c>
      <c r="T890" s="10">
        <f t="shared" si="78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82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3"/>
        <v>41887.784062500003</v>
      </c>
      <c r="T891" s="10">
        <f t="shared" si="78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82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3"/>
        <v>41569.698831018519</v>
      </c>
      <c r="T892" s="10">
        <f t="shared" si="78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82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3"/>
        <v>41842.031597222223</v>
      </c>
      <c r="T893" s="10">
        <f t="shared" si="78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82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3"/>
        <v>40304.20003472222</v>
      </c>
      <c r="T894" s="10">
        <f t="shared" si="78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82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3"/>
        <v>42065.897719907407</v>
      </c>
      <c r="T895" s="10">
        <f t="shared" si="78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82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3"/>
        <v>42496.981597222228</v>
      </c>
      <c r="T896" s="10">
        <f t="shared" si="78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82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3"/>
        <v>40431.127650462964</v>
      </c>
      <c r="T897" s="10">
        <f t="shared" si="78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82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3"/>
        <v>42218.872986111113</v>
      </c>
      <c r="T898" s="10">
        <f t="shared" ref="T898:T961" si="84">(((I898/60)/60)/24)+DATE(1970,1,1)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2"/>
        <v>0</v>
      </c>
      <c r="P899" s="6" t="str">
        <f t="shared" ref="P899:P962" si="85">_xlfn.IFS(E899&gt;0,E899/L899,E899=0,"NONE")</f>
        <v>NONE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0">
        <f t="shared" si="83"/>
        <v>41211.688750000001</v>
      </c>
      <c r="T899" s="10">
        <f t="shared" si="84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ref="O900:O963" si="88">E900/D900</f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3"/>
        <v>40878.758217592593</v>
      </c>
      <c r="T900" s="10">
        <f t="shared" si="84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8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ref="S901:S964" si="89">(((J901/60)/60)/24)+DATE(1970,1,1)</f>
        <v>40646.099097222221</v>
      </c>
      <c r="T901" s="10">
        <f t="shared" si="84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8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9"/>
        <v>42429.84956018519</v>
      </c>
      <c r="T902" s="10">
        <f t="shared" si="84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8"/>
        <v>0</v>
      </c>
      <c r="P903" s="6" t="str">
        <f t="shared" si="85"/>
        <v>NONE</v>
      </c>
      <c r="Q903" t="str">
        <f t="shared" si="86"/>
        <v>music</v>
      </c>
      <c r="R903" t="str">
        <f t="shared" si="87"/>
        <v>jazz</v>
      </c>
      <c r="S903" s="10">
        <f t="shared" si="89"/>
        <v>40291.81150462963</v>
      </c>
      <c r="T903" s="10">
        <f t="shared" si="84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8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9"/>
        <v>41829.965532407405</v>
      </c>
      <c r="T904" s="10">
        <f t="shared" si="84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8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9"/>
        <v>41149.796064814815</v>
      </c>
      <c r="T905" s="10">
        <f t="shared" si="84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8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9"/>
        <v>42342.080289351856</v>
      </c>
      <c r="T906" s="10">
        <f t="shared" si="84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8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9"/>
        <v>40507.239884259259</v>
      </c>
      <c r="T907" s="10">
        <f t="shared" si="84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8"/>
        <v>0</v>
      </c>
      <c r="P908" s="6" t="str">
        <f t="shared" si="85"/>
        <v>NONE</v>
      </c>
      <c r="Q908" t="str">
        <f t="shared" si="86"/>
        <v>music</v>
      </c>
      <c r="R908" t="str">
        <f t="shared" si="87"/>
        <v>jazz</v>
      </c>
      <c r="S908" s="10">
        <f t="shared" si="89"/>
        <v>41681.189699074072</v>
      </c>
      <c r="T908" s="10">
        <f t="shared" si="84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8"/>
        <v>0</v>
      </c>
      <c r="P909" s="6" t="str">
        <f t="shared" si="85"/>
        <v>NONE</v>
      </c>
      <c r="Q909" t="str">
        <f t="shared" si="86"/>
        <v>music</v>
      </c>
      <c r="R909" t="str">
        <f t="shared" si="87"/>
        <v>jazz</v>
      </c>
      <c r="S909" s="10">
        <f t="shared" si="89"/>
        <v>40767.192395833335</v>
      </c>
      <c r="T909" s="10">
        <f t="shared" si="84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8"/>
        <v>0</v>
      </c>
      <c r="P910" s="6" t="str">
        <f t="shared" si="85"/>
        <v>NONE</v>
      </c>
      <c r="Q910" t="str">
        <f t="shared" si="86"/>
        <v>music</v>
      </c>
      <c r="R910" t="str">
        <f t="shared" si="87"/>
        <v>jazz</v>
      </c>
      <c r="S910" s="10">
        <f t="shared" si="89"/>
        <v>40340.801562499997</v>
      </c>
      <c r="T910" s="10">
        <f t="shared" si="84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8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9"/>
        <v>41081.69027777778</v>
      </c>
      <c r="T911" s="10">
        <f t="shared" si="84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8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9"/>
        <v>42737.545358796298</v>
      </c>
      <c r="T912" s="10">
        <f t="shared" si="84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8"/>
        <v>0</v>
      </c>
      <c r="P913" s="6" t="str">
        <f t="shared" si="85"/>
        <v>NONE</v>
      </c>
      <c r="Q913" t="str">
        <f t="shared" si="86"/>
        <v>music</v>
      </c>
      <c r="R913" t="str">
        <f t="shared" si="87"/>
        <v>jazz</v>
      </c>
      <c r="S913" s="10">
        <f t="shared" si="89"/>
        <v>41642.005150462966</v>
      </c>
      <c r="T913" s="10">
        <f t="shared" si="84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8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9"/>
        <v>41194.109340277777</v>
      </c>
      <c r="T914" s="10">
        <f t="shared" si="84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8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9"/>
        <v>41004.139108796298</v>
      </c>
      <c r="T915" s="10">
        <f t="shared" si="84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8"/>
        <v>0</v>
      </c>
      <c r="P916" s="6" t="str">
        <f t="shared" si="85"/>
        <v>NONE</v>
      </c>
      <c r="Q916" t="str">
        <f t="shared" si="86"/>
        <v>music</v>
      </c>
      <c r="R916" t="str">
        <f t="shared" si="87"/>
        <v>jazz</v>
      </c>
      <c r="S916" s="10">
        <f t="shared" si="89"/>
        <v>41116.763275462967</v>
      </c>
      <c r="T916" s="10">
        <f t="shared" si="84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8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9"/>
        <v>40937.679560185185</v>
      </c>
      <c r="T917" s="10">
        <f t="shared" si="84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8"/>
        <v>0</v>
      </c>
      <c r="P918" s="6" t="str">
        <f t="shared" si="85"/>
        <v>NONE</v>
      </c>
      <c r="Q918" t="str">
        <f t="shared" si="86"/>
        <v>music</v>
      </c>
      <c r="R918" t="str">
        <f t="shared" si="87"/>
        <v>jazz</v>
      </c>
      <c r="S918" s="10">
        <f t="shared" si="89"/>
        <v>40434.853402777779</v>
      </c>
      <c r="T918" s="10">
        <f t="shared" si="84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8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9"/>
        <v>41802.94363425926</v>
      </c>
      <c r="T919" s="10">
        <f t="shared" si="84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8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9"/>
        <v>41944.916215277779</v>
      </c>
      <c r="T920" s="10">
        <f t="shared" si="84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8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9"/>
        <v>41227.641724537039</v>
      </c>
      <c r="T921" s="10">
        <f t="shared" si="84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8"/>
        <v>0</v>
      </c>
      <c r="P922" s="6" t="str">
        <f t="shared" si="85"/>
        <v>NONE</v>
      </c>
      <c r="Q922" t="str">
        <f t="shared" si="86"/>
        <v>music</v>
      </c>
      <c r="R922" t="str">
        <f t="shared" si="87"/>
        <v>jazz</v>
      </c>
      <c r="S922" s="10">
        <f t="shared" si="89"/>
        <v>41562.67155092593</v>
      </c>
      <c r="T922" s="10">
        <f t="shared" si="84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8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9"/>
        <v>40847.171018518515</v>
      </c>
      <c r="T923" s="10">
        <f t="shared" si="84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8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9"/>
        <v>41878.530011574076</v>
      </c>
      <c r="T924" s="10">
        <f t="shared" si="84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8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9"/>
        <v>41934.959756944445</v>
      </c>
      <c r="T925" s="10">
        <f t="shared" si="84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8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9"/>
        <v>41288.942928240744</v>
      </c>
      <c r="T926" s="10">
        <f t="shared" si="84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8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9"/>
        <v>41575.880914351852</v>
      </c>
      <c r="T927" s="10">
        <f t="shared" si="84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8"/>
        <v>0</v>
      </c>
      <c r="P928" s="6" t="str">
        <f t="shared" si="85"/>
        <v>NONE</v>
      </c>
      <c r="Q928" t="str">
        <f t="shared" si="86"/>
        <v>music</v>
      </c>
      <c r="R928" t="str">
        <f t="shared" si="87"/>
        <v>jazz</v>
      </c>
      <c r="S928" s="10">
        <f t="shared" si="89"/>
        <v>40338.02002314815</v>
      </c>
      <c r="T928" s="10">
        <f t="shared" si="84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8"/>
        <v>0</v>
      </c>
      <c r="P929" s="6" t="str">
        <f t="shared" si="85"/>
        <v>NONE</v>
      </c>
      <c r="Q929" t="str">
        <f t="shared" si="86"/>
        <v>music</v>
      </c>
      <c r="R929" t="str">
        <f t="shared" si="87"/>
        <v>jazz</v>
      </c>
      <c r="S929" s="10">
        <f t="shared" si="89"/>
        <v>41013.822858796295</v>
      </c>
      <c r="T929" s="10">
        <f t="shared" si="84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8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9"/>
        <v>41180.86241898148</v>
      </c>
      <c r="T930" s="10">
        <f t="shared" si="84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8"/>
        <v>0</v>
      </c>
      <c r="P931" s="6" t="str">
        <f t="shared" si="85"/>
        <v>NONE</v>
      </c>
      <c r="Q931" t="str">
        <f t="shared" si="86"/>
        <v>music</v>
      </c>
      <c r="R931" t="str">
        <f t="shared" si="87"/>
        <v>jazz</v>
      </c>
      <c r="S931" s="10">
        <f t="shared" si="89"/>
        <v>40978.238067129627</v>
      </c>
      <c r="T931" s="10">
        <f t="shared" si="84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8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9"/>
        <v>40312.915578703702</v>
      </c>
      <c r="T932" s="10">
        <f t="shared" si="84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8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9"/>
        <v>41680.359976851854</v>
      </c>
      <c r="T933" s="10">
        <f t="shared" si="84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8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9"/>
        <v>41310.969270833331</v>
      </c>
      <c r="T934" s="10">
        <f t="shared" si="84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8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9"/>
        <v>41711.169085648151</v>
      </c>
      <c r="T935" s="10">
        <f t="shared" si="84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8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9"/>
        <v>41733.737083333333</v>
      </c>
      <c r="T936" s="10">
        <f t="shared" si="84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8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9"/>
        <v>42368.333668981482</v>
      </c>
      <c r="T937" s="10">
        <f t="shared" si="84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8"/>
        <v>0</v>
      </c>
      <c r="P938" s="6" t="str">
        <f t="shared" si="85"/>
        <v>NONE</v>
      </c>
      <c r="Q938" t="str">
        <f t="shared" si="86"/>
        <v>music</v>
      </c>
      <c r="R938" t="str">
        <f t="shared" si="87"/>
        <v>jazz</v>
      </c>
      <c r="S938" s="10">
        <f t="shared" si="89"/>
        <v>40883.024178240739</v>
      </c>
      <c r="T938" s="10">
        <f t="shared" si="84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8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9"/>
        <v>41551.798113425924</v>
      </c>
      <c r="T939" s="10">
        <f t="shared" si="84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8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9"/>
        <v>41124.479722222226</v>
      </c>
      <c r="T940" s="10">
        <f t="shared" si="84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8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9"/>
        <v>41416.763171296298</v>
      </c>
      <c r="T941" s="10">
        <f t="shared" si="84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8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9"/>
        <v>42182.008402777778</v>
      </c>
      <c r="T942" s="10">
        <f t="shared" si="84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8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9"/>
        <v>42746.096585648149</v>
      </c>
      <c r="T943" s="10">
        <f t="shared" si="84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8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9"/>
        <v>42382.843287037031</v>
      </c>
      <c r="T944" s="10">
        <f t="shared" si="84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8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9"/>
        <v>42673.66788194445</v>
      </c>
      <c r="T945" s="10">
        <f t="shared" si="84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8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9"/>
        <v>42444.583912037036</v>
      </c>
      <c r="T946" s="10">
        <f t="shared" si="84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8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9"/>
        <v>42732.872986111113</v>
      </c>
      <c r="T947" s="10">
        <f t="shared" si="84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8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9"/>
        <v>42592.750555555554</v>
      </c>
      <c r="T948" s="10">
        <f t="shared" si="84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8"/>
        <v>0</v>
      </c>
      <c r="P949" s="6" t="str">
        <f t="shared" si="85"/>
        <v>NONE</v>
      </c>
      <c r="Q949" t="str">
        <f t="shared" si="86"/>
        <v>technology</v>
      </c>
      <c r="R949" t="str">
        <f t="shared" si="87"/>
        <v>wearables</v>
      </c>
      <c r="S949" s="10">
        <f t="shared" si="89"/>
        <v>42491.781319444446</v>
      </c>
      <c r="T949" s="10">
        <f t="shared" si="84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8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9"/>
        <v>42411.828287037039</v>
      </c>
      <c r="T950" s="10">
        <f t="shared" si="84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8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9"/>
        <v>42361.043703703705</v>
      </c>
      <c r="T951" s="10">
        <f t="shared" si="84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8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9"/>
        <v>42356.750706018516</v>
      </c>
      <c r="T952" s="10">
        <f t="shared" si="84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8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9"/>
        <v>42480.653611111105</v>
      </c>
      <c r="T953" s="10">
        <f t="shared" si="84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8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9"/>
        <v>42662.613564814819</v>
      </c>
      <c r="T954" s="10">
        <f t="shared" si="84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8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9"/>
        <v>41999.164340277777</v>
      </c>
      <c r="T955" s="10">
        <f t="shared" si="84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8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9"/>
        <v>42194.833784722221</v>
      </c>
      <c r="T956" s="10">
        <f t="shared" si="84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8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9"/>
        <v>42586.295138888891</v>
      </c>
      <c r="T957" s="10">
        <f t="shared" si="84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8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9"/>
        <v>42060.913877314815</v>
      </c>
      <c r="T958" s="10">
        <f t="shared" si="84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8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9"/>
        <v>42660.552465277782</v>
      </c>
      <c r="T959" s="10">
        <f t="shared" si="84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8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9"/>
        <v>42082.802812499998</v>
      </c>
      <c r="T960" s="10">
        <f t="shared" si="84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8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9"/>
        <v>41993.174363425926</v>
      </c>
      <c r="T961" s="10">
        <f t="shared" si="84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8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9"/>
        <v>42766.626793981486</v>
      </c>
      <c r="T962" s="10">
        <f t="shared" ref="T962:T1025" si="90">(((I962/60)/60)/24)+DATE(1970,1,1)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88"/>
        <v>0.42188421052631581</v>
      </c>
      <c r="P963" s="6">
        <f t="shared" ref="P963:P1026" si="91">_xlfn.IFS(E963&gt;0,E963/L963,E963=0,"NONE")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0">
        <f t="shared" si="89"/>
        <v>42740.693692129629</v>
      </c>
      <c r="T963" s="10">
        <f t="shared" si="90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ref="O964:O1027" si="94">E964/D964</f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89"/>
        <v>42373.712418981479</v>
      </c>
      <c r="T964" s="10">
        <f t="shared" si="90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4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ref="S965:S1028" si="95">(((J965/60)/60)/24)+DATE(1970,1,1)</f>
        <v>42625.635636574079</v>
      </c>
      <c r="T965" s="10">
        <f t="shared" si="90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4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5"/>
        <v>42208.628692129627</v>
      </c>
      <c r="T966" s="10">
        <f t="shared" si="90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4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5"/>
        <v>42637.016736111109</v>
      </c>
      <c r="T967" s="10">
        <f t="shared" si="90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4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5"/>
        <v>42619.635787037041</v>
      </c>
      <c r="T968" s="10">
        <f t="shared" si="90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4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5"/>
        <v>42422.254328703704</v>
      </c>
      <c r="T969" s="10">
        <f t="shared" si="90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4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5"/>
        <v>41836.847615740742</v>
      </c>
      <c r="T970" s="10">
        <f t="shared" si="90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4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5"/>
        <v>42742.30332175926</v>
      </c>
      <c r="T971" s="10">
        <f t="shared" si="90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4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5"/>
        <v>42721.220520833333</v>
      </c>
      <c r="T972" s="10">
        <f t="shared" si="90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4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5"/>
        <v>42111.709027777775</v>
      </c>
      <c r="T973" s="10">
        <f t="shared" si="90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4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5"/>
        <v>41856.865717592591</v>
      </c>
      <c r="T974" s="10">
        <f t="shared" si="90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4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5"/>
        <v>42257.014965277776</v>
      </c>
      <c r="T975" s="10">
        <f t="shared" si="90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4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5"/>
        <v>42424.749490740738</v>
      </c>
      <c r="T976" s="10">
        <f t="shared" si="90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4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5"/>
        <v>42489.696585648147</v>
      </c>
      <c r="T977" s="10">
        <f t="shared" si="90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4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5"/>
        <v>42185.058993055558</v>
      </c>
      <c r="T978" s="10">
        <f t="shared" si="90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4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5"/>
        <v>42391.942094907412</v>
      </c>
      <c r="T979" s="10">
        <f t="shared" si="90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4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5"/>
        <v>42395.309039351851</v>
      </c>
      <c r="T980" s="10">
        <f t="shared" si="90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4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5"/>
        <v>42506.416990740734</v>
      </c>
      <c r="T981" s="10">
        <f t="shared" si="90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4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5"/>
        <v>41928.904189814813</v>
      </c>
      <c r="T982" s="10">
        <f t="shared" si="90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4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5"/>
        <v>41830.947013888886</v>
      </c>
      <c r="T983" s="10">
        <f t="shared" si="90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4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5"/>
        <v>42615.753310185188</v>
      </c>
      <c r="T984" s="10">
        <f t="shared" si="90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4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5"/>
        <v>42574.667650462965</v>
      </c>
      <c r="T985" s="10">
        <f t="shared" si="90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4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5"/>
        <v>42061.11583333333</v>
      </c>
      <c r="T986" s="10">
        <f t="shared" si="90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4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5"/>
        <v>42339.967708333337</v>
      </c>
      <c r="T987" s="10">
        <f t="shared" si="90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4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5"/>
        <v>42324.767361111109</v>
      </c>
      <c r="T988" s="10">
        <f t="shared" si="90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4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5"/>
        <v>41773.294560185182</v>
      </c>
      <c r="T989" s="10">
        <f t="shared" si="90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4"/>
        <v>0</v>
      </c>
      <c r="P990" s="6" t="str">
        <f t="shared" si="91"/>
        <v>NONE</v>
      </c>
      <c r="Q990" t="str">
        <f t="shared" si="92"/>
        <v>technology</v>
      </c>
      <c r="R990" t="str">
        <f t="shared" si="93"/>
        <v>wearables</v>
      </c>
      <c r="S990" s="10">
        <f t="shared" si="95"/>
        <v>42614.356770833328</v>
      </c>
      <c r="T990" s="10">
        <f t="shared" si="90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4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5"/>
        <v>42611.933969907404</v>
      </c>
      <c r="T991" s="10">
        <f t="shared" si="90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4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5"/>
        <v>41855.784305555557</v>
      </c>
      <c r="T992" s="10">
        <f t="shared" si="90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4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5"/>
        <v>42538.75680555556</v>
      </c>
      <c r="T993" s="10">
        <f t="shared" si="90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4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5"/>
        <v>42437.924988425926</v>
      </c>
      <c r="T994" s="10">
        <f t="shared" si="90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4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5"/>
        <v>42652.964907407411</v>
      </c>
      <c r="T995" s="10">
        <f t="shared" si="90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4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5"/>
        <v>41921.263078703705</v>
      </c>
      <c r="T996" s="10">
        <f t="shared" si="90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4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5"/>
        <v>41947.940740740742</v>
      </c>
      <c r="T997" s="10">
        <f t="shared" si="90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4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5"/>
        <v>41817.866435185184</v>
      </c>
      <c r="T998" s="10">
        <f t="shared" si="90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4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5"/>
        <v>41941.10297453704</v>
      </c>
      <c r="T999" s="10">
        <f t="shared" si="90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4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5"/>
        <v>42282.168993055559</v>
      </c>
      <c r="T1000" s="10">
        <f t="shared" si="90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4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5"/>
        <v>41926.29965277778</v>
      </c>
      <c r="T1001" s="10">
        <f t="shared" si="90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4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5"/>
        <v>42749.059722222228</v>
      </c>
      <c r="T1002" s="10">
        <f t="shared" si="90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4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5"/>
        <v>42720.720057870371</v>
      </c>
      <c r="T1003" s="10">
        <f t="shared" si="90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4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5"/>
        <v>42325.684189814812</v>
      </c>
      <c r="T1004" s="10">
        <f t="shared" si="90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4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5"/>
        <v>42780.709039351852</v>
      </c>
      <c r="T1005" s="10">
        <f t="shared" si="90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4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5"/>
        <v>42388.708645833336</v>
      </c>
      <c r="T1006" s="10">
        <f t="shared" si="90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4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5"/>
        <v>42276.624803240738</v>
      </c>
      <c r="T1007" s="10">
        <f t="shared" si="90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4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5"/>
        <v>41977.040185185186</v>
      </c>
      <c r="T1008" s="10">
        <f t="shared" si="90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4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5"/>
        <v>42676.583599537036</v>
      </c>
      <c r="T1009" s="10">
        <f t="shared" si="90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4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5"/>
        <v>42702.809201388889</v>
      </c>
      <c r="T1010" s="10">
        <f t="shared" si="90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4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5"/>
        <v>42510.604699074072</v>
      </c>
      <c r="T1011" s="10">
        <f t="shared" si="90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4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5"/>
        <v>42561.829421296294</v>
      </c>
      <c r="T1012" s="10">
        <f t="shared" si="90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4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5"/>
        <v>41946.898090277777</v>
      </c>
      <c r="T1013" s="10">
        <f t="shared" si="90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4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5"/>
        <v>42714.440416666665</v>
      </c>
      <c r="T1014" s="10">
        <f t="shared" si="90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4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5"/>
        <v>42339.833981481483</v>
      </c>
      <c r="T1015" s="10">
        <f t="shared" si="90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4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5"/>
        <v>41955.002488425926</v>
      </c>
      <c r="T1016" s="10">
        <f t="shared" si="90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4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5"/>
        <v>42303.878414351857</v>
      </c>
      <c r="T1017" s="10">
        <f t="shared" si="90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4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5"/>
        <v>42422.107129629629</v>
      </c>
      <c r="T1018" s="10">
        <f t="shared" si="90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4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5"/>
        <v>42289.675173611111</v>
      </c>
      <c r="T1019" s="10">
        <f t="shared" si="90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4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5"/>
        <v>42535.492280092592</v>
      </c>
      <c r="T1020" s="10">
        <f t="shared" si="90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4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5"/>
        <v>42009.973946759259</v>
      </c>
      <c r="T1021" s="10">
        <f t="shared" si="90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4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5"/>
        <v>42127.069548611107</v>
      </c>
      <c r="T1022" s="10">
        <f t="shared" si="90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4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5"/>
        <v>42271.251979166671</v>
      </c>
      <c r="T1023" s="10">
        <f t="shared" si="90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4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5"/>
        <v>42111.646724537044</v>
      </c>
      <c r="T1024" s="10">
        <f t="shared" si="90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4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5"/>
        <v>42145.919687500005</v>
      </c>
      <c r="T1025" s="10">
        <f t="shared" si="90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4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5"/>
        <v>42370.580590277779</v>
      </c>
      <c r="T1026" s="10">
        <f t="shared" ref="T1026:T1089" si="96">(((I1026/60)/60)/24)+DATE(1970,1,1)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4"/>
        <v>1.099283142857143</v>
      </c>
      <c r="P1027" s="6">
        <f t="shared" ref="P1027:P1090" si="97">_xlfn.IFS(E1027&gt;0,E1027/L1027,E1027=0,"NONE")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0">
        <f t="shared" si="95"/>
        <v>42049.833761574075</v>
      </c>
      <c r="T1027" s="10">
        <f t="shared" si="96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ref="O1028:O1091" si="100">E1028/D1028</f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95"/>
        <v>42426.407592592594</v>
      </c>
      <c r="T1028" s="10">
        <f t="shared" si="96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00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ref="S1029:S1092" si="101">(((J1029/60)/60)/24)+DATE(1970,1,1)</f>
        <v>41905.034108796295</v>
      </c>
      <c r="T1029" s="10">
        <f t="shared" si="96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00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1"/>
        <v>42755.627372685187</v>
      </c>
      <c r="T1030" s="10">
        <f t="shared" si="96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00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1"/>
        <v>42044.711886574078</v>
      </c>
      <c r="T1031" s="10">
        <f t="shared" si="96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00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1"/>
        <v>42611.483206018514</v>
      </c>
      <c r="T1032" s="10">
        <f t="shared" si="96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00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1"/>
        <v>42324.764004629629</v>
      </c>
      <c r="T1033" s="10">
        <f t="shared" si="96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00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1"/>
        <v>42514.666956018518</v>
      </c>
      <c r="T1034" s="10">
        <f t="shared" si="96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00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1"/>
        <v>42688.732407407413</v>
      </c>
      <c r="T1035" s="10">
        <f t="shared" si="96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00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1"/>
        <v>42555.166712962964</v>
      </c>
      <c r="T1036" s="10">
        <f t="shared" si="96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00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1"/>
        <v>42016.641435185185</v>
      </c>
      <c r="T1037" s="10">
        <f t="shared" si="96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00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1"/>
        <v>41249.448958333334</v>
      </c>
      <c r="T1038" s="10">
        <f t="shared" si="96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00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1"/>
        <v>42119.822476851856</v>
      </c>
      <c r="T1039" s="10">
        <f t="shared" si="96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00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1"/>
        <v>42418.231747685189</v>
      </c>
      <c r="T1040" s="10">
        <f t="shared" si="96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00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1"/>
        <v>42692.109328703707</v>
      </c>
      <c r="T1041" s="10">
        <f t="shared" si="96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00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1"/>
        <v>42579.708437499998</v>
      </c>
      <c r="T1042" s="10">
        <f t="shared" si="96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00"/>
        <v>0</v>
      </c>
      <c r="P1043" s="6" t="str">
        <f t="shared" si="97"/>
        <v>NONE</v>
      </c>
      <c r="Q1043" t="str">
        <f t="shared" si="98"/>
        <v>journalism</v>
      </c>
      <c r="R1043" t="str">
        <f t="shared" si="99"/>
        <v>audio</v>
      </c>
      <c r="S1043" s="10">
        <f t="shared" si="101"/>
        <v>41831.060092592597</v>
      </c>
      <c r="T1043" s="10">
        <f t="shared" si="96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00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1"/>
        <v>41851.696157407408</v>
      </c>
      <c r="T1044" s="10">
        <f t="shared" si="96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00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1"/>
        <v>42114.252951388888</v>
      </c>
      <c r="T1045" s="10">
        <f t="shared" si="96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00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1"/>
        <v>42011.925937499997</v>
      </c>
      <c r="T1046" s="10">
        <f t="shared" si="96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00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1"/>
        <v>41844.874421296299</v>
      </c>
      <c r="T1047" s="10">
        <f t="shared" si="96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00"/>
        <v>0</v>
      </c>
      <c r="P1048" s="6" t="str">
        <f t="shared" si="97"/>
        <v>NONE</v>
      </c>
      <c r="Q1048" t="str">
        <f t="shared" si="98"/>
        <v>journalism</v>
      </c>
      <c r="R1048" t="str">
        <f t="shared" si="99"/>
        <v>audio</v>
      </c>
      <c r="S1048" s="10">
        <f t="shared" si="101"/>
        <v>42319.851388888885</v>
      </c>
      <c r="T1048" s="10">
        <f t="shared" si="96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00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1"/>
        <v>41918.818460648145</v>
      </c>
      <c r="T1049" s="10">
        <f t="shared" si="96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00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1"/>
        <v>42598.053113425922</v>
      </c>
      <c r="T1050" s="10">
        <f t="shared" si="96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00"/>
        <v>0</v>
      </c>
      <c r="P1051" s="6" t="str">
        <f t="shared" si="97"/>
        <v>NONE</v>
      </c>
      <c r="Q1051" t="str">
        <f t="shared" si="98"/>
        <v>journalism</v>
      </c>
      <c r="R1051" t="str">
        <f t="shared" si="99"/>
        <v>audio</v>
      </c>
      <c r="S1051" s="10">
        <f t="shared" si="101"/>
        <v>42382.431076388893</v>
      </c>
      <c r="T1051" s="10">
        <f t="shared" si="96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00"/>
        <v>0</v>
      </c>
      <c r="P1052" s="6" t="str">
        <f t="shared" si="97"/>
        <v>NONE</v>
      </c>
      <c r="Q1052" t="str">
        <f t="shared" si="98"/>
        <v>journalism</v>
      </c>
      <c r="R1052" t="str">
        <f t="shared" si="99"/>
        <v>audio</v>
      </c>
      <c r="S1052" s="10">
        <f t="shared" si="101"/>
        <v>42231.7971875</v>
      </c>
      <c r="T1052" s="10">
        <f t="shared" si="96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00"/>
        <v>0</v>
      </c>
      <c r="P1053" s="6" t="str">
        <f t="shared" si="97"/>
        <v>NONE</v>
      </c>
      <c r="Q1053" t="str">
        <f t="shared" si="98"/>
        <v>journalism</v>
      </c>
      <c r="R1053" t="str">
        <f t="shared" si="99"/>
        <v>audio</v>
      </c>
      <c r="S1053" s="10">
        <f t="shared" si="101"/>
        <v>41850.014178240745</v>
      </c>
      <c r="T1053" s="10">
        <f t="shared" si="96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00"/>
        <v>0</v>
      </c>
      <c r="P1054" s="6" t="str">
        <f t="shared" si="97"/>
        <v>NONE</v>
      </c>
      <c r="Q1054" t="str">
        <f t="shared" si="98"/>
        <v>journalism</v>
      </c>
      <c r="R1054" t="str">
        <f t="shared" si="99"/>
        <v>audio</v>
      </c>
      <c r="S1054" s="10">
        <f t="shared" si="101"/>
        <v>42483.797395833331</v>
      </c>
      <c r="T1054" s="10">
        <f t="shared" si="96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00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1"/>
        <v>42775.172824074078</v>
      </c>
      <c r="T1055" s="10">
        <f t="shared" si="96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00"/>
        <v>0</v>
      </c>
      <c r="P1056" s="6" t="str">
        <f t="shared" si="97"/>
        <v>NONE</v>
      </c>
      <c r="Q1056" t="str">
        <f t="shared" si="98"/>
        <v>journalism</v>
      </c>
      <c r="R1056" t="str">
        <f t="shared" si="99"/>
        <v>audio</v>
      </c>
      <c r="S1056" s="10">
        <f t="shared" si="101"/>
        <v>41831.851840277777</v>
      </c>
      <c r="T1056" s="10">
        <f t="shared" si="96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00"/>
        <v>0</v>
      </c>
      <c r="P1057" s="6" t="str">
        <f t="shared" si="97"/>
        <v>NONE</v>
      </c>
      <c r="Q1057" t="str">
        <f t="shared" si="98"/>
        <v>journalism</v>
      </c>
      <c r="R1057" t="str">
        <f t="shared" si="99"/>
        <v>audio</v>
      </c>
      <c r="S1057" s="10">
        <f t="shared" si="101"/>
        <v>42406.992418981477</v>
      </c>
      <c r="T1057" s="10">
        <f t="shared" si="96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00"/>
        <v>0</v>
      </c>
      <c r="P1058" s="6" t="str">
        <f t="shared" si="97"/>
        <v>NONE</v>
      </c>
      <c r="Q1058" t="str">
        <f t="shared" si="98"/>
        <v>journalism</v>
      </c>
      <c r="R1058" t="str">
        <f t="shared" si="99"/>
        <v>audio</v>
      </c>
      <c r="S1058" s="10">
        <f t="shared" si="101"/>
        <v>42058.719641203701</v>
      </c>
      <c r="T1058" s="10">
        <f t="shared" si="96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00"/>
        <v>0</v>
      </c>
      <c r="P1059" s="6" t="str">
        <f t="shared" si="97"/>
        <v>NONE</v>
      </c>
      <c r="Q1059" t="str">
        <f t="shared" si="98"/>
        <v>journalism</v>
      </c>
      <c r="R1059" t="str">
        <f t="shared" si="99"/>
        <v>audio</v>
      </c>
      <c r="S1059" s="10">
        <f t="shared" si="101"/>
        <v>42678.871331018512</v>
      </c>
      <c r="T1059" s="10">
        <f t="shared" si="96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00"/>
        <v>0</v>
      </c>
      <c r="P1060" s="6" t="str">
        <f t="shared" si="97"/>
        <v>NONE</v>
      </c>
      <c r="Q1060" t="str">
        <f t="shared" si="98"/>
        <v>journalism</v>
      </c>
      <c r="R1060" t="str">
        <f t="shared" si="99"/>
        <v>audio</v>
      </c>
      <c r="S1060" s="10">
        <f t="shared" si="101"/>
        <v>42047.900960648149</v>
      </c>
      <c r="T1060" s="10">
        <f t="shared" si="96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00"/>
        <v>0</v>
      </c>
      <c r="P1061" s="6" t="str">
        <f t="shared" si="97"/>
        <v>NONE</v>
      </c>
      <c r="Q1061" t="str">
        <f t="shared" si="98"/>
        <v>journalism</v>
      </c>
      <c r="R1061" t="str">
        <f t="shared" si="99"/>
        <v>audio</v>
      </c>
      <c r="S1061" s="10">
        <f t="shared" si="101"/>
        <v>42046.79</v>
      </c>
      <c r="T1061" s="10">
        <f t="shared" si="96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00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1"/>
        <v>42079.913113425922</v>
      </c>
      <c r="T1062" s="10">
        <f t="shared" si="96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00"/>
        <v>0</v>
      </c>
      <c r="P1063" s="6" t="str">
        <f t="shared" si="97"/>
        <v>NONE</v>
      </c>
      <c r="Q1063" t="str">
        <f t="shared" si="98"/>
        <v>journalism</v>
      </c>
      <c r="R1063" t="str">
        <f t="shared" si="99"/>
        <v>audio</v>
      </c>
      <c r="S1063" s="10">
        <f t="shared" si="101"/>
        <v>42432.276712962965</v>
      </c>
      <c r="T1063" s="10">
        <f t="shared" si="96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00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1"/>
        <v>42556.807187500002</v>
      </c>
      <c r="T1064" s="10">
        <f t="shared" si="96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00"/>
        <v>0</v>
      </c>
      <c r="P1065" s="6" t="str">
        <f t="shared" si="97"/>
        <v>NONE</v>
      </c>
      <c r="Q1065" t="str">
        <f t="shared" si="98"/>
        <v>journalism</v>
      </c>
      <c r="R1065" t="str">
        <f t="shared" si="99"/>
        <v>audio</v>
      </c>
      <c r="S1065" s="10">
        <f t="shared" si="101"/>
        <v>42583.030810185184</v>
      </c>
      <c r="T1065" s="10">
        <f t="shared" si="96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00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1"/>
        <v>41417.228043981479</v>
      </c>
      <c r="T1066" s="10">
        <f t="shared" si="96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00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1"/>
        <v>41661.381041666667</v>
      </c>
      <c r="T1067" s="10">
        <f t="shared" si="96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00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1"/>
        <v>41445.962754629632</v>
      </c>
      <c r="T1068" s="10">
        <f t="shared" si="96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00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1"/>
        <v>41599.855682870373</v>
      </c>
      <c r="T1069" s="10">
        <f t="shared" si="96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00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1"/>
        <v>42440.371111111104</v>
      </c>
      <c r="T1070" s="10">
        <f t="shared" si="96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00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1"/>
        <v>41572.229849537034</v>
      </c>
      <c r="T1071" s="10">
        <f t="shared" si="96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00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1"/>
        <v>41163.011828703704</v>
      </c>
      <c r="T1072" s="10">
        <f t="shared" si="96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00"/>
        <v>0</v>
      </c>
      <c r="P1073" s="6" t="str">
        <f t="shared" si="97"/>
        <v>NONE</v>
      </c>
      <c r="Q1073" t="str">
        <f t="shared" si="98"/>
        <v>games</v>
      </c>
      <c r="R1073" t="str">
        <f t="shared" si="99"/>
        <v>video games</v>
      </c>
      <c r="S1073" s="10">
        <f t="shared" si="101"/>
        <v>42295.753391203703</v>
      </c>
      <c r="T1073" s="10">
        <f t="shared" si="96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00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1"/>
        <v>41645.832141203704</v>
      </c>
      <c r="T1074" s="10">
        <f t="shared" si="96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00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1"/>
        <v>40802.964594907404</v>
      </c>
      <c r="T1075" s="10">
        <f t="shared" si="96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00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1"/>
        <v>41613.172974537039</v>
      </c>
      <c r="T1076" s="10">
        <f t="shared" si="96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00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1"/>
        <v>41005.904120370367</v>
      </c>
      <c r="T1077" s="10">
        <f t="shared" si="96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00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1"/>
        <v>41838.377893518518</v>
      </c>
      <c r="T1078" s="10">
        <f t="shared" si="96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00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1"/>
        <v>42353.16679398148</v>
      </c>
      <c r="T1079" s="10">
        <f t="shared" si="96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00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1"/>
        <v>40701.195844907408</v>
      </c>
      <c r="T1080" s="10">
        <f t="shared" si="96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00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1"/>
        <v>42479.566388888896</v>
      </c>
      <c r="T1081" s="10">
        <f t="shared" si="96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00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1"/>
        <v>41740.138113425928</v>
      </c>
      <c r="T1082" s="10">
        <f t="shared" si="96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00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1"/>
        <v>42002.926990740743</v>
      </c>
      <c r="T1083" s="10">
        <f t="shared" si="96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00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1"/>
        <v>41101.906111111115</v>
      </c>
      <c r="T1084" s="10">
        <f t="shared" si="96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00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1"/>
        <v>41793.659525462965</v>
      </c>
      <c r="T1085" s="10">
        <f t="shared" si="96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00"/>
        <v>0</v>
      </c>
      <c r="P1086" s="6" t="str">
        <f t="shared" si="97"/>
        <v>NONE</v>
      </c>
      <c r="Q1086" t="str">
        <f t="shared" si="98"/>
        <v>games</v>
      </c>
      <c r="R1086" t="str">
        <f t="shared" si="99"/>
        <v>video games</v>
      </c>
      <c r="S1086" s="10">
        <f t="shared" si="101"/>
        <v>41829.912083333329</v>
      </c>
      <c r="T1086" s="10">
        <f t="shared" si="96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00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1"/>
        <v>42413.671006944445</v>
      </c>
      <c r="T1087" s="10">
        <f t="shared" si="96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00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1"/>
        <v>41845.866793981484</v>
      </c>
      <c r="T1088" s="10">
        <f t="shared" si="96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00"/>
        <v>0</v>
      </c>
      <c r="P1089" s="6" t="str">
        <f t="shared" si="97"/>
        <v>NONE</v>
      </c>
      <c r="Q1089" t="str">
        <f t="shared" si="98"/>
        <v>games</v>
      </c>
      <c r="R1089" t="str">
        <f t="shared" si="99"/>
        <v>video games</v>
      </c>
      <c r="S1089" s="10">
        <f t="shared" si="101"/>
        <v>41775.713969907411</v>
      </c>
      <c r="T1089" s="10">
        <f t="shared" si="96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00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1"/>
        <v>41723.799386574072</v>
      </c>
      <c r="T1090" s="10">
        <f t="shared" ref="T1090:T1153" si="102">(((I1090/60)/60)/24)+DATE(1970,1,1)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0"/>
        <v>7.8266666666666665E-2</v>
      </c>
      <c r="P1091" s="6">
        <f t="shared" ref="P1091:P1154" si="103">_xlfn.IFS(E1091&gt;0,E1091/L1091,E1091=0,"NONE")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0">
        <f t="shared" si="101"/>
        <v>42151.189525462964</v>
      </c>
      <c r="T1091" s="10">
        <f t="shared" si="102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ref="O1092:O1155" si="106">E1092/D1092</f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1"/>
        <v>42123.185798611114</v>
      </c>
      <c r="T1092" s="10">
        <f t="shared" si="102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6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ref="S1093:S1156" si="107">(((J1093/60)/60)/24)+DATE(1970,1,1)</f>
        <v>42440.820277777777</v>
      </c>
      <c r="T1093" s="10">
        <f t="shared" si="102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6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7"/>
        <v>41250.025902777779</v>
      </c>
      <c r="T1094" s="10">
        <f t="shared" si="102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6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7"/>
        <v>42396.973807870367</v>
      </c>
      <c r="T1095" s="10">
        <f t="shared" si="102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6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7"/>
        <v>40795.713344907403</v>
      </c>
      <c r="T1096" s="10">
        <f t="shared" si="102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6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7"/>
        <v>41486.537268518521</v>
      </c>
      <c r="T1097" s="10">
        <f t="shared" si="102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6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7"/>
        <v>41885.51798611111</v>
      </c>
      <c r="T1098" s="10">
        <f t="shared" si="102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6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7"/>
        <v>41660.792557870373</v>
      </c>
      <c r="T1099" s="10">
        <f t="shared" si="102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6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7"/>
        <v>41712.762673611112</v>
      </c>
      <c r="T1100" s="10">
        <f t="shared" si="102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6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7"/>
        <v>42107.836435185185</v>
      </c>
      <c r="T1101" s="10">
        <f t="shared" si="102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6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7"/>
        <v>42384.110775462963</v>
      </c>
      <c r="T1102" s="10">
        <f t="shared" si="102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6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7"/>
        <v>42538.77243055556</v>
      </c>
      <c r="T1103" s="10">
        <f t="shared" si="102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6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7"/>
        <v>41577.045428240745</v>
      </c>
      <c r="T1104" s="10">
        <f t="shared" si="102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6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7"/>
        <v>42479.22210648148</v>
      </c>
      <c r="T1105" s="10">
        <f t="shared" si="102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6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7"/>
        <v>41771.40996527778</v>
      </c>
      <c r="T1106" s="10">
        <f t="shared" si="102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6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7"/>
        <v>41692.135729166665</v>
      </c>
      <c r="T1107" s="10">
        <f t="shared" si="102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6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7"/>
        <v>40973.740451388891</v>
      </c>
      <c r="T1108" s="10">
        <f t="shared" si="102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6"/>
        <v>0</v>
      </c>
      <c r="P1109" s="6" t="str">
        <f t="shared" si="103"/>
        <v>NONE</v>
      </c>
      <c r="Q1109" t="str">
        <f t="shared" si="104"/>
        <v>games</v>
      </c>
      <c r="R1109" t="str">
        <f t="shared" si="105"/>
        <v>video games</v>
      </c>
      <c r="S1109" s="10">
        <f t="shared" si="107"/>
        <v>41813.861388888887</v>
      </c>
      <c r="T1109" s="10">
        <f t="shared" si="102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6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7"/>
        <v>40952.636979166666</v>
      </c>
      <c r="T1110" s="10">
        <f t="shared" si="102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6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7"/>
        <v>42662.752199074079</v>
      </c>
      <c r="T1111" s="10">
        <f t="shared" si="102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6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7"/>
        <v>41220.933124999996</v>
      </c>
      <c r="T1112" s="10">
        <f t="shared" si="102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6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7"/>
        <v>42347.203587962969</v>
      </c>
      <c r="T1113" s="10">
        <f t="shared" si="102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6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7"/>
        <v>41963.759386574078</v>
      </c>
      <c r="T1114" s="10">
        <f t="shared" si="102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6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7"/>
        <v>41835.977083333331</v>
      </c>
      <c r="T1115" s="10">
        <f t="shared" si="102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6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7"/>
        <v>41526.345914351856</v>
      </c>
      <c r="T1116" s="10">
        <f t="shared" si="102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6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7"/>
        <v>42429.695543981477</v>
      </c>
      <c r="T1117" s="10">
        <f t="shared" si="102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6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7"/>
        <v>41009.847314814811</v>
      </c>
      <c r="T1118" s="10">
        <f t="shared" si="102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6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7"/>
        <v>42333.598530092597</v>
      </c>
      <c r="T1119" s="10">
        <f t="shared" si="102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6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7"/>
        <v>41704.16642361111</v>
      </c>
      <c r="T1120" s="10">
        <f t="shared" si="102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6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7"/>
        <v>41722.792407407411</v>
      </c>
      <c r="T1121" s="10">
        <f t="shared" si="102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6"/>
        <v>0</v>
      </c>
      <c r="P1122" s="6" t="str">
        <f t="shared" si="103"/>
        <v>NONE</v>
      </c>
      <c r="Q1122" t="str">
        <f t="shared" si="104"/>
        <v>games</v>
      </c>
      <c r="R1122" t="str">
        <f t="shared" si="105"/>
        <v>video games</v>
      </c>
      <c r="S1122" s="10">
        <f t="shared" si="107"/>
        <v>40799.872685185182</v>
      </c>
      <c r="T1122" s="10">
        <f t="shared" si="102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6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7"/>
        <v>42412.934212962966</v>
      </c>
      <c r="T1123" s="10">
        <f t="shared" si="102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6"/>
        <v>0</v>
      </c>
      <c r="P1124" s="6" t="str">
        <f t="shared" si="103"/>
        <v>NONE</v>
      </c>
      <c r="Q1124" t="str">
        <f t="shared" si="104"/>
        <v>games</v>
      </c>
      <c r="R1124" t="str">
        <f t="shared" si="105"/>
        <v>video games</v>
      </c>
      <c r="S1124" s="10">
        <f t="shared" si="107"/>
        <v>41410.703993055555</v>
      </c>
      <c r="T1124" s="10">
        <f t="shared" si="102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6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7"/>
        <v>41718.5237037037</v>
      </c>
      <c r="T1125" s="10">
        <f t="shared" si="102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6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7"/>
        <v>42094.667256944449</v>
      </c>
      <c r="T1126" s="10">
        <f t="shared" si="102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6"/>
        <v>0</v>
      </c>
      <c r="P1127" s="6" t="str">
        <f t="shared" si="103"/>
        <v>NONE</v>
      </c>
      <c r="Q1127" t="str">
        <f t="shared" si="104"/>
        <v>games</v>
      </c>
      <c r="R1127" t="str">
        <f t="shared" si="105"/>
        <v>mobile games</v>
      </c>
      <c r="S1127" s="10">
        <f t="shared" si="107"/>
        <v>42212.624189814815</v>
      </c>
      <c r="T1127" s="10">
        <f t="shared" si="102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6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7"/>
        <v>42535.327476851846</v>
      </c>
      <c r="T1128" s="10">
        <f t="shared" si="102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6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7"/>
        <v>41926.854166666664</v>
      </c>
      <c r="T1129" s="10">
        <f t="shared" si="102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6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7"/>
        <v>41828.649502314816</v>
      </c>
      <c r="T1130" s="10">
        <f t="shared" si="102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6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7"/>
        <v>42496.264965277776</v>
      </c>
      <c r="T1131" s="10">
        <f t="shared" si="102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6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7"/>
        <v>41908.996527777781</v>
      </c>
      <c r="T1132" s="10">
        <f t="shared" si="102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6"/>
        <v>0</v>
      </c>
      <c r="P1133" s="6" t="str">
        <f t="shared" si="103"/>
        <v>NONE</v>
      </c>
      <c r="Q1133" t="str">
        <f t="shared" si="104"/>
        <v>games</v>
      </c>
      <c r="R1133" t="str">
        <f t="shared" si="105"/>
        <v>mobile games</v>
      </c>
      <c r="S1133" s="10">
        <f t="shared" si="107"/>
        <v>42332.908194444448</v>
      </c>
      <c r="T1133" s="10">
        <f t="shared" si="102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6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7"/>
        <v>42706.115405092598</v>
      </c>
      <c r="T1134" s="10">
        <f t="shared" si="102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6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7"/>
        <v>41821.407187500001</v>
      </c>
      <c r="T1135" s="10">
        <f t="shared" si="102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6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7"/>
        <v>41958.285046296296</v>
      </c>
      <c r="T1136" s="10">
        <f t="shared" si="102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6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7"/>
        <v>42558.989513888882</v>
      </c>
      <c r="T1137" s="10">
        <f t="shared" si="102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6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7"/>
        <v>42327.671631944439</v>
      </c>
      <c r="T1138" s="10">
        <f t="shared" si="102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6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7"/>
        <v>42453.819687499999</v>
      </c>
      <c r="T1139" s="10">
        <f t="shared" si="102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6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7"/>
        <v>42736.9066087963</v>
      </c>
      <c r="T1140" s="10">
        <f t="shared" si="102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6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7"/>
        <v>41975.347523148142</v>
      </c>
      <c r="T1141" s="10">
        <f t="shared" si="102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6"/>
        <v>0</v>
      </c>
      <c r="P1142" s="6" t="str">
        <f t="shared" si="103"/>
        <v>NONE</v>
      </c>
      <c r="Q1142" t="str">
        <f t="shared" si="104"/>
        <v>games</v>
      </c>
      <c r="R1142" t="str">
        <f t="shared" si="105"/>
        <v>mobile games</v>
      </c>
      <c r="S1142" s="10">
        <f t="shared" si="107"/>
        <v>42192.462048611109</v>
      </c>
      <c r="T1142" s="10">
        <f t="shared" si="102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6"/>
        <v>0</v>
      </c>
      <c r="P1143" s="6" t="str">
        <f t="shared" si="103"/>
        <v>NONE</v>
      </c>
      <c r="Q1143" t="str">
        <f t="shared" si="104"/>
        <v>games</v>
      </c>
      <c r="R1143" t="str">
        <f t="shared" si="105"/>
        <v>mobile games</v>
      </c>
      <c r="S1143" s="10">
        <f t="shared" si="107"/>
        <v>42164.699652777781</v>
      </c>
      <c r="T1143" s="10">
        <f t="shared" si="102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6"/>
        <v>0</v>
      </c>
      <c r="P1144" s="6" t="str">
        <f t="shared" si="103"/>
        <v>NONE</v>
      </c>
      <c r="Q1144" t="str">
        <f t="shared" si="104"/>
        <v>games</v>
      </c>
      <c r="R1144" t="str">
        <f t="shared" si="105"/>
        <v>mobile games</v>
      </c>
      <c r="S1144" s="10">
        <f t="shared" si="107"/>
        <v>42022.006099537044</v>
      </c>
      <c r="T1144" s="10">
        <f t="shared" si="102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6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7"/>
        <v>42325.19358796296</v>
      </c>
      <c r="T1145" s="10">
        <f t="shared" si="102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6"/>
        <v>0</v>
      </c>
      <c r="P1146" s="6" t="str">
        <f t="shared" si="103"/>
        <v>NONE</v>
      </c>
      <c r="Q1146" t="str">
        <f t="shared" si="104"/>
        <v>food</v>
      </c>
      <c r="R1146" t="str">
        <f t="shared" si="105"/>
        <v>food trucks</v>
      </c>
      <c r="S1146" s="10">
        <f t="shared" si="107"/>
        <v>42093.181944444441</v>
      </c>
      <c r="T1146" s="10">
        <f t="shared" si="102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6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7"/>
        <v>41854.747592592597</v>
      </c>
      <c r="T1147" s="10">
        <f t="shared" si="102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6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7"/>
        <v>41723.9533912037</v>
      </c>
      <c r="T1148" s="10">
        <f t="shared" si="102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6"/>
        <v>0</v>
      </c>
      <c r="P1149" s="6" t="str">
        <f t="shared" si="103"/>
        <v>NONE</v>
      </c>
      <c r="Q1149" t="str">
        <f t="shared" si="104"/>
        <v>food</v>
      </c>
      <c r="R1149" t="str">
        <f t="shared" si="105"/>
        <v>food trucks</v>
      </c>
      <c r="S1149" s="10">
        <f t="shared" si="107"/>
        <v>41871.972025462965</v>
      </c>
      <c r="T1149" s="10">
        <f t="shared" si="102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6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7"/>
        <v>42675.171076388884</v>
      </c>
      <c r="T1150" s="10">
        <f t="shared" si="102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6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7"/>
        <v>42507.71025462963</v>
      </c>
      <c r="T1151" s="10">
        <f t="shared" si="102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6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7"/>
        <v>42317.954571759255</v>
      </c>
      <c r="T1152" s="10">
        <f t="shared" si="102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6"/>
        <v>0</v>
      </c>
      <c r="P1153" s="6" t="str">
        <f t="shared" si="103"/>
        <v>NONE</v>
      </c>
      <c r="Q1153" t="str">
        <f t="shared" si="104"/>
        <v>food</v>
      </c>
      <c r="R1153" t="str">
        <f t="shared" si="105"/>
        <v>food trucks</v>
      </c>
      <c r="S1153" s="10">
        <f t="shared" si="107"/>
        <v>42224.102581018517</v>
      </c>
      <c r="T1153" s="10">
        <f t="shared" si="102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6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7"/>
        <v>42109.709629629629</v>
      </c>
      <c r="T1154" s="10">
        <f t="shared" ref="T1154:T1217" si="108">(((I1154/60)/60)/24)+DATE(1970,1,1)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6"/>
        <v>6.2500000000000003E-3</v>
      </c>
      <c r="P1155" s="6">
        <f t="shared" ref="P1155:P1218" si="109">_xlfn.IFS(E1155&gt;0,E1155/L1155,E1155=0,"NONE")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0">
        <f t="shared" si="107"/>
        <v>42143.714178240742</v>
      </c>
      <c r="T1155" s="10">
        <f t="shared" si="108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ref="O1156:O1219" si="112">E1156/D1156</f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07"/>
        <v>42223.108865740738</v>
      </c>
      <c r="T1156" s="10">
        <f t="shared" si="108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12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ref="S1157:S1220" si="113">(((J1157/60)/60)/24)+DATE(1970,1,1)</f>
        <v>41835.763981481483</v>
      </c>
      <c r="T1157" s="10">
        <f t="shared" si="108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12"/>
        <v>0</v>
      </c>
      <c r="P1158" s="6" t="str">
        <f t="shared" si="109"/>
        <v>NONE</v>
      </c>
      <c r="Q1158" t="str">
        <f t="shared" si="110"/>
        <v>food</v>
      </c>
      <c r="R1158" t="str">
        <f t="shared" si="111"/>
        <v>food trucks</v>
      </c>
      <c r="S1158" s="10">
        <f t="shared" si="113"/>
        <v>42029.07131944444</v>
      </c>
      <c r="T1158" s="10">
        <f t="shared" si="108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12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3"/>
        <v>41918.628240740742</v>
      </c>
      <c r="T1159" s="10">
        <f t="shared" si="108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12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3"/>
        <v>41952.09175925926</v>
      </c>
      <c r="T1160" s="10">
        <f t="shared" si="108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12"/>
        <v>0</v>
      </c>
      <c r="P1161" s="6" t="str">
        <f t="shared" si="109"/>
        <v>NONE</v>
      </c>
      <c r="Q1161" t="str">
        <f t="shared" si="110"/>
        <v>food</v>
      </c>
      <c r="R1161" t="str">
        <f t="shared" si="111"/>
        <v>food trucks</v>
      </c>
      <c r="S1161" s="10">
        <f t="shared" si="113"/>
        <v>42154.726446759261</v>
      </c>
      <c r="T1161" s="10">
        <f t="shared" si="108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12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3"/>
        <v>42061.154930555553</v>
      </c>
      <c r="T1162" s="10">
        <f t="shared" si="108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12"/>
        <v>0</v>
      </c>
      <c r="P1163" s="6" t="str">
        <f t="shared" si="109"/>
        <v>NONE</v>
      </c>
      <c r="Q1163" t="str">
        <f t="shared" si="110"/>
        <v>food</v>
      </c>
      <c r="R1163" t="str">
        <f t="shared" si="111"/>
        <v>food trucks</v>
      </c>
      <c r="S1163" s="10">
        <f t="shared" si="113"/>
        <v>42122.629502314812</v>
      </c>
      <c r="T1163" s="10">
        <f t="shared" si="108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12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3"/>
        <v>41876.683611111112</v>
      </c>
      <c r="T1164" s="10">
        <f t="shared" si="108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12"/>
        <v>0</v>
      </c>
      <c r="P1165" s="6" t="str">
        <f t="shared" si="109"/>
        <v>NONE</v>
      </c>
      <c r="Q1165" t="str">
        <f t="shared" si="110"/>
        <v>food</v>
      </c>
      <c r="R1165" t="str">
        <f t="shared" si="111"/>
        <v>food trucks</v>
      </c>
      <c r="S1165" s="10">
        <f t="shared" si="113"/>
        <v>41830.723611111112</v>
      </c>
      <c r="T1165" s="10">
        <f t="shared" si="108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12"/>
        <v>0</v>
      </c>
      <c r="P1166" s="6" t="str">
        <f t="shared" si="109"/>
        <v>NONE</v>
      </c>
      <c r="Q1166" t="str">
        <f t="shared" si="110"/>
        <v>food</v>
      </c>
      <c r="R1166" t="str">
        <f t="shared" si="111"/>
        <v>food trucks</v>
      </c>
      <c r="S1166" s="10">
        <f t="shared" si="113"/>
        <v>42509.724328703705</v>
      </c>
      <c r="T1166" s="10">
        <f t="shared" si="108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12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3"/>
        <v>41792.214467592588</v>
      </c>
      <c r="T1167" s="10">
        <f t="shared" si="108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12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3"/>
        <v>42150.485439814816</v>
      </c>
      <c r="T1168" s="10">
        <f t="shared" si="108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12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3"/>
        <v>41863.734895833331</v>
      </c>
      <c r="T1169" s="10">
        <f t="shared" si="108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12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3"/>
        <v>42605.053993055553</v>
      </c>
      <c r="T1170" s="10">
        <f t="shared" si="108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12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3"/>
        <v>42027.353738425925</v>
      </c>
      <c r="T1171" s="10">
        <f t="shared" si="108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12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3"/>
        <v>42124.893182870372</v>
      </c>
      <c r="T1172" s="10">
        <f t="shared" si="108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12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3"/>
        <v>41938.804710648146</v>
      </c>
      <c r="T1173" s="10">
        <f t="shared" si="108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12"/>
        <v>0</v>
      </c>
      <c r="P1174" s="6" t="str">
        <f t="shared" si="109"/>
        <v>NONE</v>
      </c>
      <c r="Q1174" t="str">
        <f t="shared" si="110"/>
        <v>food</v>
      </c>
      <c r="R1174" t="str">
        <f t="shared" si="111"/>
        <v>food trucks</v>
      </c>
      <c r="S1174" s="10">
        <f t="shared" si="113"/>
        <v>41841.682314814818</v>
      </c>
      <c r="T1174" s="10">
        <f t="shared" si="108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12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3"/>
        <v>42184.185844907406</v>
      </c>
      <c r="T1175" s="10">
        <f t="shared" si="108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12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3"/>
        <v>42468.84174768519</v>
      </c>
      <c r="T1176" s="10">
        <f t="shared" si="108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12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3"/>
        <v>42170.728460648148</v>
      </c>
      <c r="T1177" s="10">
        <f t="shared" si="108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12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3"/>
        <v>42746.019652777773</v>
      </c>
      <c r="T1178" s="10">
        <f t="shared" si="108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12"/>
        <v>0</v>
      </c>
      <c r="P1179" s="6" t="str">
        <f t="shared" si="109"/>
        <v>NONE</v>
      </c>
      <c r="Q1179" t="str">
        <f t="shared" si="110"/>
        <v>food</v>
      </c>
      <c r="R1179" t="str">
        <f t="shared" si="111"/>
        <v>food trucks</v>
      </c>
      <c r="S1179" s="10">
        <f t="shared" si="113"/>
        <v>41897.660833333335</v>
      </c>
      <c r="T1179" s="10">
        <f t="shared" si="108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12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3"/>
        <v>41837.905694444446</v>
      </c>
      <c r="T1180" s="10">
        <f t="shared" si="108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12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3"/>
        <v>42275.720219907409</v>
      </c>
      <c r="T1181" s="10">
        <f t="shared" si="108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12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3"/>
        <v>41781.806875000002</v>
      </c>
      <c r="T1182" s="10">
        <f t="shared" si="108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12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3"/>
        <v>42034.339363425926</v>
      </c>
      <c r="T1183" s="10">
        <f t="shared" si="108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12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3"/>
        <v>42728.827407407407</v>
      </c>
      <c r="T1184" s="10">
        <f t="shared" si="108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12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3"/>
        <v>42656.86137731481</v>
      </c>
      <c r="T1185" s="10">
        <f t="shared" si="108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12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3"/>
        <v>42741.599664351852</v>
      </c>
      <c r="T1186" s="10">
        <f t="shared" si="108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12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3"/>
        <v>42130.865150462967</v>
      </c>
      <c r="T1187" s="10">
        <f t="shared" si="108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12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3"/>
        <v>42123.86336805555</v>
      </c>
      <c r="T1188" s="10">
        <f t="shared" si="108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12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3"/>
        <v>42109.894942129627</v>
      </c>
      <c r="T1189" s="10">
        <f t="shared" si="108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12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3"/>
        <v>42711.700694444444</v>
      </c>
      <c r="T1190" s="10">
        <f t="shared" si="108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12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3"/>
        <v>42529.979108796295</v>
      </c>
      <c r="T1191" s="10">
        <f t="shared" si="108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12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3"/>
        <v>41852.665798611109</v>
      </c>
      <c r="T1192" s="10">
        <f t="shared" si="108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12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3"/>
        <v>42419.603703703702</v>
      </c>
      <c r="T1193" s="10">
        <f t="shared" si="108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12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3"/>
        <v>42747.506689814814</v>
      </c>
      <c r="T1194" s="10">
        <f t="shared" si="108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12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3"/>
        <v>42409.776076388895</v>
      </c>
      <c r="T1195" s="10">
        <f t="shared" si="108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12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3"/>
        <v>42072.488182870366</v>
      </c>
      <c r="T1196" s="10">
        <f t="shared" si="108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12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3"/>
        <v>42298.34783564815</v>
      </c>
      <c r="T1197" s="10">
        <f t="shared" si="108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12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3"/>
        <v>42326.818738425922</v>
      </c>
      <c r="T1198" s="10">
        <f t="shared" si="108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12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3"/>
        <v>42503.66474537037</v>
      </c>
      <c r="T1199" s="10">
        <f t="shared" si="108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12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3"/>
        <v>42333.619050925925</v>
      </c>
      <c r="T1200" s="10">
        <f t="shared" si="108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12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3"/>
        <v>42161.770833333328</v>
      </c>
      <c r="T1201" s="10">
        <f t="shared" si="108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12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3"/>
        <v>42089.477500000001</v>
      </c>
      <c r="T1202" s="10">
        <f t="shared" si="108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12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3"/>
        <v>42536.60701388889</v>
      </c>
      <c r="T1203" s="10">
        <f t="shared" si="108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12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3"/>
        <v>42152.288819444439</v>
      </c>
      <c r="T1204" s="10">
        <f t="shared" si="108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12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3"/>
        <v>42125.614895833336</v>
      </c>
      <c r="T1205" s="10">
        <f t="shared" si="108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12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3"/>
        <v>42297.748067129629</v>
      </c>
      <c r="T1206" s="10">
        <f t="shared" si="108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12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3"/>
        <v>42138.506377314814</v>
      </c>
      <c r="T1207" s="10">
        <f t="shared" si="108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12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3"/>
        <v>42772.776076388895</v>
      </c>
      <c r="T1208" s="10">
        <f t="shared" si="108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12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3"/>
        <v>42430.430243055554</v>
      </c>
      <c r="T1209" s="10">
        <f t="shared" si="108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12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3"/>
        <v>42423.709074074075</v>
      </c>
      <c r="T1210" s="10">
        <f t="shared" si="108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12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3"/>
        <v>42761.846122685187</v>
      </c>
      <c r="T1211" s="10">
        <f t="shared" si="108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12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3"/>
        <v>42132.941805555558</v>
      </c>
      <c r="T1212" s="10">
        <f t="shared" si="108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12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3"/>
        <v>42515.866446759261</v>
      </c>
      <c r="T1213" s="10">
        <f t="shared" si="108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12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3"/>
        <v>42318.950173611112</v>
      </c>
      <c r="T1214" s="10">
        <f t="shared" si="108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12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3"/>
        <v>42731.755787037036</v>
      </c>
      <c r="T1215" s="10">
        <f t="shared" si="108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12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3"/>
        <v>42104.840335648143</v>
      </c>
      <c r="T1216" s="10">
        <f t="shared" si="108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12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3"/>
        <v>41759.923101851848</v>
      </c>
      <c r="T1217" s="10">
        <f t="shared" si="108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12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3"/>
        <v>42247.616400462968</v>
      </c>
      <c r="T1218" s="10">
        <f t="shared" ref="T1218:T1281" si="114">(((I1218/60)/60)/24)+DATE(1970,1,1)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2"/>
        <v>1.026</v>
      </c>
      <c r="P1219" s="6">
        <f t="shared" ref="P1219:P1282" si="115">_xlfn.IFS(E1219&gt;0,E1219/L1219,E1219=0,"NONE")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0">
        <f t="shared" si="113"/>
        <v>42535.809490740736</v>
      </c>
      <c r="T1219" s="10">
        <f t="shared" si="114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ref="O1220:O1283" si="118">E1220/D1220</f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3"/>
        <v>42278.662037037036</v>
      </c>
      <c r="T1220" s="10">
        <f t="shared" si="114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8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ref="S1221:S1284" si="119">(((J1221/60)/60)/24)+DATE(1970,1,1)</f>
        <v>42633.461956018517</v>
      </c>
      <c r="T1221" s="10">
        <f t="shared" si="114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8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9"/>
        <v>42211.628611111111</v>
      </c>
      <c r="T1222" s="10">
        <f t="shared" si="114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8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9"/>
        <v>42680.47555555556</v>
      </c>
      <c r="T1223" s="10">
        <f t="shared" si="114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8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9"/>
        <v>42430.720451388886</v>
      </c>
      <c r="T1224" s="10">
        <f t="shared" si="114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8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9"/>
        <v>42654.177187499998</v>
      </c>
      <c r="T1225" s="10">
        <f t="shared" si="114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8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9"/>
        <v>41736.549791666665</v>
      </c>
      <c r="T1226" s="10">
        <f t="shared" si="114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8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9"/>
        <v>41509.905995370369</v>
      </c>
      <c r="T1227" s="10">
        <f t="shared" si="114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8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9"/>
        <v>41715.874780092592</v>
      </c>
      <c r="T1228" s="10">
        <f t="shared" si="114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8"/>
        <v>0</v>
      </c>
      <c r="P1229" s="6" t="str">
        <f t="shared" si="115"/>
        <v>NONE</v>
      </c>
      <c r="Q1229" t="str">
        <f t="shared" si="116"/>
        <v>music</v>
      </c>
      <c r="R1229" t="str">
        <f t="shared" si="117"/>
        <v>world music</v>
      </c>
      <c r="S1229" s="10">
        <f t="shared" si="119"/>
        <v>41827.919166666667</v>
      </c>
      <c r="T1229" s="10">
        <f t="shared" si="114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8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9"/>
        <v>40754.729259259257</v>
      </c>
      <c r="T1230" s="10">
        <f t="shared" si="114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8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9"/>
        <v>40985.459803240738</v>
      </c>
      <c r="T1231" s="10">
        <f t="shared" si="114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8"/>
        <v>0</v>
      </c>
      <c r="P1232" s="6" t="str">
        <f t="shared" si="115"/>
        <v>NONE</v>
      </c>
      <c r="Q1232" t="str">
        <f t="shared" si="116"/>
        <v>music</v>
      </c>
      <c r="R1232" t="str">
        <f t="shared" si="117"/>
        <v>world music</v>
      </c>
      <c r="S1232" s="10">
        <f t="shared" si="119"/>
        <v>40568.972569444442</v>
      </c>
      <c r="T1232" s="10">
        <f t="shared" si="114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8"/>
        <v>0</v>
      </c>
      <c r="P1233" s="6" t="str">
        <f t="shared" si="115"/>
        <v>NONE</v>
      </c>
      <c r="Q1233" t="str">
        <f t="shared" si="116"/>
        <v>music</v>
      </c>
      <c r="R1233" t="str">
        <f t="shared" si="117"/>
        <v>world music</v>
      </c>
      <c r="S1233" s="10">
        <f t="shared" si="119"/>
        <v>42193.941759259258</v>
      </c>
      <c r="T1233" s="10">
        <f t="shared" si="114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8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9"/>
        <v>41506.848032407412</v>
      </c>
      <c r="T1234" s="10">
        <f t="shared" si="114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8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9"/>
        <v>40939.948773148149</v>
      </c>
      <c r="T1235" s="10">
        <f t="shared" si="114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8"/>
        <v>0</v>
      </c>
      <c r="P1236" s="6" t="str">
        <f t="shared" si="115"/>
        <v>NONE</v>
      </c>
      <c r="Q1236" t="str">
        <f t="shared" si="116"/>
        <v>music</v>
      </c>
      <c r="R1236" t="str">
        <f t="shared" si="117"/>
        <v>world music</v>
      </c>
      <c r="S1236" s="10">
        <f t="shared" si="119"/>
        <v>42007.788680555561</v>
      </c>
      <c r="T1236" s="10">
        <f t="shared" si="114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8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9"/>
        <v>41583.135405092595</v>
      </c>
      <c r="T1237" s="10">
        <f t="shared" si="114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8"/>
        <v>0</v>
      </c>
      <c r="P1238" s="6" t="str">
        <f t="shared" si="115"/>
        <v>NONE</v>
      </c>
      <c r="Q1238" t="str">
        <f t="shared" si="116"/>
        <v>music</v>
      </c>
      <c r="R1238" t="str">
        <f t="shared" si="117"/>
        <v>world music</v>
      </c>
      <c r="S1238" s="10">
        <f t="shared" si="119"/>
        <v>41110.680138888885</v>
      </c>
      <c r="T1238" s="10">
        <f t="shared" si="114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8"/>
        <v>0</v>
      </c>
      <c r="P1239" s="6" t="str">
        <f t="shared" si="115"/>
        <v>NONE</v>
      </c>
      <c r="Q1239" t="str">
        <f t="shared" si="116"/>
        <v>music</v>
      </c>
      <c r="R1239" t="str">
        <f t="shared" si="117"/>
        <v>world music</v>
      </c>
      <c r="S1239" s="10">
        <f t="shared" si="119"/>
        <v>41125.283159722225</v>
      </c>
      <c r="T1239" s="10">
        <f t="shared" si="114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8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9"/>
        <v>40731.61037037037</v>
      </c>
      <c r="T1240" s="10">
        <f t="shared" si="114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8"/>
        <v>0</v>
      </c>
      <c r="P1241" s="6" t="str">
        <f t="shared" si="115"/>
        <v>NONE</v>
      </c>
      <c r="Q1241" t="str">
        <f t="shared" si="116"/>
        <v>music</v>
      </c>
      <c r="R1241" t="str">
        <f t="shared" si="117"/>
        <v>world music</v>
      </c>
      <c r="S1241" s="10">
        <f t="shared" si="119"/>
        <v>40883.962581018517</v>
      </c>
      <c r="T1241" s="10">
        <f t="shared" si="114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8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9"/>
        <v>41409.040011574078</v>
      </c>
      <c r="T1242" s="10">
        <f t="shared" si="114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8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9"/>
        <v>41923.837731481479</v>
      </c>
      <c r="T1243" s="10">
        <f t="shared" si="114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8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9"/>
        <v>40782.165532407409</v>
      </c>
      <c r="T1244" s="10">
        <f t="shared" si="114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8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9"/>
        <v>40671.879293981481</v>
      </c>
      <c r="T1245" s="10">
        <f t="shared" si="114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8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9"/>
        <v>41355.825497685182</v>
      </c>
      <c r="T1246" s="10">
        <f t="shared" si="114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8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9"/>
        <v>41774.599930555552</v>
      </c>
      <c r="T1247" s="10">
        <f t="shared" si="114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8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9"/>
        <v>40838.043391203704</v>
      </c>
      <c r="T1248" s="10">
        <f t="shared" si="114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8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9"/>
        <v>41370.292303240742</v>
      </c>
      <c r="T1249" s="10">
        <f t="shared" si="114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8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9"/>
        <v>41767.656863425924</v>
      </c>
      <c r="T1250" s="10">
        <f t="shared" si="114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8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9"/>
        <v>41067.74086805556</v>
      </c>
      <c r="T1251" s="10">
        <f t="shared" si="114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8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9"/>
        <v>41843.64271990741</v>
      </c>
      <c r="T1252" s="10">
        <f t="shared" si="114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8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9"/>
        <v>40751.814432870371</v>
      </c>
      <c r="T1253" s="10">
        <f t="shared" si="114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8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9"/>
        <v>41543.988067129627</v>
      </c>
      <c r="T1254" s="10">
        <f t="shared" si="114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8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9"/>
        <v>41855.783645833333</v>
      </c>
      <c r="T1255" s="10">
        <f t="shared" si="114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8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9"/>
        <v>40487.621365740742</v>
      </c>
      <c r="T1256" s="10">
        <f t="shared" si="114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8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9"/>
        <v>41579.845509259263</v>
      </c>
      <c r="T1257" s="10">
        <f t="shared" si="114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8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9"/>
        <v>40921.919340277782</v>
      </c>
      <c r="T1258" s="10">
        <f t="shared" si="114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8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9"/>
        <v>40587.085532407407</v>
      </c>
      <c r="T1259" s="10">
        <f t="shared" si="114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8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9"/>
        <v>41487.611250000002</v>
      </c>
      <c r="T1260" s="10">
        <f t="shared" si="114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8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9"/>
        <v>41766.970648148148</v>
      </c>
      <c r="T1261" s="10">
        <f t="shared" si="114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8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9"/>
        <v>41666.842824074076</v>
      </c>
      <c r="T1262" s="10">
        <f t="shared" si="114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8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9"/>
        <v>41638.342905092592</v>
      </c>
      <c r="T1263" s="10">
        <f t="shared" si="114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8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9"/>
        <v>41656.762638888889</v>
      </c>
      <c r="T1264" s="10">
        <f t="shared" si="114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8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9"/>
        <v>41692.084143518521</v>
      </c>
      <c r="T1265" s="10">
        <f t="shared" si="114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8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9"/>
        <v>41547.662997685184</v>
      </c>
      <c r="T1266" s="10">
        <f t="shared" si="114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8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9"/>
        <v>40465.655266203699</v>
      </c>
      <c r="T1267" s="10">
        <f t="shared" si="114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8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9"/>
        <v>41620.87667824074</v>
      </c>
      <c r="T1268" s="10">
        <f t="shared" si="114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8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9"/>
        <v>41449.585162037038</v>
      </c>
      <c r="T1269" s="10">
        <f t="shared" si="114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8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9"/>
        <v>41507.845451388886</v>
      </c>
      <c r="T1270" s="10">
        <f t="shared" si="114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8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9"/>
        <v>42445.823055555549</v>
      </c>
      <c r="T1271" s="10">
        <f t="shared" si="114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8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9"/>
        <v>40933.856967592597</v>
      </c>
      <c r="T1272" s="10">
        <f t="shared" si="114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8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9"/>
        <v>41561.683553240742</v>
      </c>
      <c r="T1273" s="10">
        <f t="shared" si="114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8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9"/>
        <v>40274.745127314818</v>
      </c>
      <c r="T1274" s="10">
        <f t="shared" si="114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8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9"/>
        <v>41852.730219907404</v>
      </c>
      <c r="T1275" s="10">
        <f t="shared" si="114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8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9"/>
        <v>41116.690104166664</v>
      </c>
      <c r="T1276" s="10">
        <f t="shared" si="114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8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9"/>
        <v>41458.867905092593</v>
      </c>
      <c r="T1277" s="10">
        <f t="shared" si="114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8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9"/>
        <v>40007.704247685186</v>
      </c>
      <c r="T1278" s="10">
        <f t="shared" si="114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8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9"/>
        <v>41121.561886574076</v>
      </c>
      <c r="T1279" s="10">
        <f t="shared" si="114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8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9"/>
        <v>41786.555162037039</v>
      </c>
      <c r="T1280" s="10">
        <f t="shared" si="114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8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9"/>
        <v>41682.099189814813</v>
      </c>
      <c r="T1281" s="10">
        <f t="shared" si="114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8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9"/>
        <v>40513.757569444446</v>
      </c>
      <c r="T1282" s="10">
        <f t="shared" ref="T1282:T1345" si="120">(((I1282/60)/60)/24)+DATE(1970,1,1)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18"/>
        <v>1.1071428571428572</v>
      </c>
      <c r="P1283" s="6">
        <f t="shared" ref="P1283:P1346" si="121">_xlfn.IFS(E1283&gt;0,E1283/L1283,E1283=0,"NONE")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0">
        <f t="shared" si="119"/>
        <v>41463.743472222224</v>
      </c>
      <c r="T1283" s="10">
        <f t="shared" si="120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ref="O1284:O1347" si="124">E1284/D1284</f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19"/>
        <v>41586.475173611114</v>
      </c>
      <c r="T1284" s="10">
        <f t="shared" si="120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4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ref="S1285:S1348" si="125">(((J1285/60)/60)/24)+DATE(1970,1,1)</f>
        <v>41320.717465277776</v>
      </c>
      <c r="T1285" s="10">
        <f t="shared" si="120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4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5"/>
        <v>42712.23474537037</v>
      </c>
      <c r="T1286" s="10">
        <f t="shared" si="120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4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5"/>
        <v>42160.583043981482</v>
      </c>
      <c r="T1287" s="10">
        <f t="shared" si="120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4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5"/>
        <v>42039.384571759263</v>
      </c>
      <c r="T1288" s="10">
        <f t="shared" si="120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4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5"/>
        <v>42107.621018518519</v>
      </c>
      <c r="T1289" s="10">
        <f t="shared" si="120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4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5"/>
        <v>42561.154664351852</v>
      </c>
      <c r="T1290" s="10">
        <f t="shared" si="120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4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5"/>
        <v>42709.134780092587</v>
      </c>
      <c r="T1291" s="10">
        <f t="shared" si="120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4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5"/>
        <v>42086.614942129629</v>
      </c>
      <c r="T1292" s="10">
        <f t="shared" si="120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4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5"/>
        <v>42064.652673611112</v>
      </c>
      <c r="T1293" s="10">
        <f t="shared" si="120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4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5"/>
        <v>42256.764212962968</v>
      </c>
      <c r="T1294" s="10">
        <f t="shared" si="120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4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5"/>
        <v>42292.701053240744</v>
      </c>
      <c r="T1295" s="10">
        <f t="shared" si="120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4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5"/>
        <v>42278.453668981485</v>
      </c>
      <c r="T1296" s="10">
        <f t="shared" si="120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4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5"/>
        <v>42184.572881944448</v>
      </c>
      <c r="T1297" s="10">
        <f t="shared" si="120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4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5"/>
        <v>42423.050613425927</v>
      </c>
      <c r="T1298" s="10">
        <f t="shared" si="120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4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5"/>
        <v>42461.747199074074</v>
      </c>
      <c r="T1299" s="10">
        <f t="shared" si="120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4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5"/>
        <v>42458.680925925932</v>
      </c>
      <c r="T1300" s="10">
        <f t="shared" si="120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4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5"/>
        <v>42169.814340277779</v>
      </c>
      <c r="T1301" s="10">
        <f t="shared" si="120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4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5"/>
        <v>42483.675208333334</v>
      </c>
      <c r="T1302" s="10">
        <f t="shared" si="120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4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5"/>
        <v>42195.749745370369</v>
      </c>
      <c r="T1303" s="10">
        <f t="shared" si="120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4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5"/>
        <v>42675.057997685188</v>
      </c>
      <c r="T1304" s="10">
        <f t="shared" si="120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4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5"/>
        <v>42566.441203703704</v>
      </c>
      <c r="T1305" s="10">
        <f t="shared" si="120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4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5"/>
        <v>42747.194502314815</v>
      </c>
      <c r="T1306" s="10">
        <f t="shared" si="120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4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5"/>
        <v>42543.665601851855</v>
      </c>
      <c r="T1307" s="10">
        <f t="shared" si="120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4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5"/>
        <v>41947.457569444443</v>
      </c>
      <c r="T1308" s="10">
        <f t="shared" si="120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4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5"/>
        <v>42387.503229166665</v>
      </c>
      <c r="T1309" s="10">
        <f t="shared" si="120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4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5"/>
        <v>42611.613564814819</v>
      </c>
      <c r="T1310" s="10">
        <f t="shared" si="120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4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5"/>
        <v>42257.882731481484</v>
      </c>
      <c r="T1311" s="10">
        <f t="shared" si="120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4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5"/>
        <v>42556.667245370365</v>
      </c>
      <c r="T1312" s="10">
        <f t="shared" si="120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4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5"/>
        <v>42669.802303240736</v>
      </c>
      <c r="T1313" s="10">
        <f t="shared" si="120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4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5"/>
        <v>42082.702800925923</v>
      </c>
      <c r="T1314" s="10">
        <f t="shared" si="120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4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5"/>
        <v>42402.709652777776</v>
      </c>
      <c r="T1315" s="10">
        <f t="shared" si="120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4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5"/>
        <v>42604.669675925921</v>
      </c>
      <c r="T1316" s="10">
        <f t="shared" si="120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4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5"/>
        <v>42278.498240740737</v>
      </c>
      <c r="T1317" s="10">
        <f t="shared" si="120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4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5"/>
        <v>42393.961909722217</v>
      </c>
      <c r="T1318" s="10">
        <f t="shared" si="120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4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5"/>
        <v>42520.235486111109</v>
      </c>
      <c r="T1319" s="10">
        <f t="shared" si="120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4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5"/>
        <v>41985.043657407412</v>
      </c>
      <c r="T1320" s="10">
        <f t="shared" si="120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4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5"/>
        <v>41816.812094907407</v>
      </c>
      <c r="T1321" s="10">
        <f t="shared" si="120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4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5"/>
        <v>42705.690347222218</v>
      </c>
      <c r="T1322" s="10">
        <f t="shared" si="120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4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5"/>
        <v>42697.74927083333</v>
      </c>
      <c r="T1323" s="10">
        <f t="shared" si="120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4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5"/>
        <v>42115.656539351854</v>
      </c>
      <c r="T1324" s="10">
        <f t="shared" si="120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4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5"/>
        <v>42451.698449074072</v>
      </c>
      <c r="T1325" s="10">
        <f t="shared" si="120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4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5"/>
        <v>42626.633703703701</v>
      </c>
      <c r="T1326" s="10">
        <f t="shared" si="120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4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5"/>
        <v>42704.086053240739</v>
      </c>
      <c r="T1327" s="10">
        <f t="shared" si="120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4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5"/>
        <v>41974.791990740734</v>
      </c>
      <c r="T1328" s="10">
        <f t="shared" si="120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4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5"/>
        <v>42123.678645833337</v>
      </c>
      <c r="T1329" s="10">
        <f t="shared" si="120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4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5"/>
        <v>42612.642754629633</v>
      </c>
      <c r="T1330" s="10">
        <f t="shared" si="120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4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5"/>
        <v>41935.221585648149</v>
      </c>
      <c r="T1331" s="10">
        <f t="shared" si="120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4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5"/>
        <v>42522.276724537034</v>
      </c>
      <c r="T1332" s="10">
        <f t="shared" si="120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4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5"/>
        <v>42569.50409722222</v>
      </c>
      <c r="T1333" s="10">
        <f t="shared" si="120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4"/>
        <v>0</v>
      </c>
      <c r="P1334" s="6" t="str">
        <f t="shared" si="121"/>
        <v>NONE</v>
      </c>
      <c r="Q1334" t="str">
        <f t="shared" si="122"/>
        <v>technology</v>
      </c>
      <c r="R1334" t="str">
        <f t="shared" si="123"/>
        <v>wearables</v>
      </c>
      <c r="S1334" s="10">
        <f t="shared" si="125"/>
        <v>42732.060277777782</v>
      </c>
      <c r="T1334" s="10">
        <f t="shared" si="120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4"/>
        <v>0</v>
      </c>
      <c r="P1335" s="6" t="str">
        <f t="shared" si="121"/>
        <v>NONE</v>
      </c>
      <c r="Q1335" t="str">
        <f t="shared" si="122"/>
        <v>technology</v>
      </c>
      <c r="R1335" t="str">
        <f t="shared" si="123"/>
        <v>wearables</v>
      </c>
      <c r="S1335" s="10">
        <f t="shared" si="125"/>
        <v>41806.106770833336</v>
      </c>
      <c r="T1335" s="10">
        <f t="shared" si="120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4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5"/>
        <v>42410.774155092593</v>
      </c>
      <c r="T1336" s="10">
        <f t="shared" si="120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4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5"/>
        <v>42313.936365740738</v>
      </c>
      <c r="T1337" s="10">
        <f t="shared" si="120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4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5"/>
        <v>41955.863750000004</v>
      </c>
      <c r="T1338" s="10">
        <f t="shared" si="120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4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5"/>
        <v>42767.577303240745</v>
      </c>
      <c r="T1339" s="10">
        <f t="shared" si="120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4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5"/>
        <v>42188.803622685184</v>
      </c>
      <c r="T1340" s="10">
        <f t="shared" si="120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4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5"/>
        <v>41936.647164351853</v>
      </c>
      <c r="T1341" s="10">
        <f t="shared" si="120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4"/>
        <v>0</v>
      </c>
      <c r="P1342" s="6" t="str">
        <f t="shared" si="121"/>
        <v>NONE</v>
      </c>
      <c r="Q1342" t="str">
        <f t="shared" si="122"/>
        <v>technology</v>
      </c>
      <c r="R1342" t="str">
        <f t="shared" si="123"/>
        <v>wearables</v>
      </c>
      <c r="S1342" s="10">
        <f t="shared" si="125"/>
        <v>41836.595520833333</v>
      </c>
      <c r="T1342" s="10">
        <f t="shared" si="120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4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5"/>
        <v>42612.624039351853</v>
      </c>
      <c r="T1343" s="10">
        <f t="shared" si="120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4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5"/>
        <v>42172.816423611104</v>
      </c>
      <c r="T1344" s="10">
        <f t="shared" si="120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4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5"/>
        <v>42542.526423611111</v>
      </c>
      <c r="T1345" s="10">
        <f t="shared" si="120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4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5"/>
        <v>42522.789803240739</v>
      </c>
      <c r="T1346" s="10">
        <f t="shared" ref="T1346:T1409" si="126">(((I1346/60)/60)/24)+DATE(1970,1,1)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4"/>
        <v>1.25</v>
      </c>
      <c r="P1347" s="6">
        <f t="shared" ref="P1347:P1410" si="127">_xlfn.IFS(E1347&gt;0,E1347/L1347,E1347=0,"NONE")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0">
        <f t="shared" si="125"/>
        <v>41799.814340277779</v>
      </c>
      <c r="T1347" s="10">
        <f t="shared" si="126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ref="O1348:O1411" si="130">E1348/D1348</f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25"/>
        <v>41422.075821759259</v>
      </c>
      <c r="T1348" s="10">
        <f t="shared" si="126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30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ref="S1349:S1412" si="131">(((J1349/60)/60)/24)+DATE(1970,1,1)</f>
        <v>42040.638020833328</v>
      </c>
      <c r="T1349" s="10">
        <f t="shared" si="126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30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1"/>
        <v>41963.506168981476</v>
      </c>
      <c r="T1350" s="10">
        <f t="shared" si="126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30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1"/>
        <v>42317.33258101852</v>
      </c>
      <c r="T1351" s="10">
        <f t="shared" si="126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30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1"/>
        <v>42334.013124999998</v>
      </c>
      <c r="T1352" s="10">
        <f t="shared" si="126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30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1"/>
        <v>42382.74009259259</v>
      </c>
      <c r="T1353" s="10">
        <f t="shared" si="126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30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1"/>
        <v>42200.578310185185</v>
      </c>
      <c r="T1354" s="10">
        <f t="shared" si="126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30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1"/>
        <v>41309.11791666667</v>
      </c>
      <c r="T1355" s="10">
        <f t="shared" si="126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30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1"/>
        <v>42502.807627314818</v>
      </c>
      <c r="T1356" s="10">
        <f t="shared" si="126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30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1"/>
        <v>41213.254687499997</v>
      </c>
      <c r="T1357" s="10">
        <f t="shared" si="126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30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1"/>
        <v>41430.038888888892</v>
      </c>
      <c r="T1358" s="10">
        <f t="shared" si="126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30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1"/>
        <v>41304.962233796294</v>
      </c>
      <c r="T1359" s="10">
        <f t="shared" si="126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30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1"/>
        <v>40689.570868055554</v>
      </c>
      <c r="T1360" s="10">
        <f t="shared" si="126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30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1"/>
        <v>40668.814699074072</v>
      </c>
      <c r="T1361" s="10">
        <f t="shared" si="126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30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1"/>
        <v>41095.900694444441</v>
      </c>
      <c r="T1362" s="10">
        <f t="shared" si="126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30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1"/>
        <v>41781.717268518521</v>
      </c>
      <c r="T1363" s="10">
        <f t="shared" si="126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30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1"/>
        <v>41464.934386574074</v>
      </c>
      <c r="T1364" s="10">
        <f t="shared" si="126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30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1"/>
        <v>42396.8440625</v>
      </c>
      <c r="T1365" s="10">
        <f t="shared" si="126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30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1"/>
        <v>41951.695671296293</v>
      </c>
      <c r="T1366" s="10">
        <f t="shared" si="126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30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1"/>
        <v>42049.733240740738</v>
      </c>
      <c r="T1367" s="10">
        <f t="shared" si="126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30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1"/>
        <v>41924.996099537035</v>
      </c>
      <c r="T1368" s="10">
        <f t="shared" si="126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30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1"/>
        <v>42292.002893518518</v>
      </c>
      <c r="T1369" s="10">
        <f t="shared" si="126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30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1"/>
        <v>42146.190902777773</v>
      </c>
      <c r="T1370" s="10">
        <f t="shared" si="126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30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1"/>
        <v>41710.594282407408</v>
      </c>
      <c r="T1371" s="10">
        <f t="shared" si="126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30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1"/>
        <v>41548.00335648148</v>
      </c>
      <c r="T1372" s="10">
        <f t="shared" si="126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30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1"/>
        <v>42101.758587962962</v>
      </c>
      <c r="T1373" s="10">
        <f t="shared" si="126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30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1"/>
        <v>41072.739953703705</v>
      </c>
      <c r="T1374" s="10">
        <f t="shared" si="126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30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1"/>
        <v>42704.95177083333</v>
      </c>
      <c r="T1375" s="10">
        <f t="shared" si="126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30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1"/>
        <v>42424.161898148144</v>
      </c>
      <c r="T1376" s="10">
        <f t="shared" si="126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30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1"/>
        <v>42720.066192129627</v>
      </c>
      <c r="T1377" s="10">
        <f t="shared" si="126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30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1"/>
        <v>42677.669050925921</v>
      </c>
      <c r="T1378" s="10">
        <f t="shared" si="126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30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1"/>
        <v>42747.219560185185</v>
      </c>
      <c r="T1379" s="10">
        <f t="shared" si="126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30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1"/>
        <v>42568.759374999994</v>
      </c>
      <c r="T1380" s="10">
        <f t="shared" si="126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30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1"/>
        <v>42130.491620370376</v>
      </c>
      <c r="T1381" s="10">
        <f t="shared" si="126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30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1"/>
        <v>42141.762800925921</v>
      </c>
      <c r="T1382" s="10">
        <f t="shared" si="126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30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1"/>
        <v>42703.214409722219</v>
      </c>
      <c r="T1383" s="10">
        <f t="shared" si="126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30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1"/>
        <v>41370.800185185188</v>
      </c>
      <c r="T1384" s="10">
        <f t="shared" si="126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30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1"/>
        <v>42707.074976851851</v>
      </c>
      <c r="T1385" s="10">
        <f t="shared" si="126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30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1"/>
        <v>42160.735208333332</v>
      </c>
      <c r="T1386" s="10">
        <f t="shared" si="126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30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1"/>
        <v>42433.688900462963</v>
      </c>
      <c r="T1387" s="10">
        <f t="shared" si="126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30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1"/>
        <v>42184.646863425922</v>
      </c>
      <c r="T1388" s="10">
        <f t="shared" si="126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30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1"/>
        <v>42126.92123842593</v>
      </c>
      <c r="T1389" s="10">
        <f t="shared" si="126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30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1"/>
        <v>42634.614780092597</v>
      </c>
      <c r="T1390" s="10">
        <f t="shared" si="126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30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1"/>
        <v>42565.480983796297</v>
      </c>
      <c r="T1391" s="10">
        <f t="shared" si="126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30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1"/>
        <v>42087.803310185183</v>
      </c>
      <c r="T1392" s="10">
        <f t="shared" si="126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30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1"/>
        <v>42193.650671296295</v>
      </c>
      <c r="T1393" s="10">
        <f t="shared" si="126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30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1"/>
        <v>42401.154930555553</v>
      </c>
      <c r="T1394" s="10">
        <f t="shared" si="126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30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1"/>
        <v>42553.681979166664</v>
      </c>
      <c r="T1395" s="10">
        <f t="shared" si="126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30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1"/>
        <v>42752.144976851851</v>
      </c>
      <c r="T1396" s="10">
        <f t="shared" si="126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30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1"/>
        <v>42719.90834490741</v>
      </c>
      <c r="T1397" s="10">
        <f t="shared" si="126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30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1"/>
        <v>42018.99863425926</v>
      </c>
      <c r="T1398" s="10">
        <f t="shared" si="126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30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1"/>
        <v>42640.917939814812</v>
      </c>
      <c r="T1399" s="10">
        <f t="shared" si="126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30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1"/>
        <v>42526.874236111107</v>
      </c>
      <c r="T1400" s="10">
        <f t="shared" si="126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30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1"/>
        <v>41889.004317129627</v>
      </c>
      <c r="T1401" s="10">
        <f t="shared" si="126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30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1"/>
        <v>42498.341122685189</v>
      </c>
      <c r="T1402" s="10">
        <f t="shared" si="126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30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1"/>
        <v>41399.99622685185</v>
      </c>
      <c r="T1403" s="10">
        <f t="shared" si="126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30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1"/>
        <v>42065.053368055553</v>
      </c>
      <c r="T1404" s="10">
        <f t="shared" si="126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30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1"/>
        <v>41451.062905092593</v>
      </c>
      <c r="T1405" s="10">
        <f t="shared" si="126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30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1"/>
        <v>42032.510243055556</v>
      </c>
      <c r="T1406" s="10">
        <f t="shared" si="126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30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1"/>
        <v>41941.680567129632</v>
      </c>
      <c r="T1407" s="10">
        <f t="shared" si="126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30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1"/>
        <v>42297.432951388888</v>
      </c>
      <c r="T1408" s="10">
        <f t="shared" si="126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30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1"/>
        <v>41838.536782407406</v>
      </c>
      <c r="T1409" s="10">
        <f t="shared" si="126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30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1"/>
        <v>42291.872175925921</v>
      </c>
      <c r="T1410" s="10">
        <f t="shared" ref="T1410:T1473" si="132">(((I1410/60)/60)/24)+DATE(1970,1,1)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0"/>
        <v>0</v>
      </c>
      <c r="P1411" s="6" t="str">
        <f t="shared" ref="P1411:P1474" si="133">_xlfn.IFS(E1411&gt;0,E1411/L1411,E1411=0,"NONE")</f>
        <v>NONE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0">
        <f t="shared" si="131"/>
        <v>41945.133506944447</v>
      </c>
      <c r="T1411" s="10">
        <f t="shared" si="132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ref="O1412:O1475" si="136">E1412/D1412</f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1"/>
        <v>42479.318518518514</v>
      </c>
      <c r="T1412" s="10">
        <f t="shared" si="132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6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ref="S1413:S1476" si="137">(((J1413/60)/60)/24)+DATE(1970,1,1)</f>
        <v>42013.059027777781</v>
      </c>
      <c r="T1413" s="10">
        <f t="shared" si="132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6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7"/>
        <v>41947.063645833332</v>
      </c>
      <c r="T1414" s="10">
        <f t="shared" si="132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6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7"/>
        <v>42360.437152777777</v>
      </c>
      <c r="T1415" s="10">
        <f t="shared" si="132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6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7"/>
        <v>42708.25309027778</v>
      </c>
      <c r="T1416" s="10">
        <f t="shared" si="132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6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7"/>
        <v>42192.675821759258</v>
      </c>
      <c r="T1417" s="10">
        <f t="shared" si="132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6"/>
        <v>0</v>
      </c>
      <c r="P1418" s="6" t="str">
        <f t="shared" si="133"/>
        <v>NONE</v>
      </c>
      <c r="Q1418" t="str">
        <f t="shared" si="134"/>
        <v>publishing</v>
      </c>
      <c r="R1418" t="str">
        <f t="shared" si="135"/>
        <v>translations</v>
      </c>
      <c r="S1418" s="10">
        <f t="shared" si="137"/>
        <v>42299.926145833335</v>
      </c>
      <c r="T1418" s="10">
        <f t="shared" si="132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6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7"/>
        <v>42232.15016203704</v>
      </c>
      <c r="T1419" s="10">
        <f t="shared" si="132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6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7"/>
        <v>42395.456412037034</v>
      </c>
      <c r="T1420" s="10">
        <f t="shared" si="132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6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7"/>
        <v>42622.456238425926</v>
      </c>
      <c r="T1421" s="10">
        <f t="shared" si="132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6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7"/>
        <v>42524.667662037042</v>
      </c>
      <c r="T1422" s="10">
        <f t="shared" si="132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6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7"/>
        <v>42013.915613425925</v>
      </c>
      <c r="T1423" s="10">
        <f t="shared" si="132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6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7"/>
        <v>42604.239629629628</v>
      </c>
      <c r="T1424" s="10">
        <f t="shared" si="132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6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7"/>
        <v>42340.360312500001</v>
      </c>
      <c r="T1425" s="10">
        <f t="shared" si="132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6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7"/>
        <v>42676.717615740738</v>
      </c>
      <c r="T1426" s="10">
        <f t="shared" si="132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6"/>
        <v>0</v>
      </c>
      <c r="P1427" s="6" t="str">
        <f t="shared" si="133"/>
        <v>NONE</v>
      </c>
      <c r="Q1427" t="str">
        <f t="shared" si="134"/>
        <v>publishing</v>
      </c>
      <c r="R1427" t="str">
        <f t="shared" si="135"/>
        <v>translations</v>
      </c>
      <c r="S1427" s="10">
        <f t="shared" si="137"/>
        <v>42093.131469907406</v>
      </c>
      <c r="T1427" s="10">
        <f t="shared" si="132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6"/>
        <v>0</v>
      </c>
      <c r="P1428" s="6" t="str">
        <f t="shared" si="133"/>
        <v>NONE</v>
      </c>
      <c r="Q1428" t="str">
        <f t="shared" si="134"/>
        <v>publishing</v>
      </c>
      <c r="R1428" t="str">
        <f t="shared" si="135"/>
        <v>translations</v>
      </c>
      <c r="S1428" s="10">
        <f t="shared" si="137"/>
        <v>42180.390277777777</v>
      </c>
      <c r="T1428" s="10">
        <f t="shared" si="132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6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7"/>
        <v>42601.851678240739</v>
      </c>
      <c r="T1429" s="10">
        <f t="shared" si="132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6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7"/>
        <v>42432.379826388889</v>
      </c>
      <c r="T1430" s="10">
        <f t="shared" si="132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6"/>
        <v>0</v>
      </c>
      <c r="P1431" s="6" t="str">
        <f t="shared" si="133"/>
        <v>NONE</v>
      </c>
      <c r="Q1431" t="str">
        <f t="shared" si="134"/>
        <v>publishing</v>
      </c>
      <c r="R1431" t="str">
        <f t="shared" si="135"/>
        <v>translations</v>
      </c>
      <c r="S1431" s="10">
        <f t="shared" si="137"/>
        <v>42074.060671296291</v>
      </c>
      <c r="T1431" s="10">
        <f t="shared" si="132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6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7"/>
        <v>41961.813518518517</v>
      </c>
      <c r="T1432" s="10">
        <f t="shared" si="132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6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7"/>
        <v>42304.210833333331</v>
      </c>
      <c r="T1433" s="10">
        <f t="shared" si="132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6"/>
        <v>0</v>
      </c>
      <c r="P1434" s="6" t="str">
        <f t="shared" si="133"/>
        <v>NONE</v>
      </c>
      <c r="Q1434" t="str">
        <f t="shared" si="134"/>
        <v>publishing</v>
      </c>
      <c r="R1434" t="str">
        <f t="shared" si="135"/>
        <v>translations</v>
      </c>
      <c r="S1434" s="10">
        <f t="shared" si="137"/>
        <v>42175.780416666668</v>
      </c>
      <c r="T1434" s="10">
        <f t="shared" si="132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6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7"/>
        <v>42673.625868055555</v>
      </c>
      <c r="T1435" s="10">
        <f t="shared" si="132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6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7"/>
        <v>42142.767106481479</v>
      </c>
      <c r="T1436" s="10">
        <f t="shared" si="132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6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7"/>
        <v>42258.780324074076</v>
      </c>
      <c r="T1437" s="10">
        <f t="shared" si="132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6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7"/>
        <v>42391.35019675926</v>
      </c>
      <c r="T1438" s="10">
        <f t="shared" si="132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6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7"/>
        <v>41796.531701388885</v>
      </c>
      <c r="T1439" s="10">
        <f t="shared" si="132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6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7"/>
        <v>42457.871516203704</v>
      </c>
      <c r="T1440" s="10">
        <f t="shared" si="132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6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7"/>
        <v>42040.829872685179</v>
      </c>
      <c r="T1441" s="10">
        <f t="shared" si="132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6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7"/>
        <v>42486.748414351852</v>
      </c>
      <c r="T1442" s="10">
        <f t="shared" si="132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6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7"/>
        <v>42198.765844907408</v>
      </c>
      <c r="T1443" s="10">
        <f t="shared" si="132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6"/>
        <v>0</v>
      </c>
      <c r="P1444" s="6" t="str">
        <f t="shared" si="133"/>
        <v>NONE</v>
      </c>
      <c r="Q1444" t="str">
        <f t="shared" si="134"/>
        <v>publishing</v>
      </c>
      <c r="R1444" t="str">
        <f t="shared" si="135"/>
        <v>translations</v>
      </c>
      <c r="S1444" s="10">
        <f t="shared" si="137"/>
        <v>42485.64534722222</v>
      </c>
      <c r="T1444" s="10">
        <f t="shared" si="132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6"/>
        <v>0</v>
      </c>
      <c r="P1445" s="6" t="str">
        <f t="shared" si="133"/>
        <v>NONE</v>
      </c>
      <c r="Q1445" t="str">
        <f t="shared" si="134"/>
        <v>publishing</v>
      </c>
      <c r="R1445" t="str">
        <f t="shared" si="135"/>
        <v>translations</v>
      </c>
      <c r="S1445" s="10">
        <f t="shared" si="137"/>
        <v>42707.926030092596</v>
      </c>
      <c r="T1445" s="10">
        <f t="shared" si="132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6"/>
        <v>0</v>
      </c>
      <c r="P1446" s="6" t="str">
        <f t="shared" si="133"/>
        <v>NONE</v>
      </c>
      <c r="Q1446" t="str">
        <f t="shared" si="134"/>
        <v>publishing</v>
      </c>
      <c r="R1446" t="str">
        <f t="shared" si="135"/>
        <v>translations</v>
      </c>
      <c r="S1446" s="10">
        <f t="shared" si="137"/>
        <v>42199.873402777783</v>
      </c>
      <c r="T1446" s="10">
        <f t="shared" si="132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6"/>
        <v>0</v>
      </c>
      <c r="P1447" s="6" t="str">
        <f t="shared" si="133"/>
        <v>NONE</v>
      </c>
      <c r="Q1447" t="str">
        <f t="shared" si="134"/>
        <v>publishing</v>
      </c>
      <c r="R1447" t="str">
        <f t="shared" si="135"/>
        <v>translations</v>
      </c>
      <c r="S1447" s="10">
        <f t="shared" si="137"/>
        <v>42139.542303240742</v>
      </c>
      <c r="T1447" s="10">
        <f t="shared" si="132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6"/>
        <v>0</v>
      </c>
      <c r="P1448" s="6" t="str">
        <f t="shared" si="133"/>
        <v>NONE</v>
      </c>
      <c r="Q1448" t="str">
        <f t="shared" si="134"/>
        <v>publishing</v>
      </c>
      <c r="R1448" t="str">
        <f t="shared" si="135"/>
        <v>translations</v>
      </c>
      <c r="S1448" s="10">
        <f t="shared" si="137"/>
        <v>42461.447662037041</v>
      </c>
      <c r="T1448" s="10">
        <f t="shared" si="132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6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7"/>
        <v>42529.730717592596</v>
      </c>
      <c r="T1449" s="10">
        <f t="shared" si="132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6"/>
        <v>0</v>
      </c>
      <c r="P1450" s="6" t="str">
        <f t="shared" si="133"/>
        <v>NONE</v>
      </c>
      <c r="Q1450" t="str">
        <f t="shared" si="134"/>
        <v>publishing</v>
      </c>
      <c r="R1450" t="str">
        <f t="shared" si="135"/>
        <v>translations</v>
      </c>
      <c r="S1450" s="10">
        <f t="shared" si="137"/>
        <v>42115.936550925922</v>
      </c>
      <c r="T1450" s="10">
        <f t="shared" si="132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6"/>
        <v>0</v>
      </c>
      <c r="P1451" s="6" t="str">
        <f t="shared" si="133"/>
        <v>NONE</v>
      </c>
      <c r="Q1451" t="str">
        <f t="shared" si="134"/>
        <v>publishing</v>
      </c>
      <c r="R1451" t="str">
        <f t="shared" si="135"/>
        <v>translations</v>
      </c>
      <c r="S1451" s="10">
        <f t="shared" si="137"/>
        <v>42086.811400462961</v>
      </c>
      <c r="T1451" s="10">
        <f t="shared" si="132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6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7"/>
        <v>42390.171261574069</v>
      </c>
      <c r="T1452" s="10">
        <f t="shared" si="132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6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7"/>
        <v>41931.959016203706</v>
      </c>
      <c r="T1453" s="10">
        <f t="shared" si="132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6"/>
        <v>0</v>
      </c>
      <c r="P1454" s="6" t="str">
        <f t="shared" si="133"/>
        <v>NONE</v>
      </c>
      <c r="Q1454" t="str">
        <f t="shared" si="134"/>
        <v>publishing</v>
      </c>
      <c r="R1454" t="str">
        <f t="shared" si="135"/>
        <v>translations</v>
      </c>
      <c r="S1454" s="10">
        <f t="shared" si="137"/>
        <v>41818.703275462962</v>
      </c>
      <c r="T1454" s="10">
        <f t="shared" si="132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6"/>
        <v>0</v>
      </c>
      <c r="P1455" s="6" t="str">
        <f t="shared" si="133"/>
        <v>NONE</v>
      </c>
      <c r="Q1455" t="str">
        <f t="shared" si="134"/>
        <v>publishing</v>
      </c>
      <c r="R1455" t="str">
        <f t="shared" si="135"/>
        <v>translations</v>
      </c>
      <c r="S1455" s="10">
        <f t="shared" si="137"/>
        <v>42795.696145833332</v>
      </c>
      <c r="T1455" s="10">
        <f t="shared" si="132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6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7"/>
        <v>42463.866666666669</v>
      </c>
      <c r="T1456" s="10">
        <f t="shared" si="132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6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7"/>
        <v>41832.672685185185</v>
      </c>
      <c r="T1457" s="10">
        <f t="shared" si="132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6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7"/>
        <v>42708.668576388889</v>
      </c>
      <c r="T1458" s="10">
        <f t="shared" si="132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6"/>
        <v>0</v>
      </c>
      <c r="P1459" s="6" t="str">
        <f t="shared" si="133"/>
        <v>NONE</v>
      </c>
      <c r="Q1459" t="str">
        <f t="shared" si="134"/>
        <v>publishing</v>
      </c>
      <c r="R1459" t="str">
        <f t="shared" si="135"/>
        <v>translations</v>
      </c>
      <c r="S1459" s="10">
        <f t="shared" si="137"/>
        <v>42289.89634259259</v>
      </c>
      <c r="T1459" s="10">
        <f t="shared" si="132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6"/>
        <v>0</v>
      </c>
      <c r="P1460" s="6" t="str">
        <f t="shared" si="133"/>
        <v>NONE</v>
      </c>
      <c r="Q1460" t="str">
        <f t="shared" si="134"/>
        <v>publishing</v>
      </c>
      <c r="R1460" t="str">
        <f t="shared" si="135"/>
        <v>translations</v>
      </c>
      <c r="S1460" s="10">
        <f t="shared" si="137"/>
        <v>41831.705555555556</v>
      </c>
      <c r="T1460" s="10">
        <f t="shared" si="132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6"/>
        <v>0</v>
      </c>
      <c r="P1461" s="6" t="str">
        <f t="shared" si="133"/>
        <v>NONE</v>
      </c>
      <c r="Q1461" t="str">
        <f t="shared" si="134"/>
        <v>publishing</v>
      </c>
      <c r="R1461" t="str">
        <f t="shared" si="135"/>
        <v>translations</v>
      </c>
      <c r="S1461" s="10">
        <f t="shared" si="137"/>
        <v>42312.204814814817</v>
      </c>
      <c r="T1461" s="10">
        <f t="shared" si="132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6"/>
        <v>0</v>
      </c>
      <c r="P1462" s="6" t="str">
        <f t="shared" si="133"/>
        <v>NONE</v>
      </c>
      <c r="Q1462" t="str">
        <f t="shared" si="134"/>
        <v>publishing</v>
      </c>
      <c r="R1462" t="str">
        <f t="shared" si="135"/>
        <v>translations</v>
      </c>
      <c r="S1462" s="10">
        <f t="shared" si="137"/>
        <v>41915.896967592591</v>
      </c>
      <c r="T1462" s="10">
        <f t="shared" si="132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6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7"/>
        <v>41899.645300925928</v>
      </c>
      <c r="T1463" s="10">
        <f t="shared" si="132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6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7"/>
        <v>41344.662858796299</v>
      </c>
      <c r="T1464" s="10">
        <f t="shared" si="132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6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7"/>
        <v>41326.911319444444</v>
      </c>
      <c r="T1465" s="10">
        <f t="shared" si="132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6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7"/>
        <v>41291.661550925928</v>
      </c>
      <c r="T1466" s="10">
        <f t="shared" si="132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6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7"/>
        <v>40959.734398148146</v>
      </c>
      <c r="T1467" s="10">
        <f t="shared" si="132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6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7"/>
        <v>42340.172060185185</v>
      </c>
      <c r="T1468" s="10">
        <f t="shared" si="132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6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7"/>
        <v>40933.80190972222</v>
      </c>
      <c r="T1469" s="10">
        <f t="shared" si="132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6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7"/>
        <v>40646.014456018522</v>
      </c>
      <c r="T1470" s="10">
        <f t="shared" si="132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6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7"/>
        <v>41290.598483796297</v>
      </c>
      <c r="T1471" s="10">
        <f t="shared" si="132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6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7"/>
        <v>41250.827118055553</v>
      </c>
      <c r="T1472" s="10">
        <f t="shared" si="132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6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7"/>
        <v>42073.957569444443</v>
      </c>
      <c r="T1473" s="10">
        <f t="shared" si="132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6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7"/>
        <v>41533.542858796296</v>
      </c>
      <c r="T1474" s="10">
        <f t="shared" ref="T1474:T1537" si="138">(((I1474/60)/60)/24)+DATE(1970,1,1)</f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6"/>
        <v>1.20516</v>
      </c>
      <c r="P1475" s="6">
        <f t="shared" ref="P1475:P1538" si="139">_xlfn.IFS(E1475&gt;0,E1475/L1475,E1475=0,"NONE")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0">
        <f t="shared" si="137"/>
        <v>40939.979618055557</v>
      </c>
      <c r="T1475" s="10">
        <f t="shared" si="138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ref="O1476:O1539" si="142">E1476/D1476</f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37"/>
        <v>41500.727916666663</v>
      </c>
      <c r="T1476" s="10">
        <f t="shared" si="138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42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ref="S1477:S1540" si="143">(((J1477/60)/60)/24)+DATE(1970,1,1)</f>
        <v>41960.722951388889</v>
      </c>
      <c r="T1477" s="10">
        <f t="shared" si="138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42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3"/>
        <v>40766.041921296295</v>
      </c>
      <c r="T1478" s="10">
        <f t="shared" si="138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42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3"/>
        <v>40840.615787037037</v>
      </c>
      <c r="T1479" s="10">
        <f t="shared" si="138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42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3"/>
        <v>41394.871678240743</v>
      </c>
      <c r="T1480" s="10">
        <f t="shared" si="138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42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3"/>
        <v>41754.745243055557</v>
      </c>
      <c r="T1481" s="10">
        <f t="shared" si="138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42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3"/>
        <v>41464.934016203704</v>
      </c>
      <c r="T1482" s="10">
        <f t="shared" si="138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42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3"/>
        <v>41550.922974537039</v>
      </c>
      <c r="T1483" s="10">
        <f t="shared" si="138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42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3"/>
        <v>41136.85805555556</v>
      </c>
      <c r="T1484" s="10">
        <f t="shared" si="138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42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3"/>
        <v>42548.192997685182</v>
      </c>
      <c r="T1485" s="10">
        <f t="shared" si="138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42"/>
        <v>0</v>
      </c>
      <c r="P1486" s="6" t="str">
        <f t="shared" si="139"/>
        <v>NONE</v>
      </c>
      <c r="Q1486" t="str">
        <f t="shared" si="140"/>
        <v>publishing</v>
      </c>
      <c r="R1486" t="str">
        <f t="shared" si="141"/>
        <v>fiction</v>
      </c>
      <c r="S1486" s="10">
        <f t="shared" si="143"/>
        <v>41053.200960648144</v>
      </c>
      <c r="T1486" s="10">
        <f t="shared" si="138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42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3"/>
        <v>42130.795983796299</v>
      </c>
      <c r="T1487" s="10">
        <f t="shared" si="138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42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3"/>
        <v>42032.168530092589</v>
      </c>
      <c r="T1488" s="10">
        <f t="shared" si="138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42"/>
        <v>0</v>
      </c>
      <c r="P1489" s="6" t="str">
        <f t="shared" si="139"/>
        <v>NONE</v>
      </c>
      <c r="Q1489" t="str">
        <f t="shared" si="140"/>
        <v>publishing</v>
      </c>
      <c r="R1489" t="str">
        <f t="shared" si="141"/>
        <v>fiction</v>
      </c>
      <c r="S1489" s="10">
        <f t="shared" si="143"/>
        <v>42554.917488425926</v>
      </c>
      <c r="T1489" s="10">
        <f t="shared" si="138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42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3"/>
        <v>41614.563194444447</v>
      </c>
      <c r="T1490" s="10">
        <f t="shared" si="138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42"/>
        <v>0</v>
      </c>
      <c r="P1491" s="6" t="str">
        <f t="shared" si="139"/>
        <v>NONE</v>
      </c>
      <c r="Q1491" t="str">
        <f t="shared" si="140"/>
        <v>publishing</v>
      </c>
      <c r="R1491" t="str">
        <f t="shared" si="141"/>
        <v>fiction</v>
      </c>
      <c r="S1491" s="10">
        <f t="shared" si="143"/>
        <v>41198.611712962964</v>
      </c>
      <c r="T1491" s="10">
        <f t="shared" si="138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42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3"/>
        <v>41520.561041666668</v>
      </c>
      <c r="T1492" s="10">
        <f t="shared" si="138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42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3"/>
        <v>41991.713460648149</v>
      </c>
      <c r="T1493" s="10">
        <f t="shared" si="138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42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3"/>
        <v>40682.884791666671</v>
      </c>
      <c r="T1494" s="10">
        <f t="shared" si="138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42"/>
        <v>0</v>
      </c>
      <c r="P1495" s="6" t="str">
        <f t="shared" si="139"/>
        <v>NONE</v>
      </c>
      <c r="Q1495" t="str">
        <f t="shared" si="140"/>
        <v>publishing</v>
      </c>
      <c r="R1495" t="str">
        <f t="shared" si="141"/>
        <v>fiction</v>
      </c>
      <c r="S1495" s="10">
        <f t="shared" si="143"/>
        <v>41411.866608796299</v>
      </c>
      <c r="T1495" s="10">
        <f t="shared" si="138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42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3"/>
        <v>42067.722372685181</v>
      </c>
      <c r="T1496" s="10">
        <f t="shared" si="138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42"/>
        <v>0</v>
      </c>
      <c r="P1497" s="6" t="str">
        <f t="shared" si="139"/>
        <v>NONE</v>
      </c>
      <c r="Q1497" t="str">
        <f t="shared" si="140"/>
        <v>publishing</v>
      </c>
      <c r="R1497" t="str">
        <f t="shared" si="141"/>
        <v>fiction</v>
      </c>
      <c r="S1497" s="10">
        <f t="shared" si="143"/>
        <v>40752.789710648147</v>
      </c>
      <c r="T1497" s="10">
        <f t="shared" si="138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42"/>
        <v>0</v>
      </c>
      <c r="P1498" s="6" t="str">
        <f t="shared" si="139"/>
        <v>NONE</v>
      </c>
      <c r="Q1498" t="str">
        <f t="shared" si="140"/>
        <v>publishing</v>
      </c>
      <c r="R1498" t="str">
        <f t="shared" si="141"/>
        <v>fiction</v>
      </c>
      <c r="S1498" s="10">
        <f t="shared" si="143"/>
        <v>41838.475219907406</v>
      </c>
      <c r="T1498" s="10">
        <f t="shared" si="138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42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3"/>
        <v>41444.64261574074</v>
      </c>
      <c r="T1499" s="10">
        <f t="shared" si="138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42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3"/>
        <v>41840.983541666668</v>
      </c>
      <c r="T1500" s="10">
        <f t="shared" si="138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42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3"/>
        <v>42527.007326388892</v>
      </c>
      <c r="T1501" s="10">
        <f t="shared" si="138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42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3"/>
        <v>41365.904594907406</v>
      </c>
      <c r="T1502" s="10">
        <f t="shared" si="138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42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3"/>
        <v>42163.583599537036</v>
      </c>
      <c r="T1503" s="10">
        <f t="shared" si="138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42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3"/>
        <v>42426.542592592596</v>
      </c>
      <c r="T1504" s="10">
        <f t="shared" si="138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42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3"/>
        <v>42606.347233796296</v>
      </c>
      <c r="T1505" s="10">
        <f t="shared" si="138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42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3"/>
        <v>41772.657685185186</v>
      </c>
      <c r="T1506" s="10">
        <f t="shared" si="138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42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3"/>
        <v>42414.44332175926</v>
      </c>
      <c r="T1507" s="10">
        <f t="shared" si="138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42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3"/>
        <v>41814.785925925928</v>
      </c>
      <c r="T1508" s="10">
        <f t="shared" si="138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42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3"/>
        <v>40254.450335648151</v>
      </c>
      <c r="T1509" s="10">
        <f t="shared" si="138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42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3"/>
        <v>41786.614363425928</v>
      </c>
      <c r="T1510" s="10">
        <f t="shared" si="138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42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3"/>
        <v>42751.533391203702</v>
      </c>
      <c r="T1511" s="10">
        <f t="shared" si="138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42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3"/>
        <v>41809.385162037033</v>
      </c>
      <c r="T1512" s="10">
        <f t="shared" si="138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42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3"/>
        <v>42296.583379629628</v>
      </c>
      <c r="T1513" s="10">
        <f t="shared" si="138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42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3"/>
        <v>42741.684479166666</v>
      </c>
      <c r="T1514" s="10">
        <f t="shared" si="138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42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3"/>
        <v>41806.637337962966</v>
      </c>
      <c r="T1515" s="10">
        <f t="shared" si="138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42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3"/>
        <v>42234.597685185188</v>
      </c>
      <c r="T1516" s="10">
        <f t="shared" si="138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42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3"/>
        <v>42415.253437499996</v>
      </c>
      <c r="T1517" s="10">
        <f t="shared" si="138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42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3"/>
        <v>42619.466342592597</v>
      </c>
      <c r="T1518" s="10">
        <f t="shared" si="138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42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3"/>
        <v>41948.56658564815</v>
      </c>
      <c r="T1519" s="10">
        <f t="shared" si="138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42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3"/>
        <v>41760.8200462963</v>
      </c>
      <c r="T1520" s="10">
        <f t="shared" si="138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42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3"/>
        <v>41782.741701388892</v>
      </c>
      <c r="T1521" s="10">
        <f t="shared" si="138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42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3"/>
        <v>41955.857789351852</v>
      </c>
      <c r="T1522" s="10">
        <f t="shared" si="138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42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3"/>
        <v>42493.167719907404</v>
      </c>
      <c r="T1523" s="10">
        <f t="shared" si="138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42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3"/>
        <v>41899.830312500002</v>
      </c>
      <c r="T1524" s="10">
        <f t="shared" si="138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42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3"/>
        <v>41964.751342592594</v>
      </c>
      <c r="T1525" s="10">
        <f t="shared" si="138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42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3"/>
        <v>42756.501041666663</v>
      </c>
      <c r="T1526" s="10">
        <f t="shared" si="138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42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3"/>
        <v>42570.702986111108</v>
      </c>
      <c r="T1527" s="10">
        <f t="shared" si="138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42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3"/>
        <v>42339.276006944448</v>
      </c>
      <c r="T1528" s="10">
        <f t="shared" si="138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42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3"/>
        <v>42780.600532407407</v>
      </c>
      <c r="T1529" s="10">
        <f t="shared" si="138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42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3"/>
        <v>42736.732893518521</v>
      </c>
      <c r="T1530" s="10">
        <f t="shared" si="138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42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3"/>
        <v>42052.628703703704</v>
      </c>
      <c r="T1531" s="10">
        <f t="shared" si="138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42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3"/>
        <v>42275.767303240747</v>
      </c>
      <c r="T1532" s="10">
        <f t="shared" si="138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42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3"/>
        <v>41941.802384259259</v>
      </c>
      <c r="T1533" s="10">
        <f t="shared" si="138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42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3"/>
        <v>42391.475289351853</v>
      </c>
      <c r="T1534" s="10">
        <f t="shared" si="138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42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3"/>
        <v>42443.00204861111</v>
      </c>
      <c r="T1535" s="10">
        <f t="shared" si="138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42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3"/>
        <v>42221.67432870371</v>
      </c>
      <c r="T1536" s="10">
        <f t="shared" si="138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42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3"/>
        <v>42484.829062500001</v>
      </c>
      <c r="T1537" s="10">
        <f t="shared" si="138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42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3"/>
        <v>42213.802199074074</v>
      </c>
      <c r="T1538" s="10">
        <f t="shared" ref="T1538:T1601" si="144">(((I1538/60)/60)/24)+DATE(1970,1,1)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2"/>
        <v>1.7989999999999999</v>
      </c>
      <c r="P1539" s="6">
        <f t="shared" ref="P1539:P1602" si="145">_xlfn.IFS(E1539&gt;0,E1539/L1539,E1539=0,"NONE")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0">
        <f t="shared" si="143"/>
        <v>42552.315127314811</v>
      </c>
      <c r="T1539" s="10">
        <f t="shared" si="144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ref="O1540:O1603" si="148">E1540/D1540</f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3"/>
        <v>41981.782060185185</v>
      </c>
      <c r="T1540" s="10">
        <f t="shared" si="144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8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ref="S1541:S1604" si="149">(((J1541/60)/60)/24)+DATE(1970,1,1)</f>
        <v>42705.919201388882</v>
      </c>
      <c r="T1541" s="10">
        <f t="shared" si="144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8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9"/>
        <v>41939.00712962963</v>
      </c>
      <c r="T1542" s="10">
        <f t="shared" si="144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8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9"/>
        <v>41974.712245370371</v>
      </c>
      <c r="T1543" s="10">
        <f t="shared" si="144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8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9"/>
        <v>42170.996527777781</v>
      </c>
      <c r="T1544" s="10">
        <f t="shared" si="144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8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9"/>
        <v>41935.509652777779</v>
      </c>
      <c r="T1545" s="10">
        <f t="shared" si="144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8"/>
        <v>0</v>
      </c>
      <c r="P1546" s="6" t="str">
        <f t="shared" si="145"/>
        <v>NONE</v>
      </c>
      <c r="Q1546" t="str">
        <f t="shared" si="146"/>
        <v>photography</v>
      </c>
      <c r="R1546" t="str">
        <f t="shared" si="147"/>
        <v>nature</v>
      </c>
      <c r="S1546" s="10">
        <f t="shared" si="149"/>
        <v>42053.051203703704</v>
      </c>
      <c r="T1546" s="10">
        <f t="shared" si="144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8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9"/>
        <v>42031.884652777779</v>
      </c>
      <c r="T1547" s="10">
        <f t="shared" si="144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8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9"/>
        <v>41839.212951388887</v>
      </c>
      <c r="T1548" s="10">
        <f t="shared" si="144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8"/>
        <v>0</v>
      </c>
      <c r="P1549" s="6" t="str">
        <f t="shared" si="145"/>
        <v>NONE</v>
      </c>
      <c r="Q1549" t="str">
        <f t="shared" si="146"/>
        <v>photography</v>
      </c>
      <c r="R1549" t="str">
        <f t="shared" si="147"/>
        <v>nature</v>
      </c>
      <c r="S1549" s="10">
        <f t="shared" si="149"/>
        <v>42782.426875000005</v>
      </c>
      <c r="T1549" s="10">
        <f t="shared" si="144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8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9"/>
        <v>42286.88217592593</v>
      </c>
      <c r="T1550" s="10">
        <f t="shared" si="144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8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9"/>
        <v>42281.136099537034</v>
      </c>
      <c r="T1551" s="10">
        <f t="shared" si="144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8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9"/>
        <v>42472.449467592596</v>
      </c>
      <c r="T1552" s="10">
        <f t="shared" si="144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8"/>
        <v>0</v>
      </c>
      <c r="P1553" s="6" t="str">
        <f t="shared" si="145"/>
        <v>NONE</v>
      </c>
      <c r="Q1553" t="str">
        <f t="shared" si="146"/>
        <v>photography</v>
      </c>
      <c r="R1553" t="str">
        <f t="shared" si="147"/>
        <v>nature</v>
      </c>
      <c r="S1553" s="10">
        <f t="shared" si="149"/>
        <v>42121.824525462958</v>
      </c>
      <c r="T1553" s="10">
        <f t="shared" si="144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8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9"/>
        <v>41892.688750000001</v>
      </c>
      <c r="T1554" s="10">
        <f t="shared" si="144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8"/>
        <v>0</v>
      </c>
      <c r="P1555" s="6" t="str">
        <f t="shared" si="145"/>
        <v>NONE</v>
      </c>
      <c r="Q1555" t="str">
        <f t="shared" si="146"/>
        <v>photography</v>
      </c>
      <c r="R1555" t="str">
        <f t="shared" si="147"/>
        <v>nature</v>
      </c>
      <c r="S1555" s="10">
        <f t="shared" si="149"/>
        <v>42219.282951388886</v>
      </c>
      <c r="T1555" s="10">
        <f t="shared" si="144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8"/>
        <v>0</v>
      </c>
      <c r="P1556" s="6" t="str">
        <f t="shared" si="145"/>
        <v>NONE</v>
      </c>
      <c r="Q1556" t="str">
        <f t="shared" si="146"/>
        <v>photography</v>
      </c>
      <c r="R1556" t="str">
        <f t="shared" si="147"/>
        <v>nature</v>
      </c>
      <c r="S1556" s="10">
        <f t="shared" si="149"/>
        <v>42188.252199074079</v>
      </c>
      <c r="T1556" s="10">
        <f t="shared" si="144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8"/>
        <v>0</v>
      </c>
      <c r="P1557" s="6" t="str">
        <f t="shared" si="145"/>
        <v>NONE</v>
      </c>
      <c r="Q1557" t="str">
        <f t="shared" si="146"/>
        <v>photography</v>
      </c>
      <c r="R1557" t="str">
        <f t="shared" si="147"/>
        <v>nature</v>
      </c>
      <c r="S1557" s="10">
        <f t="shared" si="149"/>
        <v>42241.613796296297</v>
      </c>
      <c r="T1557" s="10">
        <f t="shared" si="144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8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9"/>
        <v>42525.153055555551</v>
      </c>
      <c r="T1558" s="10">
        <f t="shared" si="144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8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9"/>
        <v>41871.65315972222</v>
      </c>
      <c r="T1559" s="10">
        <f t="shared" si="144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8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9"/>
        <v>42185.397673611107</v>
      </c>
      <c r="T1560" s="10">
        <f t="shared" si="144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8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9"/>
        <v>42108.05322916666</v>
      </c>
      <c r="T1561" s="10">
        <f t="shared" si="144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8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9"/>
        <v>41936.020752314813</v>
      </c>
      <c r="T1562" s="10">
        <f t="shared" si="144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8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9"/>
        <v>41555.041701388887</v>
      </c>
      <c r="T1563" s="10">
        <f t="shared" si="144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8"/>
        <v>0</v>
      </c>
      <c r="P1564" s="6" t="str">
        <f t="shared" si="145"/>
        <v>NONE</v>
      </c>
      <c r="Q1564" t="str">
        <f t="shared" si="146"/>
        <v>publishing</v>
      </c>
      <c r="R1564" t="str">
        <f t="shared" si="147"/>
        <v>art books</v>
      </c>
      <c r="S1564" s="10">
        <f t="shared" si="149"/>
        <v>40079.566157407404</v>
      </c>
      <c r="T1564" s="10">
        <f t="shared" si="144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8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9"/>
        <v>41652.742488425924</v>
      </c>
      <c r="T1565" s="10">
        <f t="shared" si="144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8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9"/>
        <v>42121.367002314815</v>
      </c>
      <c r="T1566" s="10">
        <f t="shared" si="144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8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9"/>
        <v>40672.729872685188</v>
      </c>
      <c r="T1567" s="10">
        <f t="shared" si="144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8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9"/>
        <v>42549.916712962964</v>
      </c>
      <c r="T1568" s="10">
        <f t="shared" si="144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8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9"/>
        <v>41671.936863425923</v>
      </c>
      <c r="T1569" s="10">
        <f t="shared" si="144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8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9"/>
        <v>41962.062326388885</v>
      </c>
      <c r="T1570" s="10">
        <f t="shared" si="144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8"/>
        <v>0</v>
      </c>
      <c r="P1571" s="6" t="str">
        <f t="shared" si="145"/>
        <v>NONE</v>
      </c>
      <c r="Q1571" t="str">
        <f t="shared" si="146"/>
        <v>publishing</v>
      </c>
      <c r="R1571" t="str">
        <f t="shared" si="147"/>
        <v>art books</v>
      </c>
      <c r="S1571" s="10">
        <f t="shared" si="149"/>
        <v>41389.679560185185</v>
      </c>
      <c r="T1571" s="10">
        <f t="shared" si="144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8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9"/>
        <v>42438.813449074078</v>
      </c>
      <c r="T1572" s="10">
        <f t="shared" si="144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8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9"/>
        <v>42144.769479166673</v>
      </c>
      <c r="T1573" s="10">
        <f t="shared" si="144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8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9"/>
        <v>42404.033090277779</v>
      </c>
      <c r="T1574" s="10">
        <f t="shared" si="144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8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9"/>
        <v>42786.000023148154</v>
      </c>
      <c r="T1575" s="10">
        <f t="shared" si="144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8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9"/>
        <v>42017.927418981482</v>
      </c>
      <c r="T1576" s="10">
        <f t="shared" si="144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8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9"/>
        <v>41799.524259259262</v>
      </c>
      <c r="T1577" s="10">
        <f t="shared" si="144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8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9"/>
        <v>42140.879259259258</v>
      </c>
      <c r="T1578" s="10">
        <f t="shared" si="144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8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9"/>
        <v>41054.847777777781</v>
      </c>
      <c r="T1579" s="10">
        <f t="shared" si="144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8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9"/>
        <v>40399.065868055557</v>
      </c>
      <c r="T1580" s="10">
        <f t="shared" si="144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8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9"/>
        <v>41481.996423611112</v>
      </c>
      <c r="T1581" s="10">
        <f t="shared" si="144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8"/>
        <v>0</v>
      </c>
      <c r="P1582" s="6" t="str">
        <f t="shared" si="145"/>
        <v>NONE</v>
      </c>
      <c r="Q1582" t="str">
        <f t="shared" si="146"/>
        <v>publishing</v>
      </c>
      <c r="R1582" t="str">
        <f t="shared" si="147"/>
        <v>art books</v>
      </c>
      <c r="S1582" s="10">
        <f t="shared" si="149"/>
        <v>40990.050069444449</v>
      </c>
      <c r="T1582" s="10">
        <f t="shared" si="144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8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9"/>
        <v>42325.448958333334</v>
      </c>
      <c r="T1583" s="10">
        <f t="shared" si="144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8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9"/>
        <v>42246.789965277778</v>
      </c>
      <c r="T1584" s="10">
        <f t="shared" si="144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8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9"/>
        <v>41877.904988425929</v>
      </c>
      <c r="T1585" s="10">
        <f t="shared" si="144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8"/>
        <v>0</v>
      </c>
      <c r="P1586" s="6" t="str">
        <f t="shared" si="145"/>
        <v>NONE</v>
      </c>
      <c r="Q1586" t="str">
        <f t="shared" si="146"/>
        <v>photography</v>
      </c>
      <c r="R1586" t="str">
        <f t="shared" si="147"/>
        <v>places</v>
      </c>
      <c r="S1586" s="10">
        <f t="shared" si="149"/>
        <v>41779.649317129632</v>
      </c>
      <c r="T1586" s="10">
        <f t="shared" si="144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8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9"/>
        <v>42707.895462962959</v>
      </c>
      <c r="T1587" s="10">
        <f t="shared" si="144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8"/>
        <v>0</v>
      </c>
      <c r="P1588" s="6" t="str">
        <f t="shared" si="145"/>
        <v>NONE</v>
      </c>
      <c r="Q1588" t="str">
        <f t="shared" si="146"/>
        <v>photography</v>
      </c>
      <c r="R1588" t="str">
        <f t="shared" si="147"/>
        <v>places</v>
      </c>
      <c r="S1588" s="10">
        <f t="shared" si="149"/>
        <v>42069.104421296302</v>
      </c>
      <c r="T1588" s="10">
        <f t="shared" si="144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8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9"/>
        <v>41956.950983796298</v>
      </c>
      <c r="T1589" s="10">
        <f t="shared" si="144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8"/>
        <v>0</v>
      </c>
      <c r="P1590" s="6" t="str">
        <f t="shared" si="145"/>
        <v>NONE</v>
      </c>
      <c r="Q1590" t="str">
        <f t="shared" si="146"/>
        <v>photography</v>
      </c>
      <c r="R1590" t="str">
        <f t="shared" si="147"/>
        <v>places</v>
      </c>
      <c r="S1590" s="10">
        <f t="shared" si="149"/>
        <v>42005.24998842593</v>
      </c>
      <c r="T1590" s="10">
        <f t="shared" si="144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8"/>
        <v>0</v>
      </c>
      <c r="P1591" s="6" t="str">
        <f t="shared" si="145"/>
        <v>NONE</v>
      </c>
      <c r="Q1591" t="str">
        <f t="shared" si="146"/>
        <v>photography</v>
      </c>
      <c r="R1591" t="str">
        <f t="shared" si="147"/>
        <v>places</v>
      </c>
      <c r="S1591" s="10">
        <f t="shared" si="149"/>
        <v>42256.984791666662</v>
      </c>
      <c r="T1591" s="10">
        <f t="shared" si="144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8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9"/>
        <v>42240.857222222221</v>
      </c>
      <c r="T1592" s="10">
        <f t="shared" si="144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8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9"/>
        <v>42433.726168981477</v>
      </c>
      <c r="T1593" s="10">
        <f t="shared" si="144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8"/>
        <v>0</v>
      </c>
      <c r="P1594" s="6" t="str">
        <f t="shared" si="145"/>
        <v>NONE</v>
      </c>
      <c r="Q1594" t="str">
        <f t="shared" si="146"/>
        <v>photography</v>
      </c>
      <c r="R1594" t="str">
        <f t="shared" si="147"/>
        <v>places</v>
      </c>
      <c r="S1594" s="10">
        <f t="shared" si="149"/>
        <v>42046.072743055556</v>
      </c>
      <c r="T1594" s="10">
        <f t="shared" si="144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8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9"/>
        <v>42033.845543981486</v>
      </c>
      <c r="T1595" s="10">
        <f t="shared" si="144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8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9"/>
        <v>42445.712754629625</v>
      </c>
      <c r="T1596" s="10">
        <f t="shared" si="144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8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9"/>
        <v>41780.050092592595</v>
      </c>
      <c r="T1597" s="10">
        <f t="shared" si="144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8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9"/>
        <v>41941.430196759262</v>
      </c>
      <c r="T1598" s="10">
        <f t="shared" si="144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8"/>
        <v>0</v>
      </c>
      <c r="P1599" s="6" t="str">
        <f t="shared" si="145"/>
        <v>NONE</v>
      </c>
      <c r="Q1599" t="str">
        <f t="shared" si="146"/>
        <v>photography</v>
      </c>
      <c r="R1599" t="str">
        <f t="shared" si="147"/>
        <v>places</v>
      </c>
      <c r="S1599" s="10">
        <f t="shared" si="149"/>
        <v>42603.354131944448</v>
      </c>
      <c r="T1599" s="10">
        <f t="shared" si="144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8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9"/>
        <v>42151.667337962965</v>
      </c>
      <c r="T1600" s="10">
        <f t="shared" si="144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8"/>
        <v>0</v>
      </c>
      <c r="P1601" s="6" t="str">
        <f t="shared" si="145"/>
        <v>NONE</v>
      </c>
      <c r="Q1601" t="str">
        <f t="shared" si="146"/>
        <v>photography</v>
      </c>
      <c r="R1601" t="str">
        <f t="shared" si="147"/>
        <v>places</v>
      </c>
      <c r="S1601" s="10">
        <f t="shared" si="149"/>
        <v>42438.53907407407</v>
      </c>
      <c r="T1601" s="10">
        <f t="shared" si="144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8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9"/>
        <v>41791.057314814818</v>
      </c>
      <c r="T1602" s="10">
        <f t="shared" ref="T1602:T1665" si="150">(((I1602/60)/60)/24)+DATE(1970,1,1)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48"/>
        <v>1.082492</v>
      </c>
      <c r="P1603" s="6">
        <f t="shared" ref="P1603:P1666" si="151">_xlfn.IFS(E1603&gt;0,E1603/L1603,E1603=0,"NONE")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0">
        <f t="shared" si="149"/>
        <v>40638.092974537038</v>
      </c>
      <c r="T1603" s="10">
        <f t="shared" si="150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ref="O1604:O1667" si="154">E1604/D1604</f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49"/>
        <v>40788.297650462962</v>
      </c>
      <c r="T1604" s="10">
        <f t="shared" si="150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4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ref="S1605:S1668" si="155">(((J1605/60)/60)/24)+DATE(1970,1,1)</f>
        <v>40876.169664351852</v>
      </c>
      <c r="T1605" s="10">
        <f t="shared" si="150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4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5"/>
        <v>40945.845312500001</v>
      </c>
      <c r="T1606" s="10">
        <f t="shared" si="150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4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5"/>
        <v>40747.012881944444</v>
      </c>
      <c r="T1607" s="10">
        <f t="shared" si="150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4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5"/>
        <v>40536.111550925925</v>
      </c>
      <c r="T1608" s="10">
        <f t="shared" si="150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4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5"/>
        <v>41053.80846064815</v>
      </c>
      <c r="T1609" s="10">
        <f t="shared" si="150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4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5"/>
        <v>41607.83085648148</v>
      </c>
      <c r="T1610" s="10">
        <f t="shared" si="150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4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5"/>
        <v>40796.001261574071</v>
      </c>
      <c r="T1611" s="10">
        <f t="shared" si="150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4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5"/>
        <v>41228.924884259257</v>
      </c>
      <c r="T1612" s="10">
        <f t="shared" si="150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4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5"/>
        <v>41409.00037037037</v>
      </c>
      <c r="T1613" s="10">
        <f t="shared" si="150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4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5"/>
        <v>41246.874814814815</v>
      </c>
      <c r="T1614" s="10">
        <f t="shared" si="150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4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5"/>
        <v>41082.069467592592</v>
      </c>
      <c r="T1615" s="10">
        <f t="shared" si="150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4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5"/>
        <v>41794.981122685182</v>
      </c>
      <c r="T1616" s="10">
        <f t="shared" si="150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4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5"/>
        <v>40845.050879629627</v>
      </c>
      <c r="T1617" s="10">
        <f t="shared" si="150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4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5"/>
        <v>41194.715520833335</v>
      </c>
      <c r="T1618" s="10">
        <f t="shared" si="150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4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5"/>
        <v>41546.664212962962</v>
      </c>
      <c r="T1619" s="10">
        <f t="shared" si="150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4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5"/>
        <v>41301.654340277775</v>
      </c>
      <c r="T1620" s="10">
        <f t="shared" si="150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4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5"/>
        <v>41876.18618055556</v>
      </c>
      <c r="T1621" s="10">
        <f t="shared" si="150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4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5"/>
        <v>41321.339583333334</v>
      </c>
      <c r="T1622" s="10">
        <f t="shared" si="150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4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5"/>
        <v>41003.60665509259</v>
      </c>
      <c r="T1623" s="10">
        <f t="shared" si="150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4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5"/>
        <v>41950.29483796296</v>
      </c>
      <c r="T1624" s="10">
        <f t="shared" si="150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4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5"/>
        <v>41453.688530092593</v>
      </c>
      <c r="T1625" s="10">
        <f t="shared" si="150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4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5"/>
        <v>41243.367303240739</v>
      </c>
      <c r="T1626" s="10">
        <f t="shared" si="150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4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5"/>
        <v>41135.699687500004</v>
      </c>
      <c r="T1627" s="10">
        <f t="shared" si="150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4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5"/>
        <v>41579.847997685189</v>
      </c>
      <c r="T1628" s="10">
        <f t="shared" si="150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4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5"/>
        <v>41205.707048611112</v>
      </c>
      <c r="T1629" s="10">
        <f t="shared" si="150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4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5"/>
        <v>41774.737060185187</v>
      </c>
      <c r="T1630" s="10">
        <f t="shared" si="150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4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5"/>
        <v>41645.867280092592</v>
      </c>
      <c r="T1631" s="10">
        <f t="shared" si="150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4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5"/>
        <v>40939.837673611109</v>
      </c>
      <c r="T1632" s="10">
        <f t="shared" si="150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4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5"/>
        <v>41164.859502314815</v>
      </c>
      <c r="T1633" s="10">
        <f t="shared" si="150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4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5"/>
        <v>40750.340902777774</v>
      </c>
      <c r="T1634" s="10">
        <f t="shared" si="150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4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5"/>
        <v>40896.883750000001</v>
      </c>
      <c r="T1635" s="10">
        <f t="shared" si="150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4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5"/>
        <v>40658.189826388887</v>
      </c>
      <c r="T1636" s="10">
        <f t="shared" si="150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4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5"/>
        <v>42502.868761574078</v>
      </c>
      <c r="T1637" s="10">
        <f t="shared" si="150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4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5"/>
        <v>40663.08666666667</v>
      </c>
      <c r="T1638" s="10">
        <f t="shared" si="150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4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5"/>
        <v>40122.751620370371</v>
      </c>
      <c r="T1639" s="10">
        <f t="shared" si="150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4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5"/>
        <v>41288.68712962963</v>
      </c>
      <c r="T1640" s="10">
        <f t="shared" si="150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4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5"/>
        <v>40941.652372685188</v>
      </c>
      <c r="T1641" s="10">
        <f t="shared" si="150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4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5"/>
        <v>40379.23096064815</v>
      </c>
      <c r="T1642" s="10">
        <f t="shared" si="150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4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5"/>
        <v>41962.596574074079</v>
      </c>
      <c r="T1643" s="10">
        <f t="shared" si="150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4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5"/>
        <v>40688.024618055555</v>
      </c>
      <c r="T1644" s="10">
        <f t="shared" si="150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4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5"/>
        <v>41146.824212962965</v>
      </c>
      <c r="T1645" s="10">
        <f t="shared" si="150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4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5"/>
        <v>41175.05972222222</v>
      </c>
      <c r="T1646" s="10">
        <f t="shared" si="150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4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5"/>
        <v>41521.617361111108</v>
      </c>
      <c r="T1647" s="10">
        <f t="shared" si="150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4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5"/>
        <v>41833.450266203705</v>
      </c>
      <c r="T1648" s="10">
        <f t="shared" si="150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4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5"/>
        <v>41039.409456018519</v>
      </c>
      <c r="T1649" s="10">
        <f t="shared" si="150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4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5"/>
        <v>40592.704652777778</v>
      </c>
      <c r="T1650" s="10">
        <f t="shared" si="150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4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5"/>
        <v>41737.684664351851</v>
      </c>
      <c r="T1651" s="10">
        <f t="shared" si="150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4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5"/>
        <v>41526.435613425929</v>
      </c>
      <c r="T1652" s="10">
        <f t="shared" si="150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4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5"/>
        <v>40625.900694444441</v>
      </c>
      <c r="T1653" s="10">
        <f t="shared" si="150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4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5"/>
        <v>41572.492974537039</v>
      </c>
      <c r="T1654" s="10">
        <f t="shared" si="150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4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5"/>
        <v>40626.834444444445</v>
      </c>
      <c r="T1655" s="10">
        <f t="shared" si="150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4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5"/>
        <v>40987.890740740739</v>
      </c>
      <c r="T1656" s="10">
        <f t="shared" si="150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4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5"/>
        <v>40974.791898148149</v>
      </c>
      <c r="T1657" s="10">
        <f t="shared" si="150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4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5"/>
        <v>41226.928842592592</v>
      </c>
      <c r="T1658" s="10">
        <f t="shared" si="150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4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5"/>
        <v>41023.782037037039</v>
      </c>
      <c r="T1659" s="10">
        <f t="shared" si="150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4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5"/>
        <v>41223.22184027778</v>
      </c>
      <c r="T1660" s="10">
        <f t="shared" si="150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4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5"/>
        <v>41596.913437499999</v>
      </c>
      <c r="T1661" s="10">
        <f t="shared" si="150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4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5"/>
        <v>42459.693865740745</v>
      </c>
      <c r="T1662" s="10">
        <f t="shared" si="150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4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5"/>
        <v>42343.998043981483</v>
      </c>
      <c r="T1663" s="10">
        <f t="shared" si="150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4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5"/>
        <v>40848.198333333334</v>
      </c>
      <c r="T1664" s="10">
        <f t="shared" si="150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4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5"/>
        <v>42006.02207175926</v>
      </c>
      <c r="T1665" s="10">
        <f t="shared" si="150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4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5"/>
        <v>40939.761782407404</v>
      </c>
      <c r="T1666" s="10">
        <f t="shared" ref="T1666:T1729" si="156">(((I1666/60)/60)/24)+DATE(1970,1,1)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4"/>
        <v>1.1945714285714286</v>
      </c>
      <c r="P1667" s="6">
        <f t="shared" ref="P1667:P1730" si="157">_xlfn.IFS(E1667&gt;0,E1667/L1667,E1667=0,"NONE")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0">
        <f t="shared" si="155"/>
        <v>40564.649456018517</v>
      </c>
      <c r="T1667" s="10">
        <f t="shared" si="156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ref="O1668:O1731" si="160">E1668/D1668</f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55"/>
        <v>41331.253159722226</v>
      </c>
      <c r="T1668" s="10">
        <f t="shared" si="156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60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ref="S1669:S1732" si="161">(((J1669/60)/60)/24)+DATE(1970,1,1)</f>
        <v>41682.0705787037</v>
      </c>
      <c r="T1669" s="10">
        <f t="shared" si="156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60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1"/>
        <v>40845.14975694444</v>
      </c>
      <c r="T1670" s="10">
        <f t="shared" si="156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60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1"/>
        <v>42461.885138888887</v>
      </c>
      <c r="T1671" s="10">
        <f t="shared" si="156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60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1"/>
        <v>40313.930543981485</v>
      </c>
      <c r="T1672" s="10">
        <f t="shared" si="156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60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1"/>
        <v>42553.54414351852</v>
      </c>
      <c r="T1673" s="10">
        <f t="shared" si="156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60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1"/>
        <v>41034.656597222223</v>
      </c>
      <c r="T1674" s="10">
        <f t="shared" si="156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60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1"/>
        <v>42039.878379629634</v>
      </c>
      <c r="T1675" s="10">
        <f t="shared" si="156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60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1"/>
        <v>42569.605393518519</v>
      </c>
      <c r="T1676" s="10">
        <f t="shared" si="156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60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1"/>
        <v>40802.733101851853</v>
      </c>
      <c r="T1677" s="10">
        <f t="shared" si="156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60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1"/>
        <v>40973.72623842593</v>
      </c>
      <c r="T1678" s="10">
        <f t="shared" si="156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60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1"/>
        <v>42416.407129629632</v>
      </c>
      <c r="T1679" s="10">
        <f t="shared" si="156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60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1"/>
        <v>41662.854988425926</v>
      </c>
      <c r="T1680" s="10">
        <f t="shared" si="156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60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1"/>
        <v>40723.068807870368</v>
      </c>
      <c r="T1681" s="10">
        <f t="shared" si="156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60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1"/>
        <v>41802.757719907408</v>
      </c>
      <c r="T1682" s="10">
        <f t="shared" si="156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60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1"/>
        <v>42774.121342592596</v>
      </c>
      <c r="T1683" s="10">
        <f t="shared" si="156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60"/>
        <v>0</v>
      </c>
      <c r="P1684" s="6" t="str">
        <f t="shared" si="157"/>
        <v>NONE</v>
      </c>
      <c r="Q1684" t="str">
        <f t="shared" si="158"/>
        <v>music</v>
      </c>
      <c r="R1684" t="str">
        <f t="shared" si="159"/>
        <v>faith</v>
      </c>
      <c r="S1684" s="10">
        <f t="shared" si="161"/>
        <v>42779.21365740741</v>
      </c>
      <c r="T1684" s="10">
        <f t="shared" si="156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60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1"/>
        <v>42808.781689814816</v>
      </c>
      <c r="T1685" s="10">
        <f t="shared" si="156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60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1"/>
        <v>42783.815289351856</v>
      </c>
      <c r="T1686" s="10">
        <f t="shared" si="156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60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1"/>
        <v>42788.2502662037</v>
      </c>
      <c r="T1687" s="10">
        <f t="shared" si="156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60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1"/>
        <v>42792.843969907408</v>
      </c>
      <c r="T1688" s="10">
        <f t="shared" si="156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60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1"/>
        <v>42802.046817129631</v>
      </c>
      <c r="T1689" s="10">
        <f t="shared" si="156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60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1"/>
        <v>42804.534652777773</v>
      </c>
      <c r="T1690" s="10">
        <f t="shared" si="156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60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1"/>
        <v>42780.942476851851</v>
      </c>
      <c r="T1691" s="10">
        <f t="shared" si="156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60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1"/>
        <v>42801.43104166667</v>
      </c>
      <c r="T1692" s="10">
        <f t="shared" si="156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60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1"/>
        <v>42795.701481481476</v>
      </c>
      <c r="T1693" s="10">
        <f t="shared" si="156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60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1"/>
        <v>42788.151238425926</v>
      </c>
      <c r="T1694" s="10">
        <f t="shared" si="156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60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1"/>
        <v>42803.920277777783</v>
      </c>
      <c r="T1695" s="10">
        <f t="shared" si="156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60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1"/>
        <v>42791.669837962967</v>
      </c>
      <c r="T1696" s="10">
        <f t="shared" si="156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60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1"/>
        <v>42801.031412037039</v>
      </c>
      <c r="T1697" s="10">
        <f t="shared" si="156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60"/>
        <v>0</v>
      </c>
      <c r="P1698" s="6" t="str">
        <f t="shared" si="157"/>
        <v>NONE</v>
      </c>
      <c r="Q1698" t="str">
        <f t="shared" si="158"/>
        <v>music</v>
      </c>
      <c r="R1698" t="str">
        <f t="shared" si="159"/>
        <v>faith</v>
      </c>
      <c r="S1698" s="10">
        <f t="shared" si="161"/>
        <v>42796.069571759261</v>
      </c>
      <c r="T1698" s="10">
        <f t="shared" si="156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60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1"/>
        <v>42805.032962962956</v>
      </c>
      <c r="T1699" s="10">
        <f t="shared" si="156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60"/>
        <v>0</v>
      </c>
      <c r="P1700" s="6" t="str">
        <f t="shared" si="157"/>
        <v>NONE</v>
      </c>
      <c r="Q1700" t="str">
        <f t="shared" si="158"/>
        <v>music</v>
      </c>
      <c r="R1700" t="str">
        <f t="shared" si="159"/>
        <v>faith</v>
      </c>
      <c r="S1700" s="10">
        <f t="shared" si="161"/>
        <v>42796.207870370374</v>
      </c>
      <c r="T1700" s="10">
        <f t="shared" si="156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60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1"/>
        <v>42806.863946759258</v>
      </c>
      <c r="T1701" s="10">
        <f t="shared" si="156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60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1"/>
        <v>42796.071643518517</v>
      </c>
      <c r="T1702" s="10">
        <f t="shared" si="156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60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1"/>
        <v>41989.664409722223</v>
      </c>
      <c r="T1703" s="10">
        <f t="shared" si="156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60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1"/>
        <v>42063.869791666672</v>
      </c>
      <c r="T1704" s="10">
        <f t="shared" si="156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60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1"/>
        <v>42187.281678240746</v>
      </c>
      <c r="T1705" s="10">
        <f t="shared" si="156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60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1"/>
        <v>42021.139733796299</v>
      </c>
      <c r="T1706" s="10">
        <f t="shared" si="156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60"/>
        <v>0</v>
      </c>
      <c r="P1707" s="6" t="str">
        <f t="shared" si="157"/>
        <v>NONE</v>
      </c>
      <c r="Q1707" t="str">
        <f t="shared" si="158"/>
        <v>music</v>
      </c>
      <c r="R1707" t="str">
        <f t="shared" si="159"/>
        <v>faith</v>
      </c>
      <c r="S1707" s="10">
        <f t="shared" si="161"/>
        <v>42245.016736111109</v>
      </c>
      <c r="T1707" s="10">
        <f t="shared" si="156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60"/>
        <v>0</v>
      </c>
      <c r="P1708" s="6" t="str">
        <f t="shared" si="157"/>
        <v>NONE</v>
      </c>
      <c r="Q1708" t="str">
        <f t="shared" si="158"/>
        <v>music</v>
      </c>
      <c r="R1708" t="str">
        <f t="shared" si="159"/>
        <v>faith</v>
      </c>
      <c r="S1708" s="10">
        <f t="shared" si="161"/>
        <v>42179.306388888886</v>
      </c>
      <c r="T1708" s="10">
        <f t="shared" si="156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60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1"/>
        <v>42427.721006944441</v>
      </c>
      <c r="T1709" s="10">
        <f t="shared" si="156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60"/>
        <v>0</v>
      </c>
      <c r="P1710" s="6" t="str">
        <f t="shared" si="157"/>
        <v>NONE</v>
      </c>
      <c r="Q1710" t="str">
        <f t="shared" si="158"/>
        <v>music</v>
      </c>
      <c r="R1710" t="str">
        <f t="shared" si="159"/>
        <v>faith</v>
      </c>
      <c r="S1710" s="10">
        <f t="shared" si="161"/>
        <v>42451.866967592592</v>
      </c>
      <c r="T1710" s="10">
        <f t="shared" si="156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60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1"/>
        <v>41841.56381944444</v>
      </c>
      <c r="T1711" s="10">
        <f t="shared" si="156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60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1"/>
        <v>42341.59129629629</v>
      </c>
      <c r="T1712" s="10">
        <f t="shared" si="156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60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1"/>
        <v>41852.646226851852</v>
      </c>
      <c r="T1713" s="10">
        <f t="shared" si="156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60"/>
        <v>0</v>
      </c>
      <c r="P1714" s="6" t="str">
        <f t="shared" si="157"/>
        <v>NONE</v>
      </c>
      <c r="Q1714" t="str">
        <f t="shared" si="158"/>
        <v>music</v>
      </c>
      <c r="R1714" t="str">
        <f t="shared" si="159"/>
        <v>faith</v>
      </c>
      <c r="S1714" s="10">
        <f t="shared" si="161"/>
        <v>42125.913807870369</v>
      </c>
      <c r="T1714" s="10">
        <f t="shared" si="156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60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1"/>
        <v>41887.801064814819</v>
      </c>
      <c r="T1715" s="10">
        <f t="shared" si="156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60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1"/>
        <v>42095.918530092589</v>
      </c>
      <c r="T1716" s="10">
        <f t="shared" si="156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60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1"/>
        <v>42064.217418981483</v>
      </c>
      <c r="T1717" s="10">
        <f t="shared" si="156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60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1"/>
        <v>42673.577534722222</v>
      </c>
      <c r="T1718" s="10">
        <f t="shared" si="156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60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1"/>
        <v>42460.98192129629</v>
      </c>
      <c r="T1719" s="10">
        <f t="shared" si="156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60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1"/>
        <v>42460.610520833332</v>
      </c>
      <c r="T1720" s="10">
        <f t="shared" si="156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60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1"/>
        <v>41869.534618055557</v>
      </c>
      <c r="T1721" s="10">
        <f t="shared" si="156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60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1"/>
        <v>41922.783229166671</v>
      </c>
      <c r="T1722" s="10">
        <f t="shared" si="156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60"/>
        <v>0</v>
      </c>
      <c r="P1723" s="6" t="str">
        <f t="shared" si="157"/>
        <v>NONE</v>
      </c>
      <c r="Q1723" t="str">
        <f t="shared" si="158"/>
        <v>music</v>
      </c>
      <c r="R1723" t="str">
        <f t="shared" si="159"/>
        <v>faith</v>
      </c>
      <c r="S1723" s="10">
        <f t="shared" si="161"/>
        <v>42319.461377314816</v>
      </c>
      <c r="T1723" s="10">
        <f t="shared" si="156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60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1"/>
        <v>42425.960983796293</v>
      </c>
      <c r="T1724" s="10">
        <f t="shared" si="156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60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1"/>
        <v>42129.82540509259</v>
      </c>
      <c r="T1725" s="10">
        <f t="shared" si="156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60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1"/>
        <v>41912.932430555556</v>
      </c>
      <c r="T1726" s="10">
        <f t="shared" si="156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60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1"/>
        <v>41845.968159722222</v>
      </c>
      <c r="T1727" s="10">
        <f t="shared" si="156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60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1"/>
        <v>41788.919722222221</v>
      </c>
      <c r="T1728" s="10">
        <f t="shared" si="156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60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1"/>
        <v>42044.927974537044</v>
      </c>
      <c r="T1729" s="10">
        <f t="shared" si="156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60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1"/>
        <v>42268.625856481478</v>
      </c>
      <c r="T1730" s="10">
        <f t="shared" ref="T1730:T1793" si="162">(((I1730/60)/60)/24)+DATE(1970,1,1)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0"/>
        <v>0</v>
      </c>
      <c r="P1731" s="6" t="str">
        <f t="shared" ref="P1731:P1794" si="163">_xlfn.IFS(E1731&gt;0,E1731/L1731,E1731=0,"NONE")</f>
        <v>NONE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0">
        <f t="shared" si="161"/>
        <v>42471.052152777775</v>
      </c>
      <c r="T1731" s="10">
        <f t="shared" si="162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ref="O1732:O1795" si="166">E1732/D1732</f>
        <v>0</v>
      </c>
      <c r="P1732" s="6" t="str">
        <f t="shared" si="163"/>
        <v>NONE</v>
      </c>
      <c r="Q1732" t="str">
        <f t="shared" si="164"/>
        <v>music</v>
      </c>
      <c r="R1732" t="str">
        <f t="shared" si="165"/>
        <v>faith</v>
      </c>
      <c r="S1732" s="10">
        <f t="shared" si="161"/>
        <v>42272.087766203709</v>
      </c>
      <c r="T1732" s="10">
        <f t="shared" si="162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6"/>
        <v>0</v>
      </c>
      <c r="P1733" s="6" t="str">
        <f t="shared" si="163"/>
        <v>NONE</v>
      </c>
      <c r="Q1733" t="str">
        <f t="shared" si="164"/>
        <v>music</v>
      </c>
      <c r="R1733" t="str">
        <f t="shared" si="165"/>
        <v>faith</v>
      </c>
      <c r="S1733" s="10">
        <f t="shared" ref="S1733:S1796" si="167">(((J1733/60)/60)/24)+DATE(1970,1,1)</f>
        <v>42152.906851851847</v>
      </c>
      <c r="T1733" s="10">
        <f t="shared" si="162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6"/>
        <v>0</v>
      </c>
      <c r="P1734" s="6" t="str">
        <f t="shared" si="163"/>
        <v>NONE</v>
      </c>
      <c r="Q1734" t="str">
        <f t="shared" si="164"/>
        <v>music</v>
      </c>
      <c r="R1734" t="str">
        <f t="shared" si="165"/>
        <v>faith</v>
      </c>
      <c r="S1734" s="10">
        <f t="shared" si="167"/>
        <v>42325.683807870373</v>
      </c>
      <c r="T1734" s="10">
        <f t="shared" si="162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6"/>
        <v>0</v>
      </c>
      <c r="P1735" s="6" t="str">
        <f t="shared" si="163"/>
        <v>NONE</v>
      </c>
      <c r="Q1735" t="str">
        <f t="shared" si="164"/>
        <v>music</v>
      </c>
      <c r="R1735" t="str">
        <f t="shared" si="165"/>
        <v>faith</v>
      </c>
      <c r="S1735" s="10">
        <f t="shared" si="167"/>
        <v>42614.675625000003</v>
      </c>
      <c r="T1735" s="10">
        <f t="shared" si="162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6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7"/>
        <v>42102.036527777775</v>
      </c>
      <c r="T1736" s="10">
        <f t="shared" si="162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6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7"/>
        <v>42559.814178240747</v>
      </c>
      <c r="T1737" s="10">
        <f t="shared" si="162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6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7"/>
        <v>42286.861493055556</v>
      </c>
      <c r="T1738" s="10">
        <f t="shared" si="162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6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7"/>
        <v>42175.948981481488</v>
      </c>
      <c r="T1739" s="10">
        <f t="shared" si="162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6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7"/>
        <v>41884.874328703707</v>
      </c>
      <c r="T1740" s="10">
        <f t="shared" si="162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6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7"/>
        <v>42435.874212962968</v>
      </c>
      <c r="T1741" s="10">
        <f t="shared" si="162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6"/>
        <v>0</v>
      </c>
      <c r="P1742" s="6" t="str">
        <f t="shared" si="163"/>
        <v>NONE</v>
      </c>
      <c r="Q1742" t="str">
        <f t="shared" si="164"/>
        <v>music</v>
      </c>
      <c r="R1742" t="str">
        <f t="shared" si="165"/>
        <v>faith</v>
      </c>
      <c r="S1742" s="10">
        <f t="shared" si="167"/>
        <v>42171.817384259266</v>
      </c>
      <c r="T1742" s="10">
        <f t="shared" si="162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6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7"/>
        <v>42120.628136574072</v>
      </c>
      <c r="T1743" s="10">
        <f t="shared" si="162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6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7"/>
        <v>42710.876967592587</v>
      </c>
      <c r="T1744" s="10">
        <f t="shared" si="162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6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7"/>
        <v>42586.925636574073</v>
      </c>
      <c r="T1745" s="10">
        <f t="shared" si="162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6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7"/>
        <v>42026.605057870373</v>
      </c>
      <c r="T1746" s="10">
        <f t="shared" si="162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6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7"/>
        <v>42690.259699074071</v>
      </c>
      <c r="T1747" s="10">
        <f t="shared" si="162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6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7"/>
        <v>42668.176701388889</v>
      </c>
      <c r="T1748" s="10">
        <f t="shared" si="162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6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7"/>
        <v>42292.435532407413</v>
      </c>
      <c r="T1749" s="10">
        <f t="shared" si="162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6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7"/>
        <v>42219.950729166667</v>
      </c>
      <c r="T1750" s="10">
        <f t="shared" si="162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6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7"/>
        <v>42758.975937499999</v>
      </c>
      <c r="T1751" s="10">
        <f t="shared" si="162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6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7"/>
        <v>42454.836851851855</v>
      </c>
      <c r="T1752" s="10">
        <f t="shared" si="162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6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7"/>
        <v>42052.7815162037</v>
      </c>
      <c r="T1753" s="10">
        <f t="shared" si="162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6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7"/>
        <v>42627.253263888888</v>
      </c>
      <c r="T1754" s="10">
        <f t="shared" si="162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6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7"/>
        <v>42420.74962962963</v>
      </c>
      <c r="T1755" s="10">
        <f t="shared" si="162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6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7"/>
        <v>42067.876770833333</v>
      </c>
      <c r="T1756" s="10">
        <f t="shared" si="162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6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7"/>
        <v>42252.788900462961</v>
      </c>
      <c r="T1757" s="10">
        <f t="shared" si="162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6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7"/>
        <v>42571.167465277773</v>
      </c>
      <c r="T1758" s="10">
        <f t="shared" si="162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6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7"/>
        <v>42733.827349537038</v>
      </c>
      <c r="T1759" s="10">
        <f t="shared" si="162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6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7"/>
        <v>42505.955925925926</v>
      </c>
      <c r="T1760" s="10">
        <f t="shared" si="162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6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7"/>
        <v>42068.829039351855</v>
      </c>
      <c r="T1761" s="10">
        <f t="shared" si="162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6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7"/>
        <v>42405.67260416667</v>
      </c>
      <c r="T1762" s="10">
        <f t="shared" si="162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6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7"/>
        <v>42209.567824074074</v>
      </c>
      <c r="T1763" s="10">
        <f t="shared" si="162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6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7"/>
        <v>42410.982002314813</v>
      </c>
      <c r="T1764" s="10">
        <f t="shared" si="162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6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7"/>
        <v>42636.868518518517</v>
      </c>
      <c r="T1765" s="10">
        <f t="shared" si="162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6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7"/>
        <v>41825.485868055555</v>
      </c>
      <c r="T1766" s="10">
        <f t="shared" si="162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6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7"/>
        <v>41834.980462962965</v>
      </c>
      <c r="T1767" s="10">
        <f t="shared" si="162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6"/>
        <v>0</v>
      </c>
      <c r="P1768" s="6" t="str">
        <f t="shared" si="163"/>
        <v>NONE</v>
      </c>
      <c r="Q1768" t="str">
        <f t="shared" si="164"/>
        <v>photography</v>
      </c>
      <c r="R1768" t="str">
        <f t="shared" si="165"/>
        <v>photobooks</v>
      </c>
      <c r="S1768" s="10">
        <f t="shared" si="167"/>
        <v>41855.859814814816</v>
      </c>
      <c r="T1768" s="10">
        <f t="shared" si="162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6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7"/>
        <v>41824.658379629633</v>
      </c>
      <c r="T1769" s="10">
        <f t="shared" si="162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6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7"/>
        <v>41849.560694444444</v>
      </c>
      <c r="T1770" s="10">
        <f t="shared" si="162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6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7"/>
        <v>41987.818969907406</v>
      </c>
      <c r="T1771" s="10">
        <f t="shared" si="162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6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7"/>
        <v>41891.780023148152</v>
      </c>
      <c r="T1772" s="10">
        <f t="shared" si="162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6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7"/>
        <v>41905.979629629634</v>
      </c>
      <c r="T1773" s="10">
        <f t="shared" si="162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6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7"/>
        <v>41766.718009259261</v>
      </c>
      <c r="T1774" s="10">
        <f t="shared" si="162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6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7"/>
        <v>41978.760393518518</v>
      </c>
      <c r="T1775" s="10">
        <f t="shared" si="162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6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7"/>
        <v>41930.218657407408</v>
      </c>
      <c r="T1776" s="10">
        <f t="shared" si="162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6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7"/>
        <v>41891.976388888892</v>
      </c>
      <c r="T1777" s="10">
        <f t="shared" si="162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6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7"/>
        <v>41905.95684027778</v>
      </c>
      <c r="T1778" s="10">
        <f t="shared" si="162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6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7"/>
        <v>42025.357094907406</v>
      </c>
      <c r="T1779" s="10">
        <f t="shared" si="162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6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7"/>
        <v>42045.86336805555</v>
      </c>
      <c r="T1780" s="10">
        <f t="shared" si="162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6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7"/>
        <v>42585.691898148143</v>
      </c>
      <c r="T1781" s="10">
        <f t="shared" si="162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6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7"/>
        <v>42493.600810185191</v>
      </c>
      <c r="T1782" s="10">
        <f t="shared" si="162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6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7"/>
        <v>42597.617418981477</v>
      </c>
      <c r="T1783" s="10">
        <f t="shared" si="162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6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7"/>
        <v>42388.575104166666</v>
      </c>
      <c r="T1784" s="10">
        <f t="shared" si="162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6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7"/>
        <v>42115.949976851851</v>
      </c>
      <c r="T1785" s="10">
        <f t="shared" si="162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6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7"/>
        <v>42003.655555555553</v>
      </c>
      <c r="T1786" s="10">
        <f t="shared" si="162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6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7"/>
        <v>41897.134895833333</v>
      </c>
      <c r="T1787" s="10">
        <f t="shared" si="162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6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7"/>
        <v>41958.550659722227</v>
      </c>
      <c r="T1788" s="10">
        <f t="shared" si="162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6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7"/>
        <v>42068.65552083333</v>
      </c>
      <c r="T1789" s="10">
        <f t="shared" si="162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6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7"/>
        <v>41913.94840277778</v>
      </c>
      <c r="T1790" s="10">
        <f t="shared" si="162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6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7"/>
        <v>41956.250034722223</v>
      </c>
      <c r="T1791" s="10">
        <f t="shared" si="162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6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7"/>
        <v>42010.674513888895</v>
      </c>
      <c r="T1792" s="10">
        <f t="shared" si="162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6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7"/>
        <v>41973.740335648152</v>
      </c>
      <c r="T1793" s="10">
        <f t="shared" si="162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6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7"/>
        <v>42189.031041666662</v>
      </c>
      <c r="T1794" s="10">
        <f t="shared" ref="T1794:T1857" si="168">(((I1794/60)/60)/24)+DATE(1970,1,1)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6"/>
        <v>1.3333333333333334E-2</v>
      </c>
      <c r="P1795" s="6">
        <f t="shared" ref="P1795:P1858" si="169">_xlfn.IFS(E1795&gt;0,E1795/L1795,E1795=0,"NONE")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0">
        <f t="shared" si="167"/>
        <v>41940.89166666667</v>
      </c>
      <c r="T1795" s="10">
        <f t="shared" si="168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ref="O1796:O1859" si="172">E1796/D1796</f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67"/>
        <v>42011.551180555558</v>
      </c>
      <c r="T1796" s="10">
        <f t="shared" si="168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72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ref="S1797:S1860" si="173">(((J1797/60)/60)/24)+DATE(1970,1,1)</f>
        <v>42628.288668981477</v>
      </c>
      <c r="T1797" s="10">
        <f t="shared" si="168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72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3"/>
        <v>42515.439421296294</v>
      </c>
      <c r="T1798" s="10">
        <f t="shared" si="168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72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3"/>
        <v>42689.56931712963</v>
      </c>
      <c r="T1799" s="10">
        <f t="shared" si="168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72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3"/>
        <v>42344.32677083333</v>
      </c>
      <c r="T1800" s="10">
        <f t="shared" si="168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72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3"/>
        <v>41934.842685185184</v>
      </c>
      <c r="T1801" s="10">
        <f t="shared" si="168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72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3"/>
        <v>42623.606134259258</v>
      </c>
      <c r="T1802" s="10">
        <f t="shared" si="168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72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3"/>
        <v>42321.660509259258</v>
      </c>
      <c r="T1803" s="10">
        <f t="shared" si="168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72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3"/>
        <v>42159.47256944445</v>
      </c>
      <c r="T1804" s="10">
        <f t="shared" si="168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72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3"/>
        <v>42018.071550925932</v>
      </c>
      <c r="T1805" s="10">
        <f t="shared" si="168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72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3"/>
        <v>42282.678287037037</v>
      </c>
      <c r="T1806" s="10">
        <f t="shared" si="168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72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3"/>
        <v>42247.803912037038</v>
      </c>
      <c r="T1807" s="10">
        <f t="shared" si="168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72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3"/>
        <v>41877.638298611113</v>
      </c>
      <c r="T1808" s="10">
        <f t="shared" si="168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72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3"/>
        <v>41880.068437499998</v>
      </c>
      <c r="T1809" s="10">
        <f t="shared" si="168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72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3"/>
        <v>42742.680902777778</v>
      </c>
      <c r="T1810" s="10">
        <f t="shared" si="168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72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3"/>
        <v>42029.907858796301</v>
      </c>
      <c r="T1811" s="10">
        <f t="shared" si="168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72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3"/>
        <v>41860.91002314815</v>
      </c>
      <c r="T1812" s="10">
        <f t="shared" si="168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72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3"/>
        <v>41876.433680555558</v>
      </c>
      <c r="T1813" s="10">
        <f t="shared" si="168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72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3"/>
        <v>42524.318703703699</v>
      </c>
      <c r="T1814" s="10">
        <f t="shared" si="168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72"/>
        <v>0</v>
      </c>
      <c r="P1815" s="6" t="str">
        <f t="shared" si="169"/>
        <v>NONE</v>
      </c>
      <c r="Q1815" t="str">
        <f t="shared" si="170"/>
        <v>photography</v>
      </c>
      <c r="R1815" t="str">
        <f t="shared" si="171"/>
        <v>photobooks</v>
      </c>
      <c r="S1815" s="10">
        <f t="shared" si="173"/>
        <v>41829.889027777775</v>
      </c>
      <c r="T1815" s="10">
        <f t="shared" si="168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72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3"/>
        <v>42033.314074074078</v>
      </c>
      <c r="T1816" s="10">
        <f t="shared" si="168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72"/>
        <v>0</v>
      </c>
      <c r="P1817" s="6" t="str">
        <f t="shared" si="169"/>
        <v>NONE</v>
      </c>
      <c r="Q1817" t="str">
        <f t="shared" si="170"/>
        <v>photography</v>
      </c>
      <c r="R1817" t="str">
        <f t="shared" si="171"/>
        <v>photobooks</v>
      </c>
      <c r="S1817" s="10">
        <f t="shared" si="173"/>
        <v>42172.906678240746</v>
      </c>
      <c r="T1817" s="10">
        <f t="shared" si="168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72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3"/>
        <v>42548.876192129625</v>
      </c>
      <c r="T1818" s="10">
        <f t="shared" si="168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72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3"/>
        <v>42705.662118055552</v>
      </c>
      <c r="T1819" s="10">
        <f t="shared" si="168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72"/>
        <v>0</v>
      </c>
      <c r="P1820" s="6" t="str">
        <f t="shared" si="169"/>
        <v>NONE</v>
      </c>
      <c r="Q1820" t="str">
        <f t="shared" si="170"/>
        <v>photography</v>
      </c>
      <c r="R1820" t="str">
        <f t="shared" si="171"/>
        <v>photobooks</v>
      </c>
      <c r="S1820" s="10">
        <f t="shared" si="173"/>
        <v>42067.234375</v>
      </c>
      <c r="T1820" s="10">
        <f t="shared" si="168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72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3"/>
        <v>41820.752268518518</v>
      </c>
      <c r="T1821" s="10">
        <f t="shared" si="168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72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3"/>
        <v>42065.084375000006</v>
      </c>
      <c r="T1822" s="10">
        <f t="shared" si="168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72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3"/>
        <v>40926.319062499999</v>
      </c>
      <c r="T1823" s="10">
        <f t="shared" si="168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72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3"/>
        <v>41634.797013888885</v>
      </c>
      <c r="T1824" s="10">
        <f t="shared" si="168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72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3"/>
        <v>41176.684907407405</v>
      </c>
      <c r="T1825" s="10">
        <f t="shared" si="168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72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3"/>
        <v>41626.916284722225</v>
      </c>
      <c r="T1826" s="10">
        <f t="shared" si="168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72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3"/>
        <v>41443.83452546296</v>
      </c>
      <c r="T1827" s="10">
        <f t="shared" si="168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72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3"/>
        <v>41657.923807870371</v>
      </c>
      <c r="T1828" s="10">
        <f t="shared" si="168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72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3"/>
        <v>40555.325937499998</v>
      </c>
      <c r="T1829" s="10">
        <f t="shared" si="168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72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3"/>
        <v>41736.899652777778</v>
      </c>
      <c r="T1830" s="10">
        <f t="shared" si="168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72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3"/>
        <v>40516.087627314817</v>
      </c>
      <c r="T1831" s="10">
        <f t="shared" si="168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72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3"/>
        <v>41664.684108796297</v>
      </c>
      <c r="T1832" s="10">
        <f t="shared" si="168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72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3"/>
        <v>41026.996099537035</v>
      </c>
      <c r="T1833" s="10">
        <f t="shared" si="168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72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3"/>
        <v>40576.539664351854</v>
      </c>
      <c r="T1834" s="10">
        <f t="shared" si="168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72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3"/>
        <v>41303.044016203705</v>
      </c>
      <c r="T1835" s="10">
        <f t="shared" si="168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72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3"/>
        <v>41988.964062500003</v>
      </c>
      <c r="T1836" s="10">
        <f t="shared" si="168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72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3"/>
        <v>42430.702210648145</v>
      </c>
      <c r="T1837" s="10">
        <f t="shared" si="168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72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3"/>
        <v>41305.809363425928</v>
      </c>
      <c r="T1838" s="10">
        <f t="shared" si="168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72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3"/>
        <v>40926.047858796301</v>
      </c>
      <c r="T1839" s="10">
        <f t="shared" si="168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72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3"/>
        <v>40788.786539351851</v>
      </c>
      <c r="T1840" s="10">
        <f t="shared" si="168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72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3"/>
        <v>42614.722013888888</v>
      </c>
      <c r="T1841" s="10">
        <f t="shared" si="168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72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3"/>
        <v>41382.096180555556</v>
      </c>
      <c r="T1842" s="10">
        <f t="shared" si="168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72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3"/>
        <v>41745.84542824074</v>
      </c>
      <c r="T1843" s="10">
        <f t="shared" si="168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72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3"/>
        <v>42031.631724537037</v>
      </c>
      <c r="T1844" s="10">
        <f t="shared" si="168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72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3"/>
        <v>40564.994837962964</v>
      </c>
      <c r="T1845" s="10">
        <f t="shared" si="168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72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3"/>
        <v>40666.973541666666</v>
      </c>
      <c r="T1846" s="10">
        <f t="shared" si="168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72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3"/>
        <v>42523.333310185189</v>
      </c>
      <c r="T1847" s="10">
        <f t="shared" si="168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72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3"/>
        <v>41228.650196759263</v>
      </c>
      <c r="T1848" s="10">
        <f t="shared" si="168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72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3"/>
        <v>42094.236481481479</v>
      </c>
      <c r="T1849" s="10">
        <f t="shared" si="168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72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3"/>
        <v>40691.788055555553</v>
      </c>
      <c r="T1850" s="10">
        <f t="shared" si="168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72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3"/>
        <v>41169.845590277779</v>
      </c>
      <c r="T1851" s="10">
        <f t="shared" si="168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72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3"/>
        <v>41800.959490740745</v>
      </c>
      <c r="T1852" s="10">
        <f t="shared" si="168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72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3"/>
        <v>41827.906689814816</v>
      </c>
      <c r="T1853" s="10">
        <f t="shared" si="168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72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3"/>
        <v>42081.77143518519</v>
      </c>
      <c r="T1854" s="10">
        <f t="shared" si="168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72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3"/>
        <v>41177.060381944444</v>
      </c>
      <c r="T1855" s="10">
        <f t="shared" si="168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72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3"/>
        <v>41388.021261574075</v>
      </c>
      <c r="T1856" s="10">
        <f t="shared" si="168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72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3"/>
        <v>41600.538657407407</v>
      </c>
      <c r="T1857" s="10">
        <f t="shared" si="168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72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3"/>
        <v>41817.854999999996</v>
      </c>
      <c r="T1858" s="10">
        <f t="shared" ref="T1858:T1921" si="174">(((I1858/60)/60)/24)+DATE(1970,1,1)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2"/>
        <v>1</v>
      </c>
      <c r="P1859" s="6">
        <f t="shared" ref="P1859:P1922" si="175">_xlfn.IFS(E1859&gt;0,E1859/L1859,E1859=0,"NONE")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0">
        <f t="shared" si="173"/>
        <v>41864.76866898148</v>
      </c>
      <c r="T1859" s="10">
        <f t="shared" si="174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ref="O1860:O1923" si="178">E1860/D1860</f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3"/>
        <v>40833.200474537036</v>
      </c>
      <c r="T1860" s="10">
        <f t="shared" si="174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8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ref="S1861:S1924" si="179">(((J1861/60)/60)/24)+DATE(1970,1,1)</f>
        <v>40778.770011574074</v>
      </c>
      <c r="T1861" s="10">
        <f t="shared" si="174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8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9"/>
        <v>41655.709305555552</v>
      </c>
      <c r="T1862" s="10">
        <f t="shared" si="174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8"/>
        <v>0</v>
      </c>
      <c r="P1863" s="6" t="str">
        <f t="shared" si="175"/>
        <v>NONE</v>
      </c>
      <c r="Q1863" t="str">
        <f t="shared" si="176"/>
        <v>games</v>
      </c>
      <c r="R1863" t="str">
        <f t="shared" si="177"/>
        <v>mobile games</v>
      </c>
      <c r="S1863" s="10">
        <f t="shared" si="179"/>
        <v>42000.300243055557</v>
      </c>
      <c r="T1863" s="10">
        <f t="shared" si="174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8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9"/>
        <v>42755.492754629624</v>
      </c>
      <c r="T1864" s="10">
        <f t="shared" si="174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8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9"/>
        <v>41772.797280092593</v>
      </c>
      <c r="T1865" s="10">
        <f t="shared" si="174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8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9"/>
        <v>41733.716435185182</v>
      </c>
      <c r="T1866" s="10">
        <f t="shared" si="174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8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9"/>
        <v>42645.367442129631</v>
      </c>
      <c r="T1867" s="10">
        <f t="shared" si="174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8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9"/>
        <v>42742.246493055558</v>
      </c>
      <c r="T1868" s="10">
        <f t="shared" si="174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8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9"/>
        <v>42649.924907407403</v>
      </c>
      <c r="T1869" s="10">
        <f t="shared" si="174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8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9"/>
        <v>42328.779224537036</v>
      </c>
      <c r="T1870" s="10">
        <f t="shared" si="174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8"/>
        <v>0</v>
      </c>
      <c r="P1871" s="6" t="str">
        <f t="shared" si="175"/>
        <v>NONE</v>
      </c>
      <c r="Q1871" t="str">
        <f t="shared" si="176"/>
        <v>games</v>
      </c>
      <c r="R1871" t="str">
        <f t="shared" si="177"/>
        <v>mobile games</v>
      </c>
      <c r="S1871" s="10">
        <f t="shared" si="179"/>
        <v>42709.002881944441</v>
      </c>
      <c r="T1871" s="10">
        <f t="shared" si="174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8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9"/>
        <v>42371.355729166666</v>
      </c>
      <c r="T1872" s="10">
        <f t="shared" si="174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8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9"/>
        <v>41923.783576388887</v>
      </c>
      <c r="T1873" s="10">
        <f t="shared" si="174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8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9"/>
        <v>42155.129652777774</v>
      </c>
      <c r="T1874" s="10">
        <f t="shared" si="174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8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9"/>
        <v>42164.615856481483</v>
      </c>
      <c r="T1875" s="10">
        <f t="shared" si="174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8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9"/>
        <v>42529.969131944439</v>
      </c>
      <c r="T1876" s="10">
        <f t="shared" si="174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8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9"/>
        <v>42528.899398148147</v>
      </c>
      <c r="T1877" s="10">
        <f t="shared" si="174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8"/>
        <v>0</v>
      </c>
      <c r="P1878" s="6" t="str">
        <f t="shared" si="175"/>
        <v>NONE</v>
      </c>
      <c r="Q1878" t="str">
        <f t="shared" si="176"/>
        <v>games</v>
      </c>
      <c r="R1878" t="str">
        <f t="shared" si="177"/>
        <v>mobile games</v>
      </c>
      <c r="S1878" s="10">
        <f t="shared" si="179"/>
        <v>41776.284780092588</v>
      </c>
      <c r="T1878" s="10">
        <f t="shared" si="174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8"/>
        <v>0</v>
      </c>
      <c r="P1879" s="6" t="str">
        <f t="shared" si="175"/>
        <v>NONE</v>
      </c>
      <c r="Q1879" t="str">
        <f t="shared" si="176"/>
        <v>games</v>
      </c>
      <c r="R1879" t="str">
        <f t="shared" si="177"/>
        <v>mobile games</v>
      </c>
      <c r="S1879" s="10">
        <f t="shared" si="179"/>
        <v>42035.029224537036</v>
      </c>
      <c r="T1879" s="10">
        <f t="shared" si="174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8"/>
        <v>0</v>
      </c>
      <c r="P1880" s="6" t="str">
        <f t="shared" si="175"/>
        <v>NONE</v>
      </c>
      <c r="Q1880" t="str">
        <f t="shared" si="176"/>
        <v>games</v>
      </c>
      <c r="R1880" t="str">
        <f t="shared" si="177"/>
        <v>mobile games</v>
      </c>
      <c r="S1880" s="10">
        <f t="shared" si="179"/>
        <v>41773.008738425924</v>
      </c>
      <c r="T1880" s="10">
        <f t="shared" si="174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8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9"/>
        <v>42413.649641203709</v>
      </c>
      <c r="T1881" s="10">
        <f t="shared" si="174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8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9"/>
        <v>42430.566898148143</v>
      </c>
      <c r="T1882" s="10">
        <f t="shared" si="174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8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9"/>
        <v>42043.152650462958</v>
      </c>
      <c r="T1883" s="10">
        <f t="shared" si="174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8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9"/>
        <v>41067.949212962965</v>
      </c>
      <c r="T1884" s="10">
        <f t="shared" si="174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8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9"/>
        <v>40977.948009259257</v>
      </c>
      <c r="T1885" s="10">
        <f t="shared" si="174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8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9"/>
        <v>41205.198321759257</v>
      </c>
      <c r="T1886" s="10">
        <f t="shared" si="174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8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9"/>
        <v>41099.093865740739</v>
      </c>
      <c r="T1887" s="10">
        <f t="shared" si="174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8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9"/>
        <v>41925.906689814816</v>
      </c>
      <c r="T1888" s="10">
        <f t="shared" si="174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8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9"/>
        <v>42323.800138888888</v>
      </c>
      <c r="T1889" s="10">
        <f t="shared" si="174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8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9"/>
        <v>40299.239953703705</v>
      </c>
      <c r="T1890" s="10">
        <f t="shared" si="174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8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9"/>
        <v>41299.793356481481</v>
      </c>
      <c r="T1891" s="10">
        <f t="shared" si="174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8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9"/>
        <v>41228.786203703705</v>
      </c>
      <c r="T1892" s="10">
        <f t="shared" si="174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8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9"/>
        <v>40335.798078703701</v>
      </c>
      <c r="T1893" s="10">
        <f t="shared" si="174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8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9"/>
        <v>40671.637511574074</v>
      </c>
      <c r="T1894" s="10">
        <f t="shared" si="174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8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9"/>
        <v>40632.94195601852</v>
      </c>
      <c r="T1895" s="10">
        <f t="shared" si="174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8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9"/>
        <v>40920.904895833337</v>
      </c>
      <c r="T1896" s="10">
        <f t="shared" si="174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8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9"/>
        <v>42267.746782407412</v>
      </c>
      <c r="T1897" s="10">
        <f t="shared" si="174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8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9"/>
        <v>40981.710243055553</v>
      </c>
      <c r="T1898" s="10">
        <f t="shared" si="174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8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9"/>
        <v>41680.583402777782</v>
      </c>
      <c r="T1899" s="10">
        <f t="shared" si="174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8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9"/>
        <v>42366.192974537036</v>
      </c>
      <c r="T1900" s="10">
        <f t="shared" si="174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8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9"/>
        <v>42058.941736111112</v>
      </c>
      <c r="T1901" s="10">
        <f t="shared" si="174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8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9"/>
        <v>41160.871886574074</v>
      </c>
      <c r="T1902" s="10">
        <f t="shared" si="174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8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9"/>
        <v>42116.54315972222</v>
      </c>
      <c r="T1903" s="10">
        <f t="shared" si="174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8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9"/>
        <v>42037.789895833332</v>
      </c>
      <c r="T1904" s="10">
        <f t="shared" si="174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8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9"/>
        <v>42702.770729166667</v>
      </c>
      <c r="T1905" s="10">
        <f t="shared" si="174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8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9"/>
        <v>42326.685428240744</v>
      </c>
      <c r="T1906" s="10">
        <f t="shared" si="174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8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9"/>
        <v>41859.925856481481</v>
      </c>
      <c r="T1907" s="10">
        <f t="shared" si="174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8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9"/>
        <v>42514.671099537038</v>
      </c>
      <c r="T1908" s="10">
        <f t="shared" si="174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8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9"/>
        <v>41767.587094907409</v>
      </c>
      <c r="T1909" s="10">
        <f t="shared" si="174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8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9"/>
        <v>42703.917824074073</v>
      </c>
      <c r="T1910" s="10">
        <f t="shared" si="174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8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9"/>
        <v>41905.429155092592</v>
      </c>
      <c r="T1911" s="10">
        <f t="shared" si="174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8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9"/>
        <v>42264.963159722218</v>
      </c>
      <c r="T1912" s="10">
        <f t="shared" si="174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8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9"/>
        <v>41830.033958333333</v>
      </c>
      <c r="T1913" s="10">
        <f t="shared" si="174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8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9"/>
        <v>42129.226388888885</v>
      </c>
      <c r="T1914" s="10">
        <f t="shared" si="174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8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9"/>
        <v>41890.511319444442</v>
      </c>
      <c r="T1915" s="10">
        <f t="shared" si="174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8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9"/>
        <v>41929.174456018518</v>
      </c>
      <c r="T1916" s="10">
        <f t="shared" si="174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8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9"/>
        <v>41864.04886574074</v>
      </c>
      <c r="T1917" s="10">
        <f t="shared" si="174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8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9"/>
        <v>42656.717303240745</v>
      </c>
      <c r="T1918" s="10">
        <f t="shared" si="174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8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9"/>
        <v>42746.270057870366</v>
      </c>
      <c r="T1919" s="10">
        <f t="shared" si="174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8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9"/>
        <v>41828.789942129632</v>
      </c>
      <c r="T1920" s="10">
        <f t="shared" si="174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8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9"/>
        <v>42113.875567129624</v>
      </c>
      <c r="T1921" s="10">
        <f t="shared" si="174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8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9"/>
        <v>42270.875706018516</v>
      </c>
      <c r="T1922" s="10">
        <f t="shared" ref="T1922:T1985" si="180">(((I1922/60)/60)/24)+DATE(1970,1,1)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78"/>
        <v>1.3680000000000001</v>
      </c>
      <c r="P1923" s="6">
        <f t="shared" ref="P1923:P1986" si="181">_xlfn.IFS(E1923&gt;0,E1923/L1923,E1923=0,"NONE")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0">
        <f t="shared" si="179"/>
        <v>41074.221562500003</v>
      </c>
      <c r="T1923" s="10">
        <f t="shared" si="180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ref="O1924:O1987" si="184">E1924/D1924</f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79"/>
        <v>41590.255868055552</v>
      </c>
      <c r="T1924" s="10">
        <f t="shared" si="180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4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ref="S1925:S1988" si="185">(((J1925/60)/60)/24)+DATE(1970,1,1)</f>
        <v>40772.848749999997</v>
      </c>
      <c r="T1925" s="10">
        <f t="shared" si="180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4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5"/>
        <v>41626.761053240742</v>
      </c>
      <c r="T1926" s="10">
        <f t="shared" si="180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4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5"/>
        <v>41535.90148148148</v>
      </c>
      <c r="T1927" s="10">
        <f t="shared" si="180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4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5"/>
        <v>40456.954351851848</v>
      </c>
      <c r="T1928" s="10">
        <f t="shared" si="180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4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5"/>
        <v>40960.861562500002</v>
      </c>
      <c r="T1929" s="10">
        <f t="shared" si="180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4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5"/>
        <v>41371.648078703707</v>
      </c>
      <c r="T1930" s="10">
        <f t="shared" si="180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4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5"/>
        <v>40687.021597222221</v>
      </c>
      <c r="T1931" s="10">
        <f t="shared" si="180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4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5"/>
        <v>41402.558819444443</v>
      </c>
      <c r="T1932" s="10">
        <f t="shared" si="180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4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5"/>
        <v>41037.892465277779</v>
      </c>
      <c r="T1933" s="10">
        <f t="shared" si="180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4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5"/>
        <v>40911.809872685182</v>
      </c>
      <c r="T1934" s="10">
        <f t="shared" si="180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4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5"/>
        <v>41879.130868055552</v>
      </c>
      <c r="T1935" s="10">
        <f t="shared" si="180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4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5"/>
        <v>40865.867141203707</v>
      </c>
      <c r="T1936" s="10">
        <f t="shared" si="180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4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5"/>
        <v>41773.932534722226</v>
      </c>
      <c r="T1937" s="10">
        <f t="shared" si="180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4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5"/>
        <v>40852.889699074076</v>
      </c>
      <c r="T1938" s="10">
        <f t="shared" si="180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4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5"/>
        <v>41059.118993055556</v>
      </c>
      <c r="T1939" s="10">
        <f t="shared" si="180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4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5"/>
        <v>41426.259618055556</v>
      </c>
      <c r="T1940" s="10">
        <f t="shared" si="180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4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5"/>
        <v>41313.985046296293</v>
      </c>
      <c r="T1941" s="10">
        <f t="shared" si="180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4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5"/>
        <v>40670.507326388892</v>
      </c>
      <c r="T1942" s="10">
        <f t="shared" si="180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4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5"/>
        <v>41744.290868055556</v>
      </c>
      <c r="T1943" s="10">
        <f t="shared" si="180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4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5"/>
        <v>40638.828009259261</v>
      </c>
      <c r="T1944" s="10">
        <f t="shared" si="180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4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5"/>
        <v>42548.269861111112</v>
      </c>
      <c r="T1945" s="10">
        <f t="shared" si="180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4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5"/>
        <v>41730.584374999999</v>
      </c>
      <c r="T1946" s="10">
        <f t="shared" si="180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4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5"/>
        <v>42157.251828703709</v>
      </c>
      <c r="T1947" s="10">
        <f t="shared" si="180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4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5"/>
        <v>41689.150011574071</v>
      </c>
      <c r="T1948" s="10">
        <f t="shared" si="180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4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5"/>
        <v>40102.918055555558</v>
      </c>
      <c r="T1949" s="10">
        <f t="shared" si="180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4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5"/>
        <v>42473.604270833333</v>
      </c>
      <c r="T1950" s="10">
        <f t="shared" si="180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4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5"/>
        <v>41800.423043981478</v>
      </c>
      <c r="T1951" s="10">
        <f t="shared" si="180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4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5"/>
        <v>40624.181400462963</v>
      </c>
      <c r="T1952" s="10">
        <f t="shared" si="180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4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5"/>
        <v>42651.420567129629</v>
      </c>
      <c r="T1953" s="10">
        <f t="shared" si="180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4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5"/>
        <v>41526.60665509259</v>
      </c>
      <c r="T1954" s="10">
        <f t="shared" si="180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4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5"/>
        <v>40941.199826388889</v>
      </c>
      <c r="T1955" s="10">
        <f t="shared" si="180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4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5"/>
        <v>42394.580740740741</v>
      </c>
      <c r="T1956" s="10">
        <f t="shared" si="180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4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5"/>
        <v>41020.271770833337</v>
      </c>
      <c r="T1957" s="10">
        <f t="shared" si="180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4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5"/>
        <v>42067.923668981486</v>
      </c>
      <c r="T1958" s="10">
        <f t="shared" si="180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4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5"/>
        <v>41179.098530092589</v>
      </c>
      <c r="T1959" s="10">
        <f t="shared" si="180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4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5"/>
        <v>41326.987974537034</v>
      </c>
      <c r="T1960" s="10">
        <f t="shared" si="180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4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5"/>
        <v>41871.845601851855</v>
      </c>
      <c r="T1961" s="10">
        <f t="shared" si="180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4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5"/>
        <v>41964.362743055557</v>
      </c>
      <c r="T1962" s="10">
        <f t="shared" si="180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4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5"/>
        <v>41148.194641203707</v>
      </c>
      <c r="T1963" s="10">
        <f t="shared" si="180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4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5"/>
        <v>41742.780509259261</v>
      </c>
      <c r="T1964" s="10">
        <f t="shared" si="180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4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5"/>
        <v>41863.429791666669</v>
      </c>
      <c r="T1965" s="10">
        <f t="shared" si="180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4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5"/>
        <v>42452.272824074069</v>
      </c>
      <c r="T1966" s="10">
        <f t="shared" si="180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4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5"/>
        <v>40898.089236111111</v>
      </c>
      <c r="T1967" s="10">
        <f t="shared" si="180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4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5"/>
        <v>41835.540486111109</v>
      </c>
      <c r="T1968" s="10">
        <f t="shared" si="180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4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5"/>
        <v>41730.663530092592</v>
      </c>
      <c r="T1969" s="10">
        <f t="shared" si="180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4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5"/>
        <v>42676.586979166663</v>
      </c>
      <c r="T1970" s="10">
        <f t="shared" si="180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4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5"/>
        <v>42557.792453703703</v>
      </c>
      <c r="T1971" s="10">
        <f t="shared" si="180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4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5"/>
        <v>41324.193298611113</v>
      </c>
      <c r="T1972" s="10">
        <f t="shared" si="180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4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5"/>
        <v>41561.500706018516</v>
      </c>
      <c r="T1973" s="10">
        <f t="shared" si="180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4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5"/>
        <v>41201.012083333335</v>
      </c>
      <c r="T1974" s="10">
        <f t="shared" si="180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4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5"/>
        <v>42549.722962962958</v>
      </c>
      <c r="T1975" s="10">
        <f t="shared" si="180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4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5"/>
        <v>41445.334131944444</v>
      </c>
      <c r="T1976" s="10">
        <f t="shared" si="180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4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5"/>
        <v>41313.755219907405</v>
      </c>
      <c r="T1977" s="10">
        <f t="shared" si="180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4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5"/>
        <v>41438.899594907409</v>
      </c>
      <c r="T1978" s="10">
        <f t="shared" si="180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4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5"/>
        <v>42311.216898148152</v>
      </c>
      <c r="T1979" s="10">
        <f t="shared" si="180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4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5"/>
        <v>41039.225601851853</v>
      </c>
      <c r="T1980" s="10">
        <f t="shared" si="180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4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5"/>
        <v>42290.460023148145</v>
      </c>
      <c r="T1981" s="10">
        <f t="shared" si="180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4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5"/>
        <v>42423.542384259257</v>
      </c>
      <c r="T1982" s="10">
        <f t="shared" si="180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4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5"/>
        <v>41799.725289351853</v>
      </c>
      <c r="T1983" s="10">
        <f t="shared" si="180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4"/>
        <v>0</v>
      </c>
      <c r="P1984" s="6" t="str">
        <f t="shared" si="181"/>
        <v>NONE</v>
      </c>
      <c r="Q1984" t="str">
        <f t="shared" si="182"/>
        <v>photography</v>
      </c>
      <c r="R1984" t="str">
        <f t="shared" si="183"/>
        <v>people</v>
      </c>
      <c r="S1984" s="10">
        <f t="shared" si="185"/>
        <v>42678.586655092593</v>
      </c>
      <c r="T1984" s="10">
        <f t="shared" si="180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4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5"/>
        <v>42593.011782407411</v>
      </c>
      <c r="T1985" s="10">
        <f t="shared" si="180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4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5"/>
        <v>41913.790289351848</v>
      </c>
      <c r="T1986" s="10">
        <f t="shared" ref="T1986:T2049" si="186">(((I1986/60)/60)/24)+DATE(1970,1,1)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4"/>
        <v>3.1875000000000001E-2</v>
      </c>
      <c r="P1987" s="6">
        <f t="shared" ref="P1987:P2050" si="187">_xlfn.IFS(E1987&gt;0,E1987/L1987,E1987=0,"NONE")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0">
        <f t="shared" si="185"/>
        <v>42555.698738425926</v>
      </c>
      <c r="T1987" s="10">
        <f t="shared" si="186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ref="O1988:O2051" si="190">E1988/D1988</f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85"/>
        <v>42413.433831018512</v>
      </c>
      <c r="T1988" s="10">
        <f t="shared" si="186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90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ref="S1989:S2052" si="191">(((J1989/60)/60)/24)+DATE(1970,1,1)</f>
        <v>42034.639768518522</v>
      </c>
      <c r="T1989" s="10">
        <f t="shared" si="186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90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1"/>
        <v>42206.763217592597</v>
      </c>
      <c r="T1990" s="10">
        <f t="shared" si="186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90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1"/>
        <v>42685.680648148147</v>
      </c>
      <c r="T1991" s="10">
        <f t="shared" si="186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90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1"/>
        <v>42398.195972222224</v>
      </c>
      <c r="T1992" s="10">
        <f t="shared" si="186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90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1"/>
        <v>42167.89335648148</v>
      </c>
      <c r="T1993" s="10">
        <f t="shared" si="186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90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1"/>
        <v>42023.143414351856</v>
      </c>
      <c r="T1994" s="10">
        <f t="shared" si="186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90"/>
        <v>0</v>
      </c>
      <c r="P1995" s="6" t="str">
        <f t="shared" si="187"/>
        <v>NONE</v>
      </c>
      <c r="Q1995" t="str">
        <f t="shared" si="188"/>
        <v>photography</v>
      </c>
      <c r="R1995" t="str">
        <f t="shared" si="189"/>
        <v>people</v>
      </c>
      <c r="S1995" s="10">
        <f t="shared" si="191"/>
        <v>42329.58839120371</v>
      </c>
      <c r="T1995" s="10">
        <f t="shared" si="186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90"/>
        <v>0</v>
      </c>
      <c r="P1996" s="6" t="str">
        <f t="shared" si="187"/>
        <v>NONE</v>
      </c>
      <c r="Q1996" t="str">
        <f t="shared" si="188"/>
        <v>photography</v>
      </c>
      <c r="R1996" t="str">
        <f t="shared" si="189"/>
        <v>people</v>
      </c>
      <c r="S1996" s="10">
        <f t="shared" si="191"/>
        <v>42651.006273148145</v>
      </c>
      <c r="T1996" s="10">
        <f t="shared" si="186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90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1"/>
        <v>42181.902037037042</v>
      </c>
      <c r="T1997" s="10">
        <f t="shared" si="186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90"/>
        <v>0</v>
      </c>
      <c r="P1998" s="6" t="str">
        <f t="shared" si="187"/>
        <v>NONE</v>
      </c>
      <c r="Q1998" t="str">
        <f t="shared" si="188"/>
        <v>photography</v>
      </c>
      <c r="R1998" t="str">
        <f t="shared" si="189"/>
        <v>people</v>
      </c>
      <c r="S1998" s="10">
        <f t="shared" si="191"/>
        <v>41800.819571759261</v>
      </c>
      <c r="T1998" s="10">
        <f t="shared" si="186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90"/>
        <v>0</v>
      </c>
      <c r="P1999" s="6" t="str">
        <f t="shared" si="187"/>
        <v>NONE</v>
      </c>
      <c r="Q1999" t="str">
        <f t="shared" si="188"/>
        <v>photography</v>
      </c>
      <c r="R1999" t="str">
        <f t="shared" si="189"/>
        <v>people</v>
      </c>
      <c r="S1999" s="10">
        <f t="shared" si="191"/>
        <v>41847.930694444447</v>
      </c>
      <c r="T1999" s="10">
        <f t="shared" si="186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90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1"/>
        <v>41807.118495370371</v>
      </c>
      <c r="T2000" s="10">
        <f t="shared" si="186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90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1"/>
        <v>41926.482731481483</v>
      </c>
      <c r="T2001" s="10">
        <f t="shared" si="186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90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1"/>
        <v>42345.951539351852</v>
      </c>
      <c r="T2002" s="10">
        <f t="shared" si="186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90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1"/>
        <v>42136.209675925929</v>
      </c>
      <c r="T2003" s="10">
        <f t="shared" si="186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90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1"/>
        <v>42728.71230324074</v>
      </c>
      <c r="T2004" s="10">
        <f t="shared" si="186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90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1"/>
        <v>40347.125601851854</v>
      </c>
      <c r="T2005" s="10">
        <f t="shared" si="186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90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1"/>
        <v>41800.604895833334</v>
      </c>
      <c r="T2006" s="10">
        <f t="shared" si="186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90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1"/>
        <v>41535.812708333331</v>
      </c>
      <c r="T2007" s="10">
        <f t="shared" si="186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90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1"/>
        <v>41941.500520833331</v>
      </c>
      <c r="T2008" s="10">
        <f t="shared" si="186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90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1"/>
        <v>40347.837800925925</v>
      </c>
      <c r="T2009" s="10">
        <f t="shared" si="186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90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1"/>
        <v>40761.604421296295</v>
      </c>
      <c r="T2010" s="10">
        <f t="shared" si="186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90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1"/>
        <v>42661.323414351849</v>
      </c>
      <c r="T2011" s="10">
        <f t="shared" si="186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90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1"/>
        <v>42570.996423611112</v>
      </c>
      <c r="T2012" s="10">
        <f t="shared" si="186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90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1"/>
        <v>42347.358483796299</v>
      </c>
      <c r="T2013" s="10">
        <f t="shared" si="186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90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1"/>
        <v>42010.822233796294</v>
      </c>
      <c r="T2014" s="10">
        <f t="shared" si="186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90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1"/>
        <v>42499.960810185185</v>
      </c>
      <c r="T2015" s="10">
        <f t="shared" si="186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90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1"/>
        <v>41324.214571759258</v>
      </c>
      <c r="T2016" s="10">
        <f t="shared" si="186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90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1"/>
        <v>40765.876886574071</v>
      </c>
      <c r="T2017" s="10">
        <f t="shared" si="186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90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1"/>
        <v>41312.88077546296</v>
      </c>
      <c r="T2018" s="10">
        <f t="shared" si="186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90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1"/>
        <v>40961.057349537034</v>
      </c>
      <c r="T2019" s="10">
        <f t="shared" si="186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90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1"/>
        <v>42199.365844907406</v>
      </c>
      <c r="T2020" s="10">
        <f t="shared" si="186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90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1"/>
        <v>42605.70857638889</v>
      </c>
      <c r="T2021" s="10">
        <f t="shared" si="186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90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1"/>
        <v>41737.097499999996</v>
      </c>
      <c r="T2022" s="10">
        <f t="shared" si="186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90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1"/>
        <v>41861.070567129631</v>
      </c>
      <c r="T2023" s="10">
        <f t="shared" si="186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90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1"/>
        <v>42502.569120370375</v>
      </c>
      <c r="T2024" s="10">
        <f t="shared" si="186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90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1"/>
        <v>42136.420752314814</v>
      </c>
      <c r="T2025" s="10">
        <f t="shared" si="186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90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1"/>
        <v>41099.966944444444</v>
      </c>
      <c r="T2026" s="10">
        <f t="shared" si="186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90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1"/>
        <v>42136.184560185182</v>
      </c>
      <c r="T2027" s="10">
        <f t="shared" si="186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90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1"/>
        <v>41704.735937500001</v>
      </c>
      <c r="T2028" s="10">
        <f t="shared" si="186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90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1"/>
        <v>42048.813877314817</v>
      </c>
      <c r="T2029" s="10">
        <f t="shared" si="186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90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1"/>
        <v>40215.919050925928</v>
      </c>
      <c r="T2030" s="10">
        <f t="shared" si="186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90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1"/>
        <v>41848.021770833337</v>
      </c>
      <c r="T2031" s="10">
        <f t="shared" si="186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90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1"/>
        <v>41212.996481481481</v>
      </c>
      <c r="T2032" s="10">
        <f t="shared" si="186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90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1"/>
        <v>41975.329317129625</v>
      </c>
      <c r="T2033" s="10">
        <f t="shared" si="186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90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1"/>
        <v>42689.565671296295</v>
      </c>
      <c r="T2034" s="10">
        <f t="shared" si="186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90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1"/>
        <v>41725.082384259258</v>
      </c>
      <c r="T2035" s="10">
        <f t="shared" si="186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90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1"/>
        <v>42076.130011574074</v>
      </c>
      <c r="T2036" s="10">
        <f t="shared" si="186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90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1"/>
        <v>42311.625081018516</v>
      </c>
      <c r="T2037" s="10">
        <f t="shared" si="186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90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1"/>
        <v>41738.864803240744</v>
      </c>
      <c r="T2038" s="10">
        <f t="shared" si="186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90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1"/>
        <v>41578.210104166668</v>
      </c>
      <c r="T2039" s="10">
        <f t="shared" si="186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90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1"/>
        <v>41424.27107638889</v>
      </c>
      <c r="T2040" s="10">
        <f t="shared" si="186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90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1"/>
        <v>42675.438946759255</v>
      </c>
      <c r="T2041" s="10">
        <f t="shared" si="186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90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1"/>
        <v>41578.927118055559</v>
      </c>
      <c r="T2042" s="10">
        <f t="shared" si="186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90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1"/>
        <v>42654.525775462964</v>
      </c>
      <c r="T2043" s="10">
        <f t="shared" si="186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90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1"/>
        <v>42331.708032407405</v>
      </c>
      <c r="T2044" s="10">
        <f t="shared" si="186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90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1"/>
        <v>42661.176817129628</v>
      </c>
      <c r="T2045" s="10">
        <f t="shared" si="186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90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1"/>
        <v>42138.684189814812</v>
      </c>
      <c r="T2046" s="10">
        <f t="shared" si="186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90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1"/>
        <v>41069.088506944441</v>
      </c>
      <c r="T2047" s="10">
        <f t="shared" si="186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90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1"/>
        <v>41387.171805555554</v>
      </c>
      <c r="T2048" s="10">
        <f t="shared" si="186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90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1"/>
        <v>42081.903587962966</v>
      </c>
      <c r="T2049" s="10">
        <f t="shared" si="186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90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1"/>
        <v>41387.651516203703</v>
      </c>
      <c r="T2050" s="10">
        <f t="shared" ref="T2050:T2113" si="192">(((I2050/60)/60)/24)+DATE(1970,1,1)</f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0"/>
        <v>1.2019070000000001</v>
      </c>
      <c r="P2051" s="6">
        <f t="shared" ref="P2051:P2114" si="193">_xlfn.IFS(E2051&gt;0,E2051/L2051,E2051=0,"NONE")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0">
        <f t="shared" si="191"/>
        <v>41575.527349537035</v>
      </c>
      <c r="T2051" s="10">
        <f t="shared" si="192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ref="O2052:O2115" si="196">E2052/D2052</f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1"/>
        <v>42115.071504629625</v>
      </c>
      <c r="T2052" s="10">
        <f t="shared" si="192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6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ref="S2053:S2116" si="197">(((J2053/60)/60)/24)+DATE(1970,1,1)</f>
        <v>41604.022418981483</v>
      </c>
      <c r="T2053" s="10">
        <f t="shared" si="192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6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7"/>
        <v>42375.08394675926</v>
      </c>
      <c r="T2054" s="10">
        <f t="shared" si="192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6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7"/>
        <v>42303.617488425924</v>
      </c>
      <c r="T2055" s="10">
        <f t="shared" si="192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6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7"/>
        <v>41731.520949074074</v>
      </c>
      <c r="T2056" s="10">
        <f t="shared" si="192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6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7"/>
        <v>41946.674108796295</v>
      </c>
      <c r="T2057" s="10">
        <f t="shared" si="192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6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7"/>
        <v>41351.76090277778</v>
      </c>
      <c r="T2058" s="10">
        <f t="shared" si="192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6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7"/>
        <v>42396.494583333333</v>
      </c>
      <c r="T2059" s="10">
        <f t="shared" si="192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6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7"/>
        <v>42026.370717592596</v>
      </c>
      <c r="T2060" s="10">
        <f t="shared" si="192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6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7"/>
        <v>42361.602476851855</v>
      </c>
      <c r="T2061" s="10">
        <f t="shared" si="192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6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7"/>
        <v>41783.642939814818</v>
      </c>
      <c r="T2062" s="10">
        <f t="shared" si="192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6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7"/>
        <v>42705.764513888891</v>
      </c>
      <c r="T2063" s="10">
        <f t="shared" si="192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6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7"/>
        <v>42423.3830787037</v>
      </c>
      <c r="T2064" s="10">
        <f t="shared" si="192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6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7"/>
        <v>42472.73265046296</v>
      </c>
      <c r="T2065" s="10">
        <f t="shared" si="192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6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7"/>
        <v>41389.364849537036</v>
      </c>
      <c r="T2066" s="10">
        <f t="shared" si="192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6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7"/>
        <v>41603.333668981482</v>
      </c>
      <c r="T2067" s="10">
        <f t="shared" si="192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6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7"/>
        <v>41844.771793981483</v>
      </c>
      <c r="T2068" s="10">
        <f t="shared" si="192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6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7"/>
        <v>42115.853888888887</v>
      </c>
      <c r="T2069" s="10">
        <f t="shared" si="192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6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7"/>
        <v>42633.841608796298</v>
      </c>
      <c r="T2070" s="10">
        <f t="shared" si="192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6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7"/>
        <v>42340.972118055557</v>
      </c>
      <c r="T2071" s="10">
        <f t="shared" si="192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6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7"/>
        <v>42519.6565162037</v>
      </c>
      <c r="T2072" s="10">
        <f t="shared" si="192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6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7"/>
        <v>42600.278749999998</v>
      </c>
      <c r="T2073" s="10">
        <f t="shared" si="192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6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7"/>
        <v>42467.581388888888</v>
      </c>
      <c r="T2074" s="10">
        <f t="shared" si="192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6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7"/>
        <v>42087.668032407411</v>
      </c>
      <c r="T2075" s="10">
        <f t="shared" si="192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6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7"/>
        <v>42466.826180555552</v>
      </c>
      <c r="T2076" s="10">
        <f t="shared" si="192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6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7"/>
        <v>41450.681574074071</v>
      </c>
      <c r="T2077" s="10">
        <f t="shared" si="192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6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7"/>
        <v>41803.880659722221</v>
      </c>
      <c r="T2078" s="10">
        <f t="shared" si="192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6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7"/>
        <v>42103.042546296296</v>
      </c>
      <c r="T2079" s="10">
        <f t="shared" si="192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6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7"/>
        <v>42692.771493055552</v>
      </c>
      <c r="T2080" s="10">
        <f t="shared" si="192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6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7"/>
        <v>42150.71056712963</v>
      </c>
      <c r="T2081" s="10">
        <f t="shared" si="192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6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7"/>
        <v>42289.957175925927</v>
      </c>
      <c r="T2082" s="10">
        <f t="shared" si="192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6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7"/>
        <v>41004.156886574077</v>
      </c>
      <c r="T2083" s="10">
        <f t="shared" si="192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6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7"/>
        <v>40811.120324074072</v>
      </c>
      <c r="T2084" s="10">
        <f t="shared" si="192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6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7"/>
        <v>41034.72216435185</v>
      </c>
      <c r="T2085" s="10">
        <f t="shared" si="192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6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7"/>
        <v>41731.833124999997</v>
      </c>
      <c r="T2086" s="10">
        <f t="shared" si="192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6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7"/>
        <v>41075.835497685184</v>
      </c>
      <c r="T2087" s="10">
        <f t="shared" si="192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6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7"/>
        <v>40860.67050925926</v>
      </c>
      <c r="T2088" s="10">
        <f t="shared" si="192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6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7"/>
        <v>40764.204375000001</v>
      </c>
      <c r="T2089" s="10">
        <f t="shared" si="192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6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7"/>
        <v>40395.714722222219</v>
      </c>
      <c r="T2090" s="10">
        <f t="shared" si="192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6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7"/>
        <v>41453.076319444444</v>
      </c>
      <c r="T2091" s="10">
        <f t="shared" si="192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6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7"/>
        <v>41299.381423611114</v>
      </c>
      <c r="T2092" s="10">
        <f t="shared" si="192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6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7"/>
        <v>40555.322662037033</v>
      </c>
      <c r="T2093" s="10">
        <f t="shared" si="192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6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7"/>
        <v>40763.707546296297</v>
      </c>
      <c r="T2094" s="10">
        <f t="shared" si="192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6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7"/>
        <v>41205.854537037041</v>
      </c>
      <c r="T2095" s="10">
        <f t="shared" si="192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6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7"/>
        <v>40939.02002314815</v>
      </c>
      <c r="T2096" s="10">
        <f t="shared" si="192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6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7"/>
        <v>40758.733483796292</v>
      </c>
      <c r="T2097" s="10">
        <f t="shared" si="192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6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7"/>
        <v>41192.758506944447</v>
      </c>
      <c r="T2098" s="10">
        <f t="shared" si="192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6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7"/>
        <v>40818.58489583333</v>
      </c>
      <c r="T2099" s="10">
        <f t="shared" si="192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6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7"/>
        <v>40946.11383101852</v>
      </c>
      <c r="T2100" s="10">
        <f t="shared" si="192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6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7"/>
        <v>42173.746342592596</v>
      </c>
      <c r="T2101" s="10">
        <f t="shared" si="192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6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7"/>
        <v>41074.834965277776</v>
      </c>
      <c r="T2102" s="10">
        <f t="shared" si="192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6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7"/>
        <v>40892.149467592593</v>
      </c>
      <c r="T2103" s="10">
        <f t="shared" si="192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6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7"/>
        <v>40638.868611111109</v>
      </c>
      <c r="T2104" s="10">
        <f t="shared" si="192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6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7"/>
        <v>41192.754942129628</v>
      </c>
      <c r="T2105" s="10">
        <f t="shared" si="192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6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7"/>
        <v>41394.074467592596</v>
      </c>
      <c r="T2106" s="10">
        <f t="shared" si="192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6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7"/>
        <v>41951.788807870369</v>
      </c>
      <c r="T2107" s="10">
        <f t="shared" si="192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6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7"/>
        <v>41270.21497685185</v>
      </c>
      <c r="T2108" s="10">
        <f t="shared" si="192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6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7"/>
        <v>41934.71056712963</v>
      </c>
      <c r="T2109" s="10">
        <f t="shared" si="192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6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7"/>
        <v>41135.175694444442</v>
      </c>
      <c r="T2110" s="10">
        <f t="shared" si="192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6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7"/>
        <v>42160.708530092597</v>
      </c>
      <c r="T2111" s="10">
        <f t="shared" si="192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6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7"/>
        <v>41759.670937499999</v>
      </c>
      <c r="T2112" s="10">
        <f t="shared" si="192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6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7"/>
        <v>40703.197048611109</v>
      </c>
      <c r="T2113" s="10">
        <f t="shared" si="192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6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7"/>
        <v>41365.928159722222</v>
      </c>
      <c r="T2114" s="10">
        <f t="shared" ref="T2114:T2177" si="198">(((I2114/60)/60)/24)+DATE(1970,1,1)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6"/>
        <v>1.0485714285714285</v>
      </c>
      <c r="P2115" s="6">
        <f t="shared" ref="P2115:P2178" si="199">_xlfn.IFS(E2115&gt;0,E2115/L2115,E2115=0,"NONE")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0">
        <f t="shared" si="197"/>
        <v>41870.86546296296</v>
      </c>
      <c r="T2115" s="10">
        <f t="shared" si="198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ref="O2116:O2179" si="202">E2116/D2116</f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197"/>
        <v>40458.815625000003</v>
      </c>
      <c r="T2116" s="10">
        <f t="shared" si="198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02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ref="S2117:S2180" si="203">(((J2117/60)/60)/24)+DATE(1970,1,1)</f>
        <v>40564.081030092595</v>
      </c>
      <c r="T2117" s="10">
        <f t="shared" si="198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02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3"/>
        <v>41136.777812500004</v>
      </c>
      <c r="T2118" s="10">
        <f t="shared" si="198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02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3"/>
        <v>42290.059594907405</v>
      </c>
      <c r="T2119" s="10">
        <f t="shared" si="198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02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3"/>
        <v>40718.839537037034</v>
      </c>
      <c r="T2120" s="10">
        <f t="shared" si="198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02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3"/>
        <v>41107.130150462966</v>
      </c>
      <c r="T2121" s="10">
        <f t="shared" si="198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02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3"/>
        <v>41591.964537037034</v>
      </c>
      <c r="T2122" s="10">
        <f t="shared" si="198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02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3"/>
        <v>42716.7424537037</v>
      </c>
      <c r="T2123" s="10">
        <f t="shared" si="198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02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3"/>
        <v>42712.300567129627</v>
      </c>
      <c r="T2124" s="10">
        <f t="shared" si="198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02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3"/>
        <v>40198.424849537041</v>
      </c>
      <c r="T2125" s="10">
        <f t="shared" si="198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02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3"/>
        <v>40464.028182870366</v>
      </c>
      <c r="T2126" s="10">
        <f t="shared" si="198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02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3"/>
        <v>42191.023530092592</v>
      </c>
      <c r="T2127" s="10">
        <f t="shared" si="198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02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3"/>
        <v>41951.973229166666</v>
      </c>
      <c r="T2128" s="10">
        <f t="shared" si="198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02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3"/>
        <v>42045.50535879629</v>
      </c>
      <c r="T2129" s="10">
        <f t="shared" si="198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02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3"/>
        <v>41843.772789351853</v>
      </c>
      <c r="T2130" s="10">
        <f t="shared" si="198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02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3"/>
        <v>42409.024305555555</v>
      </c>
      <c r="T2131" s="10">
        <f t="shared" si="198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02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3"/>
        <v>41832.086377314816</v>
      </c>
      <c r="T2132" s="10">
        <f t="shared" si="198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02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3"/>
        <v>42167.207071759258</v>
      </c>
      <c r="T2133" s="10">
        <f t="shared" si="198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02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3"/>
        <v>41643.487175925926</v>
      </c>
      <c r="T2134" s="10">
        <f t="shared" si="198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02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3"/>
        <v>40619.097210648149</v>
      </c>
      <c r="T2135" s="10">
        <f t="shared" si="198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02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3"/>
        <v>41361.886469907404</v>
      </c>
      <c r="T2136" s="10">
        <f t="shared" si="198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02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3"/>
        <v>41156.963344907403</v>
      </c>
      <c r="T2137" s="10">
        <f t="shared" si="198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02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3"/>
        <v>41536.509097222224</v>
      </c>
      <c r="T2138" s="10">
        <f t="shared" si="198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02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3"/>
        <v>41948.771168981482</v>
      </c>
      <c r="T2139" s="10">
        <f t="shared" si="198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02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3"/>
        <v>41557.013182870374</v>
      </c>
      <c r="T2140" s="10">
        <f t="shared" si="198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02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3"/>
        <v>42647.750092592592</v>
      </c>
      <c r="T2141" s="10">
        <f t="shared" si="198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02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3"/>
        <v>41255.833611111113</v>
      </c>
      <c r="T2142" s="10">
        <f t="shared" si="198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02"/>
        <v>0</v>
      </c>
      <c r="P2143" s="6" t="str">
        <f t="shared" si="199"/>
        <v>NONE</v>
      </c>
      <c r="Q2143" t="str">
        <f t="shared" si="200"/>
        <v>games</v>
      </c>
      <c r="R2143" t="str">
        <f t="shared" si="201"/>
        <v>video games</v>
      </c>
      <c r="S2143" s="10">
        <f t="shared" si="203"/>
        <v>41927.235636574071</v>
      </c>
      <c r="T2143" s="10">
        <f t="shared" si="198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02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3"/>
        <v>42340.701504629629</v>
      </c>
      <c r="T2144" s="10">
        <f t="shared" si="198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02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3"/>
        <v>40332.886712962965</v>
      </c>
      <c r="T2145" s="10">
        <f t="shared" si="198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02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3"/>
        <v>41499.546759259261</v>
      </c>
      <c r="T2146" s="10">
        <f t="shared" si="198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02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3"/>
        <v>41575.237430555557</v>
      </c>
      <c r="T2147" s="10">
        <f t="shared" si="198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02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3"/>
        <v>42397.679513888885</v>
      </c>
      <c r="T2148" s="10">
        <f t="shared" si="198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02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3"/>
        <v>41927.295694444445</v>
      </c>
      <c r="T2149" s="10">
        <f t="shared" si="198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02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3"/>
        <v>42066.733587962968</v>
      </c>
      <c r="T2150" s="10">
        <f t="shared" si="198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02"/>
        <v>0</v>
      </c>
      <c r="P2151" s="6" t="str">
        <f t="shared" si="199"/>
        <v>NONE</v>
      </c>
      <c r="Q2151" t="str">
        <f t="shared" si="200"/>
        <v>games</v>
      </c>
      <c r="R2151" t="str">
        <f t="shared" si="201"/>
        <v>video games</v>
      </c>
      <c r="S2151" s="10">
        <f t="shared" si="203"/>
        <v>40355.024953703702</v>
      </c>
      <c r="T2151" s="10">
        <f t="shared" si="198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02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3"/>
        <v>42534.284710648149</v>
      </c>
      <c r="T2152" s="10">
        <f t="shared" si="198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02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3"/>
        <v>42520.847384259265</v>
      </c>
      <c r="T2153" s="10">
        <f t="shared" si="198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02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3"/>
        <v>41683.832280092596</v>
      </c>
      <c r="T2154" s="10">
        <f t="shared" si="198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02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3"/>
        <v>41974.911087962959</v>
      </c>
      <c r="T2155" s="10">
        <f t="shared" si="198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02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3"/>
        <v>41647.632256944446</v>
      </c>
      <c r="T2156" s="10">
        <f t="shared" si="198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02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3"/>
        <v>42430.747511574074</v>
      </c>
      <c r="T2157" s="10">
        <f t="shared" si="198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02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3"/>
        <v>41488.85423611111</v>
      </c>
      <c r="T2158" s="10">
        <f t="shared" si="198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02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3"/>
        <v>42694.98128472222</v>
      </c>
      <c r="T2159" s="10">
        <f t="shared" si="198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02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3"/>
        <v>41264.853865740741</v>
      </c>
      <c r="T2160" s="10">
        <f t="shared" si="198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02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3"/>
        <v>40710.731180555551</v>
      </c>
      <c r="T2161" s="10">
        <f t="shared" si="198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02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3"/>
        <v>41018.711863425924</v>
      </c>
      <c r="T2162" s="10">
        <f t="shared" si="198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02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3"/>
        <v>42240.852534722217</v>
      </c>
      <c r="T2163" s="10">
        <f t="shared" si="198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02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3"/>
        <v>41813.766099537039</v>
      </c>
      <c r="T2164" s="10">
        <f t="shared" si="198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02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3"/>
        <v>42111.899537037039</v>
      </c>
      <c r="T2165" s="10">
        <f t="shared" si="198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02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3"/>
        <v>42515.71775462963</v>
      </c>
      <c r="T2166" s="10">
        <f t="shared" si="198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02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3"/>
        <v>42438.667071759264</v>
      </c>
      <c r="T2167" s="10">
        <f t="shared" si="198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02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3"/>
        <v>41933.838171296295</v>
      </c>
      <c r="T2168" s="10">
        <f t="shared" si="198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02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3"/>
        <v>41153.066400462965</v>
      </c>
      <c r="T2169" s="10">
        <f t="shared" si="198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02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3"/>
        <v>42745.600243055553</v>
      </c>
      <c r="T2170" s="10">
        <f t="shared" si="198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02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3"/>
        <v>42793.700821759259</v>
      </c>
      <c r="T2171" s="10">
        <f t="shared" si="198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02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3"/>
        <v>42198.750254629631</v>
      </c>
      <c r="T2172" s="10">
        <f t="shared" si="198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02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3"/>
        <v>42141.95711805555</v>
      </c>
      <c r="T2173" s="10">
        <f t="shared" si="198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02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3"/>
        <v>42082.580092592587</v>
      </c>
      <c r="T2174" s="10">
        <f t="shared" si="198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02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3"/>
        <v>41495.692627314813</v>
      </c>
      <c r="T2175" s="10">
        <f t="shared" si="198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02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3"/>
        <v>42465.542905092589</v>
      </c>
      <c r="T2176" s="10">
        <f t="shared" si="198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02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3"/>
        <v>42565.009097222224</v>
      </c>
      <c r="T2177" s="10">
        <f t="shared" si="198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02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3"/>
        <v>42096.633206018523</v>
      </c>
      <c r="T2178" s="10">
        <f t="shared" ref="T2178:T2241" si="204">(((I2178/60)/60)/24)+DATE(1970,1,1)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2"/>
        <v>1.0012000000000001</v>
      </c>
      <c r="P2179" s="6">
        <f t="shared" ref="P2179:P2242" si="205">_xlfn.IFS(E2179&gt;0,E2179/L2179,E2179=0,"NONE")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0">
        <f t="shared" si="203"/>
        <v>42502.250775462962</v>
      </c>
      <c r="T2179" s="10">
        <f t="shared" si="204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ref="O2180:O2243" si="208">E2180/D2180</f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3"/>
        <v>42723.63653935185</v>
      </c>
      <c r="T2180" s="10">
        <f t="shared" si="204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8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ref="S2181:S2244" si="209">(((J2181/60)/60)/24)+DATE(1970,1,1)</f>
        <v>42075.171203703707</v>
      </c>
      <c r="T2181" s="10">
        <f t="shared" si="204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8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9"/>
        <v>42279.669768518521</v>
      </c>
      <c r="T2182" s="10">
        <f t="shared" si="204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8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9"/>
        <v>42773.005243055552</v>
      </c>
      <c r="T2183" s="10">
        <f t="shared" si="204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8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9"/>
        <v>41879.900752314818</v>
      </c>
      <c r="T2184" s="10">
        <f t="shared" si="204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8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9"/>
        <v>42745.365474537044</v>
      </c>
      <c r="T2185" s="10">
        <f t="shared" si="204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8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9"/>
        <v>42380.690289351856</v>
      </c>
      <c r="T2186" s="10">
        <f t="shared" si="204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8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9"/>
        <v>41319.349988425929</v>
      </c>
      <c r="T2187" s="10">
        <f t="shared" si="204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8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9"/>
        <v>42583.615081018521</v>
      </c>
      <c r="T2188" s="10">
        <f t="shared" si="204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8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9"/>
        <v>42068.209097222221</v>
      </c>
      <c r="T2189" s="10">
        <f t="shared" si="204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8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9"/>
        <v>42633.586122685185</v>
      </c>
      <c r="T2190" s="10">
        <f t="shared" si="204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8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9"/>
        <v>42467.788194444445</v>
      </c>
      <c r="T2191" s="10">
        <f t="shared" si="204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8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9"/>
        <v>42417.625046296293</v>
      </c>
      <c r="T2192" s="10">
        <f t="shared" si="204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8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9"/>
        <v>42768.833645833336</v>
      </c>
      <c r="T2193" s="10">
        <f t="shared" si="204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8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9"/>
        <v>42691.8512037037</v>
      </c>
      <c r="T2194" s="10">
        <f t="shared" si="204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8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9"/>
        <v>42664.405925925923</v>
      </c>
      <c r="T2195" s="10">
        <f t="shared" si="204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8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9"/>
        <v>42425.757986111115</v>
      </c>
      <c r="T2196" s="10">
        <f t="shared" si="204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8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9"/>
        <v>42197.771990740745</v>
      </c>
      <c r="T2197" s="10">
        <f t="shared" si="204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8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9"/>
        <v>42675.487291666665</v>
      </c>
      <c r="T2198" s="10">
        <f t="shared" si="204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8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9"/>
        <v>42033.584016203706</v>
      </c>
      <c r="T2199" s="10">
        <f t="shared" si="204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8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9"/>
        <v>42292.513888888891</v>
      </c>
      <c r="T2200" s="10">
        <f t="shared" si="204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8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9"/>
        <v>42262.416643518518</v>
      </c>
      <c r="T2201" s="10">
        <f t="shared" si="204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8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9"/>
        <v>42163.625787037032</v>
      </c>
      <c r="T2202" s="10">
        <f t="shared" si="204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8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9"/>
        <v>41276.846817129634</v>
      </c>
      <c r="T2203" s="10">
        <f t="shared" si="204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8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9"/>
        <v>41184.849166666667</v>
      </c>
      <c r="T2204" s="10">
        <f t="shared" si="204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8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9"/>
        <v>42241.85974537037</v>
      </c>
      <c r="T2205" s="10">
        <f t="shared" si="204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8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9"/>
        <v>41312.311562499999</v>
      </c>
      <c r="T2206" s="10">
        <f t="shared" si="204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8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9"/>
        <v>41031.82163194444</v>
      </c>
      <c r="T2207" s="10">
        <f t="shared" si="204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8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9"/>
        <v>40997.257222222222</v>
      </c>
      <c r="T2208" s="10">
        <f t="shared" si="204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8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9"/>
        <v>41564.194131944445</v>
      </c>
      <c r="T2209" s="10">
        <f t="shared" si="204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8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9"/>
        <v>40946.882245370369</v>
      </c>
      <c r="T2210" s="10">
        <f t="shared" si="204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8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9"/>
        <v>41732.479675925926</v>
      </c>
      <c r="T2211" s="10">
        <f t="shared" si="204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8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9"/>
        <v>40956.066087962965</v>
      </c>
      <c r="T2212" s="10">
        <f t="shared" si="204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8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9"/>
        <v>41716.785011574073</v>
      </c>
      <c r="T2213" s="10">
        <f t="shared" si="204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8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9"/>
        <v>41548.747418981482</v>
      </c>
      <c r="T2214" s="10">
        <f t="shared" si="204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8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9"/>
        <v>42109.826145833329</v>
      </c>
      <c r="T2215" s="10">
        <f t="shared" si="204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8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9"/>
        <v>41646.792222222226</v>
      </c>
      <c r="T2216" s="10">
        <f t="shared" si="204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8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9"/>
        <v>40958.717268518521</v>
      </c>
      <c r="T2217" s="10">
        <f t="shared" si="204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8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9"/>
        <v>42194.751678240747</v>
      </c>
      <c r="T2218" s="10">
        <f t="shared" si="204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8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9"/>
        <v>42299.776770833334</v>
      </c>
      <c r="T2219" s="10">
        <f t="shared" si="204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8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9"/>
        <v>41127.812303240738</v>
      </c>
      <c r="T2220" s="10">
        <f t="shared" si="204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8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9"/>
        <v>42205.718888888892</v>
      </c>
      <c r="T2221" s="10">
        <f t="shared" si="204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8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9"/>
        <v>41452.060601851852</v>
      </c>
      <c r="T2222" s="10">
        <f t="shared" si="204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8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9"/>
        <v>42452.666770833333</v>
      </c>
      <c r="T2223" s="10">
        <f t="shared" si="204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8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9"/>
        <v>40906.787581018521</v>
      </c>
      <c r="T2224" s="10">
        <f t="shared" si="204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8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9"/>
        <v>42152.640833333338</v>
      </c>
      <c r="T2225" s="10">
        <f t="shared" si="204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8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9"/>
        <v>42644.667534722219</v>
      </c>
      <c r="T2226" s="10">
        <f t="shared" si="204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8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9"/>
        <v>41873.79184027778</v>
      </c>
      <c r="T2227" s="10">
        <f t="shared" si="204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8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9"/>
        <v>42381.79886574074</v>
      </c>
      <c r="T2228" s="10">
        <f t="shared" si="204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8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9"/>
        <v>41561.807349537034</v>
      </c>
      <c r="T2229" s="10">
        <f t="shared" si="204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8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9"/>
        <v>42202.278194444443</v>
      </c>
      <c r="T2230" s="10">
        <f t="shared" si="204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8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9"/>
        <v>41484.664247685185</v>
      </c>
      <c r="T2231" s="10">
        <f t="shared" si="204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8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9"/>
        <v>41724.881099537037</v>
      </c>
      <c r="T2232" s="10">
        <f t="shared" si="204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8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9"/>
        <v>41423.910891203705</v>
      </c>
      <c r="T2233" s="10">
        <f t="shared" si="204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8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9"/>
        <v>41806.794074074074</v>
      </c>
      <c r="T2234" s="10">
        <f t="shared" si="204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8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9"/>
        <v>42331.378923611104</v>
      </c>
      <c r="T2235" s="10">
        <f t="shared" si="204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8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9"/>
        <v>42710.824618055558</v>
      </c>
      <c r="T2236" s="10">
        <f t="shared" si="204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8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9"/>
        <v>42062.022118055553</v>
      </c>
      <c r="T2237" s="10">
        <f t="shared" si="204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8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9"/>
        <v>42371.617164351846</v>
      </c>
      <c r="T2238" s="10">
        <f t="shared" si="204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8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9"/>
        <v>41915.003275462965</v>
      </c>
      <c r="T2239" s="10">
        <f t="shared" si="204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8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9"/>
        <v>42774.621712962966</v>
      </c>
      <c r="T2240" s="10">
        <f t="shared" si="204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8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9"/>
        <v>41572.958495370374</v>
      </c>
      <c r="T2241" s="10">
        <f t="shared" si="204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8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9"/>
        <v>42452.825740740736</v>
      </c>
      <c r="T2242" s="10">
        <f t="shared" ref="T2242:T2305" si="210">(((I2242/60)/60)/24)+DATE(1970,1,1)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08"/>
        <v>8.0640000000000001</v>
      </c>
      <c r="P2243" s="6">
        <f t="shared" ref="P2243:P2306" si="211">_xlfn.IFS(E2243&gt;0,E2243/L2243,E2243=0,"NONE")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0">
        <f t="shared" si="209"/>
        <v>42766.827546296292</v>
      </c>
      <c r="T2243" s="10">
        <f t="shared" si="210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ref="O2244:O2307" si="214">E2244/D2244</f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09"/>
        <v>41569.575613425928</v>
      </c>
      <c r="T2244" s="10">
        <f t="shared" si="210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4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ref="S2245:S2308" si="215">(((J2245/60)/60)/24)+DATE(1970,1,1)</f>
        <v>42800.751041666663</v>
      </c>
      <c r="T2245" s="10">
        <f t="shared" si="210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4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5"/>
        <v>42647.818819444445</v>
      </c>
      <c r="T2246" s="10">
        <f t="shared" si="210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4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5"/>
        <v>41660.708530092597</v>
      </c>
      <c r="T2247" s="10">
        <f t="shared" si="210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4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5"/>
        <v>42221.79178240741</v>
      </c>
      <c r="T2248" s="10">
        <f t="shared" si="210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4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5"/>
        <v>42200.666261574079</v>
      </c>
      <c r="T2249" s="10">
        <f t="shared" si="210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4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5"/>
        <v>42688.875902777778</v>
      </c>
      <c r="T2250" s="10">
        <f t="shared" si="210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4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5"/>
        <v>41336.703298611108</v>
      </c>
      <c r="T2251" s="10">
        <f t="shared" si="210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4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5"/>
        <v>42677.005474537036</v>
      </c>
      <c r="T2252" s="10">
        <f t="shared" si="210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4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5"/>
        <v>41846.34579861111</v>
      </c>
      <c r="T2253" s="10">
        <f t="shared" si="210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4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5"/>
        <v>42573.327986111108</v>
      </c>
      <c r="T2254" s="10">
        <f t="shared" si="210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4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5"/>
        <v>42296.631331018521</v>
      </c>
      <c r="T2255" s="10">
        <f t="shared" si="210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4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5"/>
        <v>42752.647777777776</v>
      </c>
      <c r="T2256" s="10">
        <f t="shared" si="210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4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5"/>
        <v>42467.951979166668</v>
      </c>
      <c r="T2257" s="10">
        <f t="shared" si="210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4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5"/>
        <v>42682.451921296291</v>
      </c>
      <c r="T2258" s="10">
        <f t="shared" si="210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4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5"/>
        <v>42505.936678240745</v>
      </c>
      <c r="T2259" s="10">
        <f t="shared" si="210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4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5"/>
        <v>42136.75100694444</v>
      </c>
      <c r="T2260" s="10">
        <f t="shared" si="210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4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5"/>
        <v>42702.804814814815</v>
      </c>
      <c r="T2261" s="10">
        <f t="shared" si="210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4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5"/>
        <v>41695.016782407409</v>
      </c>
      <c r="T2262" s="10">
        <f t="shared" si="210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4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5"/>
        <v>42759.724768518514</v>
      </c>
      <c r="T2263" s="10">
        <f t="shared" si="210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4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5"/>
        <v>41926.585162037038</v>
      </c>
      <c r="T2264" s="10">
        <f t="shared" si="210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4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5"/>
        <v>42014.832326388889</v>
      </c>
      <c r="T2265" s="10">
        <f t="shared" si="210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4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5"/>
        <v>42496.582337962958</v>
      </c>
      <c r="T2266" s="10">
        <f t="shared" si="210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4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5"/>
        <v>42689.853090277778</v>
      </c>
      <c r="T2267" s="10">
        <f t="shared" si="210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4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5"/>
        <v>42469.874907407408</v>
      </c>
      <c r="T2268" s="10">
        <f t="shared" si="210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4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5"/>
        <v>41968.829826388886</v>
      </c>
      <c r="T2269" s="10">
        <f t="shared" si="210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4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5"/>
        <v>42776.082349537035</v>
      </c>
      <c r="T2270" s="10">
        <f t="shared" si="210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4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5"/>
        <v>42776.704432870371</v>
      </c>
      <c r="T2271" s="10">
        <f t="shared" si="210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4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5"/>
        <v>42725.869363425925</v>
      </c>
      <c r="T2272" s="10">
        <f t="shared" si="210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4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5"/>
        <v>42684.000046296293</v>
      </c>
      <c r="T2273" s="10">
        <f t="shared" si="210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4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5"/>
        <v>42315.699490740735</v>
      </c>
      <c r="T2274" s="10">
        <f t="shared" si="210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4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5"/>
        <v>42781.549097222218</v>
      </c>
      <c r="T2275" s="10">
        <f t="shared" si="210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4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5"/>
        <v>41663.500659722224</v>
      </c>
      <c r="T2276" s="10">
        <f t="shared" si="210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4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5"/>
        <v>41965.616655092599</v>
      </c>
      <c r="T2277" s="10">
        <f t="shared" si="210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4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5"/>
        <v>41614.651493055557</v>
      </c>
      <c r="T2278" s="10">
        <f t="shared" si="210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4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5"/>
        <v>40936.678506944445</v>
      </c>
      <c r="T2279" s="10">
        <f t="shared" si="210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4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5"/>
        <v>42338.709108796291</v>
      </c>
      <c r="T2280" s="10">
        <f t="shared" si="210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4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5"/>
        <v>42020.806701388887</v>
      </c>
      <c r="T2281" s="10">
        <f t="shared" si="210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4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5"/>
        <v>42234.624895833331</v>
      </c>
      <c r="T2282" s="10">
        <f t="shared" si="210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4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5"/>
        <v>40687.285844907405</v>
      </c>
      <c r="T2283" s="10">
        <f t="shared" si="210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4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5"/>
        <v>42323.17460648148</v>
      </c>
      <c r="T2284" s="10">
        <f t="shared" si="210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4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5"/>
        <v>40978.125046296293</v>
      </c>
      <c r="T2285" s="10">
        <f t="shared" si="210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4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5"/>
        <v>40585.796817129631</v>
      </c>
      <c r="T2286" s="10">
        <f t="shared" si="210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4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5"/>
        <v>41059.185682870368</v>
      </c>
      <c r="T2287" s="10">
        <f t="shared" si="210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4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5"/>
        <v>41494.963587962964</v>
      </c>
      <c r="T2288" s="10">
        <f t="shared" si="210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4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5"/>
        <v>41792.667361111111</v>
      </c>
      <c r="T2289" s="10">
        <f t="shared" si="210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4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5"/>
        <v>41067.827418981484</v>
      </c>
      <c r="T2290" s="10">
        <f t="shared" si="210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4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5"/>
        <v>41571.998379629629</v>
      </c>
      <c r="T2291" s="10">
        <f t="shared" si="210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4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5"/>
        <v>40070.253819444442</v>
      </c>
      <c r="T2292" s="10">
        <f t="shared" si="210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4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5"/>
        <v>40987.977060185185</v>
      </c>
      <c r="T2293" s="10">
        <f t="shared" si="210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4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5"/>
        <v>40987.697638888887</v>
      </c>
      <c r="T2294" s="10">
        <f t="shared" si="210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4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5"/>
        <v>41151.708321759259</v>
      </c>
      <c r="T2295" s="10">
        <f t="shared" si="210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4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5"/>
        <v>41264.72314814815</v>
      </c>
      <c r="T2296" s="10">
        <f t="shared" si="210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4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5"/>
        <v>41270.954351851848</v>
      </c>
      <c r="T2297" s="10">
        <f t="shared" si="210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4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5"/>
        <v>40927.731782407405</v>
      </c>
      <c r="T2298" s="10">
        <f t="shared" si="210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4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5"/>
        <v>40948.042233796295</v>
      </c>
      <c r="T2299" s="10">
        <f t="shared" si="210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4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5"/>
        <v>41694.84065972222</v>
      </c>
      <c r="T2300" s="10">
        <f t="shared" si="210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4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5"/>
        <v>40565.032511574071</v>
      </c>
      <c r="T2301" s="10">
        <f t="shared" si="210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4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5"/>
        <v>41074.727037037039</v>
      </c>
      <c r="T2302" s="10">
        <f t="shared" si="210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4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5"/>
        <v>41416.146944444445</v>
      </c>
      <c r="T2303" s="10">
        <f t="shared" si="210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4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5"/>
        <v>41605.868449074071</v>
      </c>
      <c r="T2304" s="10">
        <f t="shared" si="210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4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5"/>
        <v>40850.111064814817</v>
      </c>
      <c r="T2305" s="10">
        <f t="shared" si="210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4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5"/>
        <v>40502.815868055557</v>
      </c>
      <c r="T2306" s="10">
        <f t="shared" ref="T2306:T2369" si="216">(((I2306/60)/60)/24)+DATE(1970,1,1)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4"/>
        <v>1.0122777777777778</v>
      </c>
      <c r="P2307" s="6">
        <f t="shared" ref="P2307:P2370" si="217">_xlfn.IFS(E2307&gt;0,E2307/L2307,E2307=0,"NONE")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0">
        <f t="shared" si="215"/>
        <v>41834.695277777777</v>
      </c>
      <c r="T2307" s="10">
        <f t="shared" si="216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ref="O2308:O2371" si="220">E2308/D2308</f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15"/>
        <v>40948.16815972222</v>
      </c>
      <c r="T2308" s="10">
        <f t="shared" si="216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20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ref="S2309:S2372" si="221">(((J2309/60)/60)/24)+DATE(1970,1,1)</f>
        <v>41004.802465277775</v>
      </c>
      <c r="T2309" s="10">
        <f t="shared" si="216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20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1"/>
        <v>41851.962916666671</v>
      </c>
      <c r="T2310" s="10">
        <f t="shared" si="216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20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1"/>
        <v>41307.987696759257</v>
      </c>
      <c r="T2311" s="10">
        <f t="shared" si="216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20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1"/>
        <v>41324.79415509259</v>
      </c>
      <c r="T2312" s="10">
        <f t="shared" si="216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20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1"/>
        <v>41736.004502314812</v>
      </c>
      <c r="T2313" s="10">
        <f t="shared" si="216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20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1"/>
        <v>41716.632847222223</v>
      </c>
      <c r="T2314" s="10">
        <f t="shared" si="216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20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1"/>
        <v>41002.958634259259</v>
      </c>
      <c r="T2315" s="10">
        <f t="shared" si="216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20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1"/>
        <v>41037.551585648151</v>
      </c>
      <c r="T2316" s="10">
        <f t="shared" si="216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20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1"/>
        <v>41004.72619212963</v>
      </c>
      <c r="T2317" s="10">
        <f t="shared" si="216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20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1"/>
        <v>40079.725115740745</v>
      </c>
      <c r="T2318" s="10">
        <f t="shared" si="216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20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1"/>
        <v>40192.542233796295</v>
      </c>
      <c r="T2319" s="10">
        <f t="shared" si="216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20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1"/>
        <v>40050.643680555557</v>
      </c>
      <c r="T2320" s="10">
        <f t="shared" si="216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20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1"/>
        <v>41593.082002314812</v>
      </c>
      <c r="T2321" s="10">
        <f t="shared" si="216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20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1"/>
        <v>41696.817129629628</v>
      </c>
      <c r="T2322" s="10">
        <f t="shared" si="216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20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1"/>
        <v>42799.260428240741</v>
      </c>
      <c r="T2323" s="10">
        <f t="shared" si="216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20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1"/>
        <v>42804.895474537043</v>
      </c>
      <c r="T2324" s="10">
        <f t="shared" si="216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20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1"/>
        <v>42807.755173611105</v>
      </c>
      <c r="T2325" s="10">
        <f t="shared" si="216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20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1"/>
        <v>42790.885243055556</v>
      </c>
      <c r="T2326" s="10">
        <f t="shared" si="216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20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1"/>
        <v>42794.022349537037</v>
      </c>
      <c r="T2327" s="10">
        <f t="shared" si="216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20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1"/>
        <v>42804.034120370372</v>
      </c>
      <c r="T2328" s="10">
        <f t="shared" si="216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20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1"/>
        <v>41842.917129629634</v>
      </c>
      <c r="T2329" s="10">
        <f t="shared" si="216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20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1"/>
        <v>42139.781678240746</v>
      </c>
      <c r="T2330" s="10">
        <f t="shared" si="216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20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1"/>
        <v>41807.624374999999</v>
      </c>
      <c r="T2331" s="10">
        <f t="shared" si="216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20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1"/>
        <v>42332.89980324074</v>
      </c>
      <c r="T2332" s="10">
        <f t="shared" si="216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20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1"/>
        <v>41839.005671296298</v>
      </c>
      <c r="T2333" s="10">
        <f t="shared" si="216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20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1"/>
        <v>42011.628136574072</v>
      </c>
      <c r="T2334" s="10">
        <f t="shared" si="216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20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1"/>
        <v>41767.650347222225</v>
      </c>
      <c r="T2335" s="10">
        <f t="shared" si="216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20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1"/>
        <v>41918.670115740737</v>
      </c>
      <c r="T2336" s="10">
        <f t="shared" si="216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20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1"/>
        <v>41771.572256944448</v>
      </c>
      <c r="T2337" s="10">
        <f t="shared" si="216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20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1"/>
        <v>41666.924710648149</v>
      </c>
      <c r="T2338" s="10">
        <f t="shared" si="216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20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1"/>
        <v>41786.640543981484</v>
      </c>
      <c r="T2339" s="10">
        <f t="shared" si="216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20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1"/>
        <v>41789.896805555552</v>
      </c>
      <c r="T2340" s="10">
        <f t="shared" si="216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20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1"/>
        <v>42692.79987268518</v>
      </c>
      <c r="T2341" s="10">
        <f t="shared" si="216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20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1"/>
        <v>42643.642800925925</v>
      </c>
      <c r="T2342" s="10">
        <f t="shared" si="216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20"/>
        <v>0</v>
      </c>
      <c r="P2343" s="6" t="str">
        <f t="shared" si="217"/>
        <v>NONE</v>
      </c>
      <c r="Q2343" t="str">
        <f t="shared" si="218"/>
        <v>technology</v>
      </c>
      <c r="R2343" t="str">
        <f t="shared" si="219"/>
        <v>web</v>
      </c>
      <c r="S2343" s="10">
        <f t="shared" si="221"/>
        <v>42167.813703703709</v>
      </c>
      <c r="T2343" s="10">
        <f t="shared" si="216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20"/>
        <v>0</v>
      </c>
      <c r="P2344" s="6" t="str">
        <f t="shared" si="217"/>
        <v>NONE</v>
      </c>
      <c r="Q2344" t="str">
        <f t="shared" si="218"/>
        <v>technology</v>
      </c>
      <c r="R2344" t="str">
        <f t="shared" si="219"/>
        <v>web</v>
      </c>
      <c r="S2344" s="10">
        <f t="shared" si="221"/>
        <v>41897.702199074076</v>
      </c>
      <c r="T2344" s="10">
        <f t="shared" si="216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20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1"/>
        <v>42327.825289351851</v>
      </c>
      <c r="T2345" s="10">
        <f t="shared" si="216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20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1"/>
        <v>42515.727650462963</v>
      </c>
      <c r="T2346" s="10">
        <f t="shared" si="216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20"/>
        <v>0</v>
      </c>
      <c r="P2347" s="6" t="str">
        <f t="shared" si="217"/>
        <v>NONE</v>
      </c>
      <c r="Q2347" t="str">
        <f t="shared" si="218"/>
        <v>technology</v>
      </c>
      <c r="R2347" t="str">
        <f t="shared" si="219"/>
        <v>web</v>
      </c>
      <c r="S2347" s="10">
        <f t="shared" si="221"/>
        <v>42060.001805555556</v>
      </c>
      <c r="T2347" s="10">
        <f t="shared" si="216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20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1"/>
        <v>42615.79896990741</v>
      </c>
      <c r="T2348" s="10">
        <f t="shared" si="216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20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1"/>
        <v>42577.607361111113</v>
      </c>
      <c r="T2349" s="10">
        <f t="shared" si="216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20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1"/>
        <v>42360.932152777779</v>
      </c>
      <c r="T2350" s="10">
        <f t="shared" si="216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20"/>
        <v>0</v>
      </c>
      <c r="P2351" s="6" t="str">
        <f t="shared" si="217"/>
        <v>NONE</v>
      </c>
      <c r="Q2351" t="str">
        <f t="shared" si="218"/>
        <v>technology</v>
      </c>
      <c r="R2351" t="str">
        <f t="shared" si="219"/>
        <v>web</v>
      </c>
      <c r="S2351" s="10">
        <f t="shared" si="221"/>
        <v>42198.775787037041</v>
      </c>
      <c r="T2351" s="10">
        <f t="shared" si="216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20"/>
        <v>0</v>
      </c>
      <c r="P2352" s="6" t="str">
        <f t="shared" si="217"/>
        <v>NONE</v>
      </c>
      <c r="Q2352" t="str">
        <f t="shared" si="218"/>
        <v>technology</v>
      </c>
      <c r="R2352" t="str">
        <f t="shared" si="219"/>
        <v>web</v>
      </c>
      <c r="S2352" s="10">
        <f t="shared" si="221"/>
        <v>42708.842245370368</v>
      </c>
      <c r="T2352" s="10">
        <f t="shared" si="216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20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1"/>
        <v>42094.101145833338</v>
      </c>
      <c r="T2353" s="10">
        <f t="shared" si="216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20"/>
        <v>0</v>
      </c>
      <c r="P2354" s="6" t="str">
        <f t="shared" si="217"/>
        <v>NONE</v>
      </c>
      <c r="Q2354" t="str">
        <f t="shared" si="218"/>
        <v>technology</v>
      </c>
      <c r="R2354" t="str">
        <f t="shared" si="219"/>
        <v>web</v>
      </c>
      <c r="S2354" s="10">
        <f t="shared" si="221"/>
        <v>42101.633703703701</v>
      </c>
      <c r="T2354" s="10">
        <f t="shared" si="216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20"/>
        <v>0</v>
      </c>
      <c r="P2355" s="6" t="str">
        <f t="shared" si="217"/>
        <v>NONE</v>
      </c>
      <c r="Q2355" t="str">
        <f t="shared" si="218"/>
        <v>technology</v>
      </c>
      <c r="R2355" t="str">
        <f t="shared" si="219"/>
        <v>web</v>
      </c>
      <c r="S2355" s="10">
        <f t="shared" si="221"/>
        <v>42103.676180555558</v>
      </c>
      <c r="T2355" s="10">
        <f t="shared" si="216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20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1"/>
        <v>41954.722916666666</v>
      </c>
      <c r="T2356" s="10">
        <f t="shared" si="216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20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1"/>
        <v>42096.918240740735</v>
      </c>
      <c r="T2357" s="10">
        <f t="shared" si="216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20"/>
        <v>0</v>
      </c>
      <c r="P2358" s="6" t="str">
        <f t="shared" si="217"/>
        <v>NONE</v>
      </c>
      <c r="Q2358" t="str">
        <f t="shared" si="218"/>
        <v>technology</v>
      </c>
      <c r="R2358" t="str">
        <f t="shared" si="219"/>
        <v>web</v>
      </c>
      <c r="S2358" s="10">
        <f t="shared" si="221"/>
        <v>42130.78361111111</v>
      </c>
      <c r="T2358" s="10">
        <f t="shared" si="216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20"/>
        <v>0</v>
      </c>
      <c r="P2359" s="6" t="str">
        <f t="shared" si="217"/>
        <v>NONE</v>
      </c>
      <c r="Q2359" t="str">
        <f t="shared" si="218"/>
        <v>technology</v>
      </c>
      <c r="R2359" t="str">
        <f t="shared" si="219"/>
        <v>web</v>
      </c>
      <c r="S2359" s="10">
        <f t="shared" si="221"/>
        <v>42264.620115740734</v>
      </c>
      <c r="T2359" s="10">
        <f t="shared" si="216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20"/>
        <v>0</v>
      </c>
      <c r="P2360" s="6" t="str">
        <f t="shared" si="217"/>
        <v>NONE</v>
      </c>
      <c r="Q2360" t="str">
        <f t="shared" si="218"/>
        <v>technology</v>
      </c>
      <c r="R2360" t="str">
        <f t="shared" si="219"/>
        <v>web</v>
      </c>
      <c r="S2360" s="10">
        <f t="shared" si="221"/>
        <v>41978.930972222224</v>
      </c>
      <c r="T2360" s="10">
        <f t="shared" si="216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20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1"/>
        <v>42159.649583333332</v>
      </c>
      <c r="T2361" s="10">
        <f t="shared" si="216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20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1"/>
        <v>42377.70694444445</v>
      </c>
      <c r="T2362" s="10">
        <f t="shared" si="216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20"/>
        <v>0</v>
      </c>
      <c r="P2363" s="6" t="str">
        <f t="shared" si="217"/>
        <v>NONE</v>
      </c>
      <c r="Q2363" t="str">
        <f t="shared" si="218"/>
        <v>technology</v>
      </c>
      <c r="R2363" t="str">
        <f t="shared" si="219"/>
        <v>web</v>
      </c>
      <c r="S2363" s="10">
        <f t="shared" si="221"/>
        <v>42466.858888888892</v>
      </c>
      <c r="T2363" s="10">
        <f t="shared" si="216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20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1"/>
        <v>41954.688310185185</v>
      </c>
      <c r="T2364" s="10">
        <f t="shared" si="216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20"/>
        <v>0</v>
      </c>
      <c r="P2365" s="6" t="str">
        <f t="shared" si="217"/>
        <v>NONE</v>
      </c>
      <c r="Q2365" t="str">
        <f t="shared" si="218"/>
        <v>technology</v>
      </c>
      <c r="R2365" t="str">
        <f t="shared" si="219"/>
        <v>web</v>
      </c>
      <c r="S2365" s="10">
        <f t="shared" si="221"/>
        <v>42322.011574074073</v>
      </c>
      <c r="T2365" s="10">
        <f t="shared" si="216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20"/>
        <v>0</v>
      </c>
      <c r="P2366" s="6" t="str">
        <f t="shared" si="217"/>
        <v>NONE</v>
      </c>
      <c r="Q2366" t="str">
        <f t="shared" si="218"/>
        <v>technology</v>
      </c>
      <c r="R2366" t="str">
        <f t="shared" si="219"/>
        <v>web</v>
      </c>
      <c r="S2366" s="10">
        <f t="shared" si="221"/>
        <v>42248.934675925921</v>
      </c>
      <c r="T2366" s="10">
        <f t="shared" si="216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20"/>
        <v>0</v>
      </c>
      <c r="P2367" s="6" t="str">
        <f t="shared" si="217"/>
        <v>NONE</v>
      </c>
      <c r="Q2367" t="str">
        <f t="shared" si="218"/>
        <v>technology</v>
      </c>
      <c r="R2367" t="str">
        <f t="shared" si="219"/>
        <v>web</v>
      </c>
      <c r="S2367" s="10">
        <f t="shared" si="221"/>
        <v>42346.736400462964</v>
      </c>
      <c r="T2367" s="10">
        <f t="shared" si="216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20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1"/>
        <v>42268.531631944439</v>
      </c>
      <c r="T2368" s="10">
        <f t="shared" si="216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20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1"/>
        <v>42425.970092592594</v>
      </c>
      <c r="T2369" s="10">
        <f t="shared" si="216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20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1"/>
        <v>42063.721817129626</v>
      </c>
      <c r="T2370" s="10">
        <f t="shared" ref="T2370:T2433" si="222">(((I2370/60)/60)/24)+DATE(1970,1,1)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0"/>
        <v>0</v>
      </c>
      <c r="P2371" s="6" t="str">
        <f t="shared" ref="P2371:P2434" si="223">_xlfn.IFS(E2371&gt;0,E2371/L2371,E2371=0,"NONE")</f>
        <v>NONE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0">
        <f t="shared" si="221"/>
        <v>42380.812627314815</v>
      </c>
      <c r="T2371" s="10">
        <f t="shared" si="222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ref="O2372:O2435" si="226">E2372/D2372</f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1"/>
        <v>41961.18913194444</v>
      </c>
      <c r="T2372" s="10">
        <f t="shared" si="222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6"/>
        <v>0</v>
      </c>
      <c r="P2373" s="6" t="str">
        <f t="shared" si="223"/>
        <v>NONE</v>
      </c>
      <c r="Q2373" t="str">
        <f t="shared" si="224"/>
        <v>technology</v>
      </c>
      <c r="R2373" t="str">
        <f t="shared" si="225"/>
        <v>web</v>
      </c>
      <c r="S2373" s="10">
        <f t="shared" ref="S2373:S2436" si="227">(((J2373/60)/60)/24)+DATE(1970,1,1)</f>
        <v>42150.777731481481</v>
      </c>
      <c r="T2373" s="10">
        <f t="shared" si="222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6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7"/>
        <v>42088.069108796291</v>
      </c>
      <c r="T2374" s="10">
        <f t="shared" si="222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6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7"/>
        <v>42215.662314814821</v>
      </c>
      <c r="T2375" s="10">
        <f t="shared" si="222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6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7"/>
        <v>42017.843287037031</v>
      </c>
      <c r="T2376" s="10">
        <f t="shared" si="222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6"/>
        <v>0</v>
      </c>
      <c r="P2377" s="6" t="str">
        <f t="shared" si="223"/>
        <v>NONE</v>
      </c>
      <c r="Q2377" t="str">
        <f t="shared" si="224"/>
        <v>technology</v>
      </c>
      <c r="R2377" t="str">
        <f t="shared" si="225"/>
        <v>web</v>
      </c>
      <c r="S2377" s="10">
        <f t="shared" si="227"/>
        <v>42592.836076388892</v>
      </c>
      <c r="T2377" s="10">
        <f t="shared" si="222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6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7"/>
        <v>42318.925532407404</v>
      </c>
      <c r="T2378" s="10">
        <f t="shared" si="222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6"/>
        <v>0</v>
      </c>
      <c r="P2379" s="6" t="str">
        <f t="shared" si="223"/>
        <v>NONE</v>
      </c>
      <c r="Q2379" t="str">
        <f t="shared" si="224"/>
        <v>technology</v>
      </c>
      <c r="R2379" t="str">
        <f t="shared" si="225"/>
        <v>web</v>
      </c>
      <c r="S2379" s="10">
        <f t="shared" si="227"/>
        <v>42669.870173611111</v>
      </c>
      <c r="T2379" s="10">
        <f t="shared" si="222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6"/>
        <v>0</v>
      </c>
      <c r="P2380" s="6" t="str">
        <f t="shared" si="223"/>
        <v>NONE</v>
      </c>
      <c r="Q2380" t="str">
        <f t="shared" si="224"/>
        <v>technology</v>
      </c>
      <c r="R2380" t="str">
        <f t="shared" si="225"/>
        <v>web</v>
      </c>
      <c r="S2380" s="10">
        <f t="shared" si="227"/>
        <v>42213.013078703705</v>
      </c>
      <c r="T2380" s="10">
        <f t="shared" si="222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6"/>
        <v>0</v>
      </c>
      <c r="P2381" s="6" t="str">
        <f t="shared" si="223"/>
        <v>NONE</v>
      </c>
      <c r="Q2381" t="str">
        <f t="shared" si="224"/>
        <v>technology</v>
      </c>
      <c r="R2381" t="str">
        <f t="shared" si="225"/>
        <v>web</v>
      </c>
      <c r="S2381" s="10">
        <f t="shared" si="227"/>
        <v>42237.016388888893</v>
      </c>
      <c r="T2381" s="10">
        <f t="shared" si="222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6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7"/>
        <v>42248.793310185181</v>
      </c>
      <c r="T2382" s="10">
        <f t="shared" si="222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6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7"/>
        <v>42074.935740740737</v>
      </c>
      <c r="T2383" s="10">
        <f t="shared" si="222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6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7"/>
        <v>42195.187534722223</v>
      </c>
      <c r="T2384" s="10">
        <f t="shared" si="222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6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7"/>
        <v>42027.056793981479</v>
      </c>
      <c r="T2385" s="10">
        <f t="shared" si="222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6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7"/>
        <v>41927.067627314813</v>
      </c>
      <c r="T2386" s="10">
        <f t="shared" si="222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6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7"/>
        <v>42191.70175925926</v>
      </c>
      <c r="T2387" s="10">
        <f t="shared" si="222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6"/>
        <v>0</v>
      </c>
      <c r="P2388" s="6" t="str">
        <f t="shared" si="223"/>
        <v>NONE</v>
      </c>
      <c r="Q2388" t="str">
        <f t="shared" si="224"/>
        <v>technology</v>
      </c>
      <c r="R2388" t="str">
        <f t="shared" si="225"/>
        <v>web</v>
      </c>
      <c r="S2388" s="10">
        <f t="shared" si="227"/>
        <v>41954.838240740741</v>
      </c>
      <c r="T2388" s="10">
        <f t="shared" si="222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6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7"/>
        <v>42528.626620370371</v>
      </c>
      <c r="T2389" s="10">
        <f t="shared" si="222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6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7"/>
        <v>41989.853692129633</v>
      </c>
      <c r="T2390" s="10">
        <f t="shared" si="222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6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7"/>
        <v>42179.653379629628</v>
      </c>
      <c r="T2391" s="10">
        <f t="shared" si="222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6"/>
        <v>0</v>
      </c>
      <c r="P2392" s="6" t="str">
        <f t="shared" si="223"/>
        <v>NONE</v>
      </c>
      <c r="Q2392" t="str">
        <f t="shared" si="224"/>
        <v>technology</v>
      </c>
      <c r="R2392" t="str">
        <f t="shared" si="225"/>
        <v>web</v>
      </c>
      <c r="S2392" s="10">
        <f t="shared" si="227"/>
        <v>41968.262314814812</v>
      </c>
      <c r="T2392" s="10">
        <f t="shared" si="222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6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7"/>
        <v>42064.794490740736</v>
      </c>
      <c r="T2393" s="10">
        <f t="shared" si="222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6"/>
        <v>0</v>
      </c>
      <c r="P2394" s="6" t="str">
        <f t="shared" si="223"/>
        <v>NONE</v>
      </c>
      <c r="Q2394" t="str">
        <f t="shared" si="224"/>
        <v>technology</v>
      </c>
      <c r="R2394" t="str">
        <f t="shared" si="225"/>
        <v>web</v>
      </c>
      <c r="S2394" s="10">
        <f t="shared" si="227"/>
        <v>42276.120636574073</v>
      </c>
      <c r="T2394" s="10">
        <f t="shared" si="222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6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7"/>
        <v>42194.648344907408</v>
      </c>
      <c r="T2395" s="10">
        <f t="shared" si="222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6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7"/>
        <v>42031.362187499995</v>
      </c>
      <c r="T2396" s="10">
        <f t="shared" si="222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6"/>
        <v>0</v>
      </c>
      <c r="P2397" s="6" t="str">
        <f t="shared" si="223"/>
        <v>NONE</v>
      </c>
      <c r="Q2397" t="str">
        <f t="shared" si="224"/>
        <v>technology</v>
      </c>
      <c r="R2397" t="str">
        <f t="shared" si="225"/>
        <v>web</v>
      </c>
      <c r="S2397" s="10">
        <f t="shared" si="227"/>
        <v>42717.121377314819</v>
      </c>
      <c r="T2397" s="10">
        <f t="shared" si="222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6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7"/>
        <v>42262.849050925928</v>
      </c>
      <c r="T2398" s="10">
        <f t="shared" si="222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6"/>
        <v>0</v>
      </c>
      <c r="P2399" s="6" t="str">
        <f t="shared" si="223"/>
        <v>NONE</v>
      </c>
      <c r="Q2399" t="str">
        <f t="shared" si="224"/>
        <v>technology</v>
      </c>
      <c r="R2399" t="str">
        <f t="shared" si="225"/>
        <v>web</v>
      </c>
      <c r="S2399" s="10">
        <f t="shared" si="227"/>
        <v>41976.88490740741</v>
      </c>
      <c r="T2399" s="10">
        <f t="shared" si="222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6"/>
        <v>0</v>
      </c>
      <c r="P2400" s="6" t="str">
        <f t="shared" si="223"/>
        <v>NONE</v>
      </c>
      <c r="Q2400" t="str">
        <f t="shared" si="224"/>
        <v>technology</v>
      </c>
      <c r="R2400" t="str">
        <f t="shared" si="225"/>
        <v>web</v>
      </c>
      <c r="S2400" s="10">
        <f t="shared" si="227"/>
        <v>42157.916481481487</v>
      </c>
      <c r="T2400" s="10">
        <f t="shared" si="222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6"/>
        <v>0</v>
      </c>
      <c r="P2401" s="6" t="str">
        <f t="shared" si="223"/>
        <v>NONE</v>
      </c>
      <c r="Q2401" t="str">
        <f t="shared" si="224"/>
        <v>technology</v>
      </c>
      <c r="R2401" t="str">
        <f t="shared" si="225"/>
        <v>web</v>
      </c>
      <c r="S2401" s="10">
        <f t="shared" si="227"/>
        <v>41956.853078703702</v>
      </c>
      <c r="T2401" s="10">
        <f t="shared" si="222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6"/>
        <v>0</v>
      </c>
      <c r="P2402" s="6" t="str">
        <f t="shared" si="223"/>
        <v>NONE</v>
      </c>
      <c r="Q2402" t="str">
        <f t="shared" si="224"/>
        <v>technology</v>
      </c>
      <c r="R2402" t="str">
        <f t="shared" si="225"/>
        <v>web</v>
      </c>
      <c r="S2402" s="10">
        <f t="shared" si="227"/>
        <v>42444.268101851849</v>
      </c>
      <c r="T2402" s="10">
        <f t="shared" si="222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6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7"/>
        <v>42374.822870370372</v>
      </c>
      <c r="T2403" s="10">
        <f t="shared" si="222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6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7"/>
        <v>42107.679756944446</v>
      </c>
      <c r="T2404" s="10">
        <f t="shared" si="222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6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7"/>
        <v>42399.882615740738</v>
      </c>
      <c r="T2405" s="10">
        <f t="shared" si="222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6"/>
        <v>0</v>
      </c>
      <c r="P2406" s="6" t="str">
        <f t="shared" si="223"/>
        <v>NONE</v>
      </c>
      <c r="Q2406" t="str">
        <f t="shared" si="224"/>
        <v>food</v>
      </c>
      <c r="R2406" t="str">
        <f t="shared" si="225"/>
        <v>food trucks</v>
      </c>
      <c r="S2406" s="10">
        <f t="shared" si="227"/>
        <v>42342.03943287037</v>
      </c>
      <c r="T2406" s="10">
        <f t="shared" si="222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6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7"/>
        <v>42595.585358796292</v>
      </c>
      <c r="T2407" s="10">
        <f t="shared" si="222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6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7"/>
        <v>41983.110995370371</v>
      </c>
      <c r="T2408" s="10">
        <f t="shared" si="222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6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7"/>
        <v>42082.575555555552</v>
      </c>
      <c r="T2409" s="10">
        <f t="shared" si="222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6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7"/>
        <v>41919.140706018516</v>
      </c>
      <c r="T2410" s="10">
        <f t="shared" si="222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6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7"/>
        <v>42204.875868055555</v>
      </c>
      <c r="T2411" s="10">
        <f t="shared" si="222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6"/>
        <v>0</v>
      </c>
      <c r="P2412" s="6" t="str">
        <f t="shared" si="223"/>
        <v>NONE</v>
      </c>
      <c r="Q2412" t="str">
        <f t="shared" si="224"/>
        <v>food</v>
      </c>
      <c r="R2412" t="str">
        <f t="shared" si="225"/>
        <v>food trucks</v>
      </c>
      <c r="S2412" s="10">
        <f t="shared" si="227"/>
        <v>42224.408275462964</v>
      </c>
      <c r="T2412" s="10">
        <f t="shared" si="222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6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7"/>
        <v>42211.732430555552</v>
      </c>
      <c r="T2413" s="10">
        <f t="shared" si="222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6"/>
        <v>0</v>
      </c>
      <c r="P2414" s="6" t="str">
        <f t="shared" si="223"/>
        <v>NONE</v>
      </c>
      <c r="Q2414" t="str">
        <f t="shared" si="224"/>
        <v>food</v>
      </c>
      <c r="R2414" t="str">
        <f t="shared" si="225"/>
        <v>food trucks</v>
      </c>
      <c r="S2414" s="10">
        <f t="shared" si="227"/>
        <v>42655.736956018518</v>
      </c>
      <c r="T2414" s="10">
        <f t="shared" si="222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6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7"/>
        <v>41760.10974537037</v>
      </c>
      <c r="T2415" s="10">
        <f t="shared" si="222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6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7"/>
        <v>42198.695138888885</v>
      </c>
      <c r="T2416" s="10">
        <f t="shared" si="222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6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7"/>
        <v>42536.862800925926</v>
      </c>
      <c r="T2417" s="10">
        <f t="shared" si="222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6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7"/>
        <v>42019.737766203703</v>
      </c>
      <c r="T2418" s="10">
        <f t="shared" si="222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6"/>
        <v>0</v>
      </c>
      <c r="P2419" s="6" t="str">
        <f t="shared" si="223"/>
        <v>NONE</v>
      </c>
      <c r="Q2419" t="str">
        <f t="shared" si="224"/>
        <v>food</v>
      </c>
      <c r="R2419" t="str">
        <f t="shared" si="225"/>
        <v>food trucks</v>
      </c>
      <c r="S2419" s="10">
        <f t="shared" si="227"/>
        <v>41831.884108796294</v>
      </c>
      <c r="T2419" s="10">
        <f t="shared" si="222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6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7"/>
        <v>42027.856990740736</v>
      </c>
      <c r="T2420" s="10">
        <f t="shared" si="222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6"/>
        <v>0</v>
      </c>
      <c r="P2421" s="6" t="str">
        <f t="shared" si="223"/>
        <v>NONE</v>
      </c>
      <c r="Q2421" t="str">
        <f t="shared" si="224"/>
        <v>food</v>
      </c>
      <c r="R2421" t="str">
        <f t="shared" si="225"/>
        <v>food trucks</v>
      </c>
      <c r="S2421" s="10">
        <f t="shared" si="227"/>
        <v>41993.738298611104</v>
      </c>
      <c r="T2421" s="10">
        <f t="shared" si="222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6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7"/>
        <v>41893.028877314813</v>
      </c>
      <c r="T2422" s="10">
        <f t="shared" si="222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6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7"/>
        <v>42026.687453703707</v>
      </c>
      <c r="T2423" s="10">
        <f t="shared" si="222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6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7"/>
        <v>42044.724953703699</v>
      </c>
      <c r="T2424" s="10">
        <f t="shared" si="222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6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7"/>
        <v>41974.704745370371</v>
      </c>
      <c r="T2425" s="10">
        <f t="shared" si="222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6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7"/>
        <v>41909.892453703702</v>
      </c>
      <c r="T2426" s="10">
        <f t="shared" si="222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6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7"/>
        <v>42502.913761574076</v>
      </c>
      <c r="T2427" s="10">
        <f t="shared" si="222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6"/>
        <v>0</v>
      </c>
      <c r="P2428" s="6" t="str">
        <f t="shared" si="223"/>
        <v>NONE</v>
      </c>
      <c r="Q2428" t="str">
        <f t="shared" si="224"/>
        <v>food</v>
      </c>
      <c r="R2428" t="str">
        <f t="shared" si="225"/>
        <v>food trucks</v>
      </c>
      <c r="S2428" s="10">
        <f t="shared" si="227"/>
        <v>42164.170046296291</v>
      </c>
      <c r="T2428" s="10">
        <f t="shared" si="222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6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7"/>
        <v>42412.318668981476</v>
      </c>
      <c r="T2429" s="10">
        <f t="shared" si="222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6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7"/>
        <v>42045.784155092595</v>
      </c>
      <c r="T2430" s="10">
        <f t="shared" si="222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6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7"/>
        <v>42734.879236111112</v>
      </c>
      <c r="T2431" s="10">
        <f t="shared" si="222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6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7"/>
        <v>42382.130833333329</v>
      </c>
      <c r="T2432" s="10">
        <f t="shared" si="222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6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7"/>
        <v>42489.099687499998</v>
      </c>
      <c r="T2433" s="10">
        <f t="shared" si="222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6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7"/>
        <v>42041.218715277777</v>
      </c>
      <c r="T2434" s="10">
        <f t="shared" ref="T2434:T2497" si="228">(((I2434/60)/60)/24)+DATE(1970,1,1)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6"/>
        <v>0</v>
      </c>
      <c r="P2435" s="6" t="str">
        <f t="shared" ref="P2435:P2498" si="229">_xlfn.IFS(E2435&gt;0,E2435/L2435,E2435=0,"NONE")</f>
        <v>NONE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0">
        <f t="shared" si="227"/>
        <v>42397.89980324074</v>
      </c>
      <c r="T2435" s="10">
        <f t="shared" si="228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ref="O2436:O2499" si="232">E2436/D2436</f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27"/>
        <v>42180.18604166666</v>
      </c>
      <c r="T2436" s="10">
        <f t="shared" si="228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32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ref="S2437:S2500" si="233">(((J2437/60)/60)/24)+DATE(1970,1,1)</f>
        <v>42252.277615740735</v>
      </c>
      <c r="T2437" s="10">
        <f t="shared" si="228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32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3"/>
        <v>42338.615393518514</v>
      </c>
      <c r="T2438" s="10">
        <f t="shared" si="228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32"/>
        <v>0</v>
      </c>
      <c r="P2439" s="6" t="str">
        <f t="shared" si="229"/>
        <v>NONE</v>
      </c>
      <c r="Q2439" t="str">
        <f t="shared" si="230"/>
        <v>food</v>
      </c>
      <c r="R2439" t="str">
        <f t="shared" si="231"/>
        <v>food trucks</v>
      </c>
      <c r="S2439" s="10">
        <f t="shared" si="233"/>
        <v>42031.965138888889</v>
      </c>
      <c r="T2439" s="10">
        <f t="shared" si="228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32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3"/>
        <v>42285.91506944444</v>
      </c>
      <c r="T2440" s="10">
        <f t="shared" si="228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32"/>
        <v>0</v>
      </c>
      <c r="P2441" s="6" t="str">
        <f t="shared" si="229"/>
        <v>NONE</v>
      </c>
      <c r="Q2441" t="str">
        <f t="shared" si="230"/>
        <v>food</v>
      </c>
      <c r="R2441" t="str">
        <f t="shared" si="231"/>
        <v>food trucks</v>
      </c>
      <c r="S2441" s="10">
        <f t="shared" si="233"/>
        <v>42265.818622685183</v>
      </c>
      <c r="T2441" s="10">
        <f t="shared" si="228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32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3"/>
        <v>42383.899456018517</v>
      </c>
      <c r="T2442" s="10">
        <f t="shared" si="228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32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3"/>
        <v>42187.125625000001</v>
      </c>
      <c r="T2443" s="10">
        <f t="shared" si="228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32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3"/>
        <v>42052.666990740734</v>
      </c>
      <c r="T2444" s="10">
        <f t="shared" si="228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32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3"/>
        <v>41836.625254629631</v>
      </c>
      <c r="T2445" s="10">
        <f t="shared" si="228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32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3"/>
        <v>42485.754525462966</v>
      </c>
      <c r="T2446" s="10">
        <f t="shared" si="228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32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3"/>
        <v>42243.190057870372</v>
      </c>
      <c r="T2447" s="10">
        <f t="shared" si="228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32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3"/>
        <v>42670.602673611109</v>
      </c>
      <c r="T2448" s="10">
        <f t="shared" si="228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32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3"/>
        <v>42654.469826388886</v>
      </c>
      <c r="T2449" s="10">
        <f t="shared" si="228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32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3"/>
        <v>42607.316122685181</v>
      </c>
      <c r="T2450" s="10">
        <f t="shared" si="228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32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3"/>
        <v>41943.142534722225</v>
      </c>
      <c r="T2451" s="10">
        <f t="shared" si="228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32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3"/>
        <v>41902.07240740741</v>
      </c>
      <c r="T2452" s="10">
        <f t="shared" si="228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32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3"/>
        <v>42779.908449074079</v>
      </c>
      <c r="T2453" s="10">
        <f t="shared" si="228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32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3"/>
        <v>42338.84375</v>
      </c>
      <c r="T2454" s="10">
        <f t="shared" si="228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32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3"/>
        <v>42738.692233796297</v>
      </c>
      <c r="T2455" s="10">
        <f t="shared" si="228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32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3"/>
        <v>42770.201481481476</v>
      </c>
      <c r="T2456" s="10">
        <f t="shared" si="228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32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3"/>
        <v>42452.781828703708</v>
      </c>
      <c r="T2457" s="10">
        <f t="shared" si="228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32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3"/>
        <v>42761.961099537039</v>
      </c>
      <c r="T2458" s="10">
        <f t="shared" si="228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32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3"/>
        <v>42423.602500000001</v>
      </c>
      <c r="T2459" s="10">
        <f t="shared" si="228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32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3"/>
        <v>42495.871736111112</v>
      </c>
      <c r="T2460" s="10">
        <f t="shared" si="228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32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3"/>
        <v>42407.637557870374</v>
      </c>
      <c r="T2461" s="10">
        <f t="shared" si="228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32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3"/>
        <v>42704.187118055561</v>
      </c>
      <c r="T2462" s="10">
        <f t="shared" si="228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32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3"/>
        <v>40784.012696759259</v>
      </c>
      <c r="T2463" s="10">
        <f t="shared" si="228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32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3"/>
        <v>41089.186296296299</v>
      </c>
      <c r="T2464" s="10">
        <f t="shared" si="228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32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3"/>
        <v>41341.111400462964</v>
      </c>
      <c r="T2465" s="10">
        <f t="shared" si="228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32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3"/>
        <v>42248.90042824074</v>
      </c>
      <c r="T2466" s="10">
        <f t="shared" si="228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32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3"/>
        <v>41145.719305555554</v>
      </c>
      <c r="T2467" s="10">
        <f t="shared" si="228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32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3"/>
        <v>41373.102465277778</v>
      </c>
      <c r="T2468" s="10">
        <f t="shared" si="228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32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3"/>
        <v>41025.874201388891</v>
      </c>
      <c r="T2469" s="10">
        <f t="shared" si="228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32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3"/>
        <v>41174.154178240737</v>
      </c>
      <c r="T2470" s="10">
        <f t="shared" si="228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32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3"/>
        <v>40557.429733796293</v>
      </c>
      <c r="T2471" s="10">
        <f t="shared" si="228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32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3"/>
        <v>41023.07471064815</v>
      </c>
      <c r="T2472" s="10">
        <f t="shared" si="228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32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3"/>
        <v>40893.992962962962</v>
      </c>
      <c r="T2473" s="10">
        <f t="shared" si="228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32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3"/>
        <v>40354.11550925926</v>
      </c>
      <c r="T2474" s="10">
        <f t="shared" si="228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32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3"/>
        <v>41193.748483796298</v>
      </c>
      <c r="T2475" s="10">
        <f t="shared" si="228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32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3"/>
        <v>40417.011296296296</v>
      </c>
      <c r="T2476" s="10">
        <f t="shared" si="228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32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3"/>
        <v>40310.287673611114</v>
      </c>
      <c r="T2477" s="10">
        <f t="shared" si="228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32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3"/>
        <v>41913.328356481477</v>
      </c>
      <c r="T2478" s="10">
        <f t="shared" si="228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32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3"/>
        <v>41088.691493055558</v>
      </c>
      <c r="T2479" s="10">
        <f t="shared" si="228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32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3"/>
        <v>41257.950381944444</v>
      </c>
      <c r="T2480" s="10">
        <f t="shared" si="228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32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3"/>
        <v>41107.726782407408</v>
      </c>
      <c r="T2481" s="10">
        <f t="shared" si="228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32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3"/>
        <v>42227.936157407406</v>
      </c>
      <c r="T2482" s="10">
        <f t="shared" si="228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32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3"/>
        <v>40999.645925925928</v>
      </c>
      <c r="T2483" s="10">
        <f t="shared" si="228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32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3"/>
        <v>40711.782210648147</v>
      </c>
      <c r="T2484" s="10">
        <f t="shared" si="228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32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3"/>
        <v>40970.750034722223</v>
      </c>
      <c r="T2485" s="10">
        <f t="shared" si="228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32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3"/>
        <v>40771.916701388887</v>
      </c>
      <c r="T2486" s="10">
        <f t="shared" si="228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32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3"/>
        <v>40793.998599537037</v>
      </c>
      <c r="T2487" s="10">
        <f t="shared" si="228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32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3"/>
        <v>40991.708055555559</v>
      </c>
      <c r="T2488" s="10">
        <f t="shared" si="228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32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3"/>
        <v>41026.083298611113</v>
      </c>
      <c r="T2489" s="10">
        <f t="shared" si="228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32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3"/>
        <v>40833.633194444446</v>
      </c>
      <c r="T2490" s="10">
        <f t="shared" si="228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32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3"/>
        <v>41373.690266203703</v>
      </c>
      <c r="T2491" s="10">
        <f t="shared" si="228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32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3"/>
        <v>41023.227731481478</v>
      </c>
      <c r="T2492" s="10">
        <f t="shared" si="228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32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3"/>
        <v>40542.839282407411</v>
      </c>
      <c r="T2493" s="10">
        <f t="shared" si="228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32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3"/>
        <v>41024.985972222225</v>
      </c>
      <c r="T2494" s="10">
        <f t="shared" si="228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32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3"/>
        <v>41348.168287037035</v>
      </c>
      <c r="T2495" s="10">
        <f t="shared" si="228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32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3"/>
        <v>41022.645185185182</v>
      </c>
      <c r="T2496" s="10">
        <f t="shared" si="228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32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3"/>
        <v>41036.946469907409</v>
      </c>
      <c r="T2497" s="10">
        <f t="shared" si="228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32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3"/>
        <v>41327.996435185189</v>
      </c>
      <c r="T2498" s="10">
        <f t="shared" ref="T2498:T2561" si="234">(((I2498/60)/60)/24)+DATE(1970,1,1)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2"/>
        <v>1.127715</v>
      </c>
      <c r="P2499" s="6">
        <f t="shared" ref="P2499:P2562" si="235">_xlfn.IFS(E2499&gt;0,E2499/L2499,E2499=0,"NONE")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0">
        <f t="shared" si="233"/>
        <v>40730.878912037035</v>
      </c>
      <c r="T2499" s="10">
        <f t="shared" si="234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ref="O2500:O2563" si="238">E2500/D2500</f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3"/>
        <v>42017.967442129629</v>
      </c>
      <c r="T2500" s="10">
        <f t="shared" si="234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8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ref="S2501:S2564" si="239">(((J2501/60)/60)/24)+DATE(1970,1,1)</f>
        <v>41226.648576388885</v>
      </c>
      <c r="T2501" s="10">
        <f t="shared" si="234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8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9"/>
        <v>41053.772858796299</v>
      </c>
      <c r="T2502" s="10">
        <f t="shared" si="234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8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9"/>
        <v>42244.776666666665</v>
      </c>
      <c r="T2503" s="10">
        <f t="shared" si="234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8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9"/>
        <v>41858.825439814813</v>
      </c>
      <c r="T2504" s="10">
        <f t="shared" si="234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8"/>
        <v>0</v>
      </c>
      <c r="P2505" s="6" t="str">
        <f t="shared" si="235"/>
        <v>NONE</v>
      </c>
      <c r="Q2505" t="str">
        <f t="shared" si="236"/>
        <v>food</v>
      </c>
      <c r="R2505" t="str">
        <f t="shared" si="237"/>
        <v>restaurants</v>
      </c>
      <c r="S2505" s="10">
        <f t="shared" si="239"/>
        <v>42498.899398148147</v>
      </c>
      <c r="T2505" s="10">
        <f t="shared" si="234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8"/>
        <v>0</v>
      </c>
      <c r="P2506" s="6" t="str">
        <f t="shared" si="235"/>
        <v>NONE</v>
      </c>
      <c r="Q2506" t="str">
        <f t="shared" si="236"/>
        <v>food</v>
      </c>
      <c r="R2506" t="str">
        <f t="shared" si="237"/>
        <v>restaurants</v>
      </c>
      <c r="S2506" s="10">
        <f t="shared" si="239"/>
        <v>41928.015439814815</v>
      </c>
      <c r="T2506" s="10">
        <f t="shared" si="234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8"/>
        <v>0</v>
      </c>
      <c r="P2507" s="6" t="str">
        <f t="shared" si="235"/>
        <v>NONE</v>
      </c>
      <c r="Q2507" t="str">
        <f t="shared" si="236"/>
        <v>food</v>
      </c>
      <c r="R2507" t="str">
        <f t="shared" si="237"/>
        <v>restaurants</v>
      </c>
      <c r="S2507" s="10">
        <f t="shared" si="239"/>
        <v>42047.05574074074</v>
      </c>
      <c r="T2507" s="10">
        <f t="shared" si="234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8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9"/>
        <v>42258.297094907408</v>
      </c>
      <c r="T2508" s="10">
        <f t="shared" si="234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8"/>
        <v>0</v>
      </c>
      <c r="P2509" s="6" t="str">
        <f t="shared" si="235"/>
        <v>NONE</v>
      </c>
      <c r="Q2509" t="str">
        <f t="shared" si="236"/>
        <v>food</v>
      </c>
      <c r="R2509" t="str">
        <f t="shared" si="237"/>
        <v>restaurants</v>
      </c>
      <c r="S2509" s="10">
        <f t="shared" si="239"/>
        <v>42105.072962962964</v>
      </c>
      <c r="T2509" s="10">
        <f t="shared" si="234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8"/>
        <v>0</v>
      </c>
      <c r="P2510" s="6" t="str">
        <f t="shared" si="235"/>
        <v>NONE</v>
      </c>
      <c r="Q2510" t="str">
        <f t="shared" si="236"/>
        <v>food</v>
      </c>
      <c r="R2510" t="str">
        <f t="shared" si="237"/>
        <v>restaurants</v>
      </c>
      <c r="S2510" s="10">
        <f t="shared" si="239"/>
        <v>41835.951782407406</v>
      </c>
      <c r="T2510" s="10">
        <f t="shared" si="234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8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9"/>
        <v>42058.809594907405</v>
      </c>
      <c r="T2511" s="10">
        <f t="shared" si="234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8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9"/>
        <v>42078.997361111105</v>
      </c>
      <c r="T2512" s="10">
        <f t="shared" si="234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8"/>
        <v>0</v>
      </c>
      <c r="P2513" s="6" t="str">
        <f t="shared" si="235"/>
        <v>NONE</v>
      </c>
      <c r="Q2513" t="str">
        <f t="shared" si="236"/>
        <v>food</v>
      </c>
      <c r="R2513" t="str">
        <f t="shared" si="237"/>
        <v>restaurants</v>
      </c>
      <c r="S2513" s="10">
        <f t="shared" si="239"/>
        <v>42371.446909722217</v>
      </c>
      <c r="T2513" s="10">
        <f t="shared" si="234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8"/>
        <v>0</v>
      </c>
      <c r="P2514" s="6" t="str">
        <f t="shared" si="235"/>
        <v>NONE</v>
      </c>
      <c r="Q2514" t="str">
        <f t="shared" si="236"/>
        <v>food</v>
      </c>
      <c r="R2514" t="str">
        <f t="shared" si="237"/>
        <v>restaurants</v>
      </c>
      <c r="S2514" s="10">
        <f t="shared" si="239"/>
        <v>41971.876863425925</v>
      </c>
      <c r="T2514" s="10">
        <f t="shared" si="234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8"/>
        <v>0</v>
      </c>
      <c r="P2515" s="6" t="str">
        <f t="shared" si="235"/>
        <v>NONE</v>
      </c>
      <c r="Q2515" t="str">
        <f t="shared" si="236"/>
        <v>food</v>
      </c>
      <c r="R2515" t="str">
        <f t="shared" si="237"/>
        <v>restaurants</v>
      </c>
      <c r="S2515" s="10">
        <f t="shared" si="239"/>
        <v>42732.00681712963</v>
      </c>
      <c r="T2515" s="10">
        <f t="shared" si="234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8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9"/>
        <v>41854.389780092592</v>
      </c>
      <c r="T2516" s="10">
        <f t="shared" si="234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8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9"/>
        <v>42027.839733796296</v>
      </c>
      <c r="T2517" s="10">
        <f t="shared" si="234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8"/>
        <v>0</v>
      </c>
      <c r="P2518" s="6" t="str">
        <f t="shared" si="235"/>
        <v>NONE</v>
      </c>
      <c r="Q2518" t="str">
        <f t="shared" si="236"/>
        <v>food</v>
      </c>
      <c r="R2518" t="str">
        <f t="shared" si="237"/>
        <v>restaurants</v>
      </c>
      <c r="S2518" s="10">
        <f t="shared" si="239"/>
        <v>41942.653379629628</v>
      </c>
      <c r="T2518" s="10">
        <f t="shared" si="234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8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9"/>
        <v>42052.802430555559</v>
      </c>
      <c r="T2519" s="10">
        <f t="shared" si="234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8"/>
        <v>0</v>
      </c>
      <c r="P2520" s="6" t="str">
        <f t="shared" si="235"/>
        <v>NONE</v>
      </c>
      <c r="Q2520" t="str">
        <f t="shared" si="236"/>
        <v>food</v>
      </c>
      <c r="R2520" t="str">
        <f t="shared" si="237"/>
        <v>restaurants</v>
      </c>
      <c r="S2520" s="10">
        <f t="shared" si="239"/>
        <v>41926.680879629632</v>
      </c>
      <c r="T2520" s="10">
        <f t="shared" si="234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8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9"/>
        <v>41809.155138888891</v>
      </c>
      <c r="T2521" s="10">
        <f t="shared" si="234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8"/>
        <v>0</v>
      </c>
      <c r="P2522" s="6" t="str">
        <f t="shared" si="235"/>
        <v>NONE</v>
      </c>
      <c r="Q2522" t="str">
        <f t="shared" si="236"/>
        <v>food</v>
      </c>
      <c r="R2522" t="str">
        <f t="shared" si="237"/>
        <v>restaurants</v>
      </c>
      <c r="S2522" s="10">
        <f t="shared" si="239"/>
        <v>42612.600520833337</v>
      </c>
      <c r="T2522" s="10">
        <f t="shared" si="234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8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9"/>
        <v>42269.967835648145</v>
      </c>
      <c r="T2523" s="10">
        <f t="shared" si="234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8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9"/>
        <v>42460.573611111111</v>
      </c>
      <c r="T2524" s="10">
        <f t="shared" si="234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8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9"/>
        <v>41930.975601851853</v>
      </c>
      <c r="T2525" s="10">
        <f t="shared" si="234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8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9"/>
        <v>41961.807372685187</v>
      </c>
      <c r="T2526" s="10">
        <f t="shared" si="234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8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9"/>
        <v>41058.844571759262</v>
      </c>
      <c r="T2527" s="10">
        <f t="shared" si="234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8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9"/>
        <v>41953.091134259259</v>
      </c>
      <c r="T2528" s="10">
        <f t="shared" si="234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8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9"/>
        <v>41546.75105324074</v>
      </c>
      <c r="T2529" s="10">
        <f t="shared" si="234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8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9"/>
        <v>42217.834525462968</v>
      </c>
      <c r="T2530" s="10">
        <f t="shared" si="234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8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9"/>
        <v>40948.080729166664</v>
      </c>
      <c r="T2531" s="10">
        <f t="shared" si="234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8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9"/>
        <v>42081.864641203705</v>
      </c>
      <c r="T2532" s="10">
        <f t="shared" si="234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8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9"/>
        <v>42208.680023148147</v>
      </c>
      <c r="T2533" s="10">
        <f t="shared" si="234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8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9"/>
        <v>41107.849143518521</v>
      </c>
      <c r="T2534" s="10">
        <f t="shared" si="234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8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9"/>
        <v>41304.751284722224</v>
      </c>
      <c r="T2535" s="10">
        <f t="shared" si="234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8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9"/>
        <v>40127.700370370374</v>
      </c>
      <c r="T2536" s="10">
        <f t="shared" si="234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8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9"/>
        <v>41943.791030092594</v>
      </c>
      <c r="T2537" s="10">
        <f t="shared" si="234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8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9"/>
        <v>41464.106087962966</v>
      </c>
      <c r="T2538" s="10">
        <f t="shared" si="234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8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9"/>
        <v>40696.648784722223</v>
      </c>
      <c r="T2539" s="10">
        <f t="shared" si="234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8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9"/>
        <v>41298.509965277779</v>
      </c>
      <c r="T2540" s="10">
        <f t="shared" si="234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8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9"/>
        <v>41977.902222222227</v>
      </c>
      <c r="T2541" s="10">
        <f t="shared" si="234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8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9"/>
        <v>40785.675011574072</v>
      </c>
      <c r="T2542" s="10">
        <f t="shared" si="234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8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9"/>
        <v>41483.449282407404</v>
      </c>
      <c r="T2543" s="10">
        <f t="shared" si="234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8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9"/>
        <v>41509.426585648151</v>
      </c>
      <c r="T2544" s="10">
        <f t="shared" si="234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8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9"/>
        <v>40514.107615740737</v>
      </c>
      <c r="T2545" s="10">
        <f t="shared" si="234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8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9"/>
        <v>41068.520474537036</v>
      </c>
      <c r="T2546" s="10">
        <f t="shared" si="234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8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9"/>
        <v>42027.13817129629</v>
      </c>
      <c r="T2547" s="10">
        <f t="shared" si="234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8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9"/>
        <v>41524.858553240738</v>
      </c>
      <c r="T2548" s="10">
        <f t="shared" si="234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8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9"/>
        <v>40973.773182870369</v>
      </c>
      <c r="T2549" s="10">
        <f t="shared" si="234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8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9"/>
        <v>42618.625428240746</v>
      </c>
      <c r="T2550" s="10">
        <f t="shared" si="234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8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9"/>
        <v>41390.757754629631</v>
      </c>
      <c r="T2551" s="10">
        <f t="shared" si="234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8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9"/>
        <v>42228.634328703702</v>
      </c>
      <c r="T2552" s="10">
        <f t="shared" si="234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8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9"/>
        <v>40961.252141203702</v>
      </c>
      <c r="T2553" s="10">
        <f t="shared" si="234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8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9"/>
        <v>42769.809965277775</v>
      </c>
      <c r="T2554" s="10">
        <f t="shared" si="234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8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9"/>
        <v>41113.199155092596</v>
      </c>
      <c r="T2555" s="10">
        <f t="shared" si="234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8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9"/>
        <v>42125.078275462962</v>
      </c>
      <c r="T2556" s="10">
        <f t="shared" si="234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8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9"/>
        <v>41026.655011574076</v>
      </c>
      <c r="T2557" s="10">
        <f t="shared" si="234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8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9"/>
        <v>41222.991400462961</v>
      </c>
      <c r="T2558" s="10">
        <f t="shared" si="234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8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9"/>
        <v>41744.745208333334</v>
      </c>
      <c r="T2559" s="10">
        <f t="shared" si="234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8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9"/>
        <v>42093.860023148154</v>
      </c>
      <c r="T2560" s="10">
        <f t="shared" si="234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8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9"/>
        <v>40829.873657407406</v>
      </c>
      <c r="T2561" s="10">
        <f t="shared" si="234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8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9"/>
        <v>42039.951087962967</v>
      </c>
      <c r="T2562" s="10">
        <f t="shared" ref="T2562:T2625" si="240">(((I2562/60)/60)/24)+DATE(1970,1,1)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38"/>
        <v>0</v>
      </c>
      <c r="P2563" s="6" t="str">
        <f t="shared" ref="P2563:P2626" si="241">_xlfn.IFS(E2563&gt;0,E2563/L2563,E2563=0,"NONE")</f>
        <v>NONE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0">
        <f t="shared" si="239"/>
        <v>42260.528807870374</v>
      </c>
      <c r="T2563" s="10">
        <f t="shared" si="240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ref="O2564:O2627" si="244">E2564/D2564</f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39"/>
        <v>42594.524756944447</v>
      </c>
      <c r="T2564" s="10">
        <f t="shared" si="240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4"/>
        <v>0</v>
      </c>
      <c r="P2565" s="6" t="str">
        <f t="shared" si="241"/>
        <v>NONE</v>
      </c>
      <c r="Q2565" t="str">
        <f t="shared" si="242"/>
        <v>food</v>
      </c>
      <c r="R2565" t="str">
        <f t="shared" si="243"/>
        <v>food trucks</v>
      </c>
      <c r="S2565" s="10">
        <f t="shared" ref="S2565:S2628" si="245">(((J2565/60)/60)/24)+DATE(1970,1,1)</f>
        <v>42155.139479166668</v>
      </c>
      <c r="T2565" s="10">
        <f t="shared" si="240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4"/>
        <v>0</v>
      </c>
      <c r="P2566" s="6" t="str">
        <f t="shared" si="241"/>
        <v>NONE</v>
      </c>
      <c r="Q2566" t="str">
        <f t="shared" si="242"/>
        <v>food</v>
      </c>
      <c r="R2566" t="str">
        <f t="shared" si="243"/>
        <v>food trucks</v>
      </c>
      <c r="S2566" s="10">
        <f t="shared" si="245"/>
        <v>41822.040497685186</v>
      </c>
      <c r="T2566" s="10">
        <f t="shared" si="240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4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5"/>
        <v>42440.650335648148</v>
      </c>
      <c r="T2567" s="10">
        <f t="shared" si="240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4"/>
        <v>0</v>
      </c>
      <c r="P2568" s="6" t="str">
        <f t="shared" si="241"/>
        <v>NONE</v>
      </c>
      <c r="Q2568" t="str">
        <f t="shared" si="242"/>
        <v>food</v>
      </c>
      <c r="R2568" t="str">
        <f t="shared" si="243"/>
        <v>food trucks</v>
      </c>
      <c r="S2568" s="10">
        <f t="shared" si="245"/>
        <v>41842.980879629627</v>
      </c>
      <c r="T2568" s="10">
        <f t="shared" si="240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4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5"/>
        <v>42087.878912037035</v>
      </c>
      <c r="T2569" s="10">
        <f t="shared" si="240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4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5"/>
        <v>42584.666597222225</v>
      </c>
      <c r="T2570" s="10">
        <f t="shared" si="240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4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5"/>
        <v>42234.105462962965</v>
      </c>
      <c r="T2571" s="10">
        <f t="shared" si="240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4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5"/>
        <v>42744.903182870374</v>
      </c>
      <c r="T2572" s="10">
        <f t="shared" si="240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4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5"/>
        <v>42449.341678240744</v>
      </c>
      <c r="T2573" s="10">
        <f t="shared" si="240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4"/>
        <v>0</v>
      </c>
      <c r="P2574" s="6" t="str">
        <f t="shared" si="241"/>
        <v>NONE</v>
      </c>
      <c r="Q2574" t="str">
        <f t="shared" si="242"/>
        <v>food</v>
      </c>
      <c r="R2574" t="str">
        <f t="shared" si="243"/>
        <v>food trucks</v>
      </c>
      <c r="S2574" s="10">
        <f t="shared" si="245"/>
        <v>42077.119409722218</v>
      </c>
      <c r="T2574" s="10">
        <f t="shared" si="240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4"/>
        <v>0</v>
      </c>
      <c r="P2575" s="6" t="str">
        <f t="shared" si="241"/>
        <v>NONE</v>
      </c>
      <c r="Q2575" t="str">
        <f t="shared" si="242"/>
        <v>food</v>
      </c>
      <c r="R2575" t="str">
        <f t="shared" si="243"/>
        <v>food trucks</v>
      </c>
      <c r="S2575" s="10">
        <f t="shared" si="245"/>
        <v>41829.592002314814</v>
      </c>
      <c r="T2575" s="10">
        <f t="shared" si="240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4"/>
        <v>0</v>
      </c>
      <c r="P2576" s="6" t="str">
        <f t="shared" si="241"/>
        <v>NONE</v>
      </c>
      <c r="Q2576" t="str">
        <f t="shared" si="242"/>
        <v>food</v>
      </c>
      <c r="R2576" t="str">
        <f t="shared" si="243"/>
        <v>food trucks</v>
      </c>
      <c r="S2576" s="10">
        <f t="shared" si="245"/>
        <v>42487.825752314813</v>
      </c>
      <c r="T2576" s="10">
        <f t="shared" si="240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4"/>
        <v>0</v>
      </c>
      <c r="P2577" s="6" t="str">
        <f t="shared" si="241"/>
        <v>NONE</v>
      </c>
      <c r="Q2577" t="str">
        <f t="shared" si="242"/>
        <v>food</v>
      </c>
      <c r="R2577" t="str">
        <f t="shared" si="243"/>
        <v>food trucks</v>
      </c>
      <c r="S2577" s="10">
        <f t="shared" si="245"/>
        <v>41986.108726851846</v>
      </c>
      <c r="T2577" s="10">
        <f t="shared" si="240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4"/>
        <v>0</v>
      </c>
      <c r="P2578" s="6" t="str">
        <f t="shared" si="241"/>
        <v>NONE</v>
      </c>
      <c r="Q2578" t="str">
        <f t="shared" si="242"/>
        <v>food</v>
      </c>
      <c r="R2578" t="str">
        <f t="shared" si="243"/>
        <v>food trucks</v>
      </c>
      <c r="S2578" s="10">
        <f t="shared" si="245"/>
        <v>42060.00980324074</v>
      </c>
      <c r="T2578" s="10">
        <f t="shared" si="240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4"/>
        <v>0</v>
      </c>
      <c r="P2579" s="6" t="str">
        <f t="shared" si="241"/>
        <v>NONE</v>
      </c>
      <c r="Q2579" t="str">
        <f t="shared" si="242"/>
        <v>food</v>
      </c>
      <c r="R2579" t="str">
        <f t="shared" si="243"/>
        <v>food trucks</v>
      </c>
      <c r="S2579" s="10">
        <f t="shared" si="245"/>
        <v>41830.820567129631</v>
      </c>
      <c r="T2579" s="10">
        <f t="shared" si="240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4"/>
        <v>0</v>
      </c>
      <c r="P2580" s="6" t="str">
        <f t="shared" si="241"/>
        <v>NONE</v>
      </c>
      <c r="Q2580" t="str">
        <f t="shared" si="242"/>
        <v>food</v>
      </c>
      <c r="R2580" t="str">
        <f t="shared" si="243"/>
        <v>food trucks</v>
      </c>
      <c r="S2580" s="10">
        <f t="shared" si="245"/>
        <v>42238.022905092599</v>
      </c>
      <c r="T2580" s="10">
        <f t="shared" si="240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4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5"/>
        <v>41837.829895833333</v>
      </c>
      <c r="T2581" s="10">
        <f t="shared" si="240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4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5"/>
        <v>42110.326423611114</v>
      </c>
      <c r="T2582" s="10">
        <f t="shared" si="240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4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5"/>
        <v>42294.628449074073</v>
      </c>
      <c r="T2583" s="10">
        <f t="shared" si="240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4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5"/>
        <v>42642.988819444443</v>
      </c>
      <c r="T2584" s="10">
        <f t="shared" si="240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4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5"/>
        <v>42019.76944444445</v>
      </c>
      <c r="T2585" s="10">
        <f t="shared" si="240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4"/>
        <v>0</v>
      </c>
      <c r="P2586" s="6" t="str">
        <f t="shared" si="241"/>
        <v>NONE</v>
      </c>
      <c r="Q2586" t="str">
        <f t="shared" si="242"/>
        <v>food</v>
      </c>
      <c r="R2586" t="str">
        <f t="shared" si="243"/>
        <v>food trucks</v>
      </c>
      <c r="S2586" s="10">
        <f t="shared" si="245"/>
        <v>42140.173252314817</v>
      </c>
      <c r="T2586" s="10">
        <f t="shared" si="240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4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5"/>
        <v>41795.963333333333</v>
      </c>
      <c r="T2587" s="10">
        <f t="shared" si="240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4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5"/>
        <v>42333.330277777779</v>
      </c>
      <c r="T2588" s="10">
        <f t="shared" si="240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4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5"/>
        <v>42338.675381944442</v>
      </c>
      <c r="T2589" s="10">
        <f t="shared" si="240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4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5"/>
        <v>42042.676226851851</v>
      </c>
      <c r="T2590" s="10">
        <f t="shared" si="240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4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5"/>
        <v>42422.536192129628</v>
      </c>
      <c r="T2591" s="10">
        <f t="shared" si="240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4"/>
        <v>0</v>
      </c>
      <c r="P2592" s="6" t="str">
        <f t="shared" si="241"/>
        <v>NONE</v>
      </c>
      <c r="Q2592" t="str">
        <f t="shared" si="242"/>
        <v>food</v>
      </c>
      <c r="R2592" t="str">
        <f t="shared" si="243"/>
        <v>food trucks</v>
      </c>
      <c r="S2592" s="10">
        <f t="shared" si="245"/>
        <v>42388.589085648149</v>
      </c>
      <c r="T2592" s="10">
        <f t="shared" si="240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4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5"/>
        <v>42382.906527777777</v>
      </c>
      <c r="T2593" s="10">
        <f t="shared" si="240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4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5"/>
        <v>41887.801168981481</v>
      </c>
      <c r="T2594" s="10">
        <f t="shared" si="240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4"/>
        <v>0</v>
      </c>
      <c r="P2595" s="6" t="str">
        <f t="shared" si="241"/>
        <v>NONE</v>
      </c>
      <c r="Q2595" t="str">
        <f t="shared" si="242"/>
        <v>food</v>
      </c>
      <c r="R2595" t="str">
        <f t="shared" si="243"/>
        <v>food trucks</v>
      </c>
      <c r="S2595" s="10">
        <f t="shared" si="245"/>
        <v>42089.84520833334</v>
      </c>
      <c r="T2595" s="10">
        <f t="shared" si="240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4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5"/>
        <v>41828.967916666668</v>
      </c>
      <c r="T2596" s="10">
        <f t="shared" si="240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4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5"/>
        <v>42760.244212962964</v>
      </c>
      <c r="T2597" s="10">
        <f t="shared" si="240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4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5"/>
        <v>41828.664456018516</v>
      </c>
      <c r="T2598" s="10">
        <f t="shared" si="240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4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5"/>
        <v>42510.341631944444</v>
      </c>
      <c r="T2599" s="10">
        <f t="shared" si="240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4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5"/>
        <v>42240.840289351851</v>
      </c>
      <c r="T2600" s="10">
        <f t="shared" si="240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4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5"/>
        <v>41809.754016203704</v>
      </c>
      <c r="T2601" s="10">
        <f t="shared" si="240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4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5"/>
        <v>42394.900462962964</v>
      </c>
      <c r="T2602" s="10">
        <f t="shared" si="240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4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5"/>
        <v>41150.902187499996</v>
      </c>
      <c r="T2603" s="10">
        <f t="shared" si="240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4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5"/>
        <v>41915.747314814813</v>
      </c>
      <c r="T2604" s="10">
        <f t="shared" si="240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4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5"/>
        <v>41617.912662037037</v>
      </c>
      <c r="T2605" s="10">
        <f t="shared" si="240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4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5"/>
        <v>40998.051192129627</v>
      </c>
      <c r="T2606" s="10">
        <f t="shared" si="240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4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5"/>
        <v>42508.541550925926</v>
      </c>
      <c r="T2607" s="10">
        <f t="shared" si="240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4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5"/>
        <v>41726.712754629632</v>
      </c>
      <c r="T2608" s="10">
        <f t="shared" si="240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4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5"/>
        <v>42184.874675925923</v>
      </c>
      <c r="T2609" s="10">
        <f t="shared" si="240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4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5"/>
        <v>42767.801712962959</v>
      </c>
      <c r="T2610" s="10">
        <f t="shared" si="240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4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5"/>
        <v>41075.237858796296</v>
      </c>
      <c r="T2611" s="10">
        <f t="shared" si="240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4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5"/>
        <v>42564.881076388891</v>
      </c>
      <c r="T2612" s="10">
        <f t="shared" si="240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4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5"/>
        <v>42704.335810185185</v>
      </c>
      <c r="T2613" s="10">
        <f t="shared" si="240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4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5"/>
        <v>41982.143171296295</v>
      </c>
      <c r="T2614" s="10">
        <f t="shared" si="240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4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5"/>
        <v>41143.81821759259</v>
      </c>
      <c r="T2615" s="10">
        <f t="shared" si="240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4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5"/>
        <v>41730.708472222221</v>
      </c>
      <c r="T2616" s="10">
        <f t="shared" si="240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4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5"/>
        <v>42453.49726851852</v>
      </c>
      <c r="T2617" s="10">
        <f t="shared" si="240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4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5"/>
        <v>42211.99454861111</v>
      </c>
      <c r="T2618" s="10">
        <f t="shared" si="240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4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5"/>
        <v>41902.874432870369</v>
      </c>
      <c r="T2619" s="10">
        <f t="shared" si="240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4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5"/>
        <v>42279.792372685188</v>
      </c>
      <c r="T2620" s="10">
        <f t="shared" si="240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4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5"/>
        <v>42273.884305555555</v>
      </c>
      <c r="T2621" s="10">
        <f t="shared" si="240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4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5"/>
        <v>42251.16715277778</v>
      </c>
      <c r="T2622" s="10">
        <f t="shared" si="240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4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5"/>
        <v>42115.74754629629</v>
      </c>
      <c r="T2623" s="10">
        <f t="shared" si="240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4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5"/>
        <v>42689.74324074074</v>
      </c>
      <c r="T2624" s="10">
        <f t="shared" si="240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4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5"/>
        <v>42692.256550925929</v>
      </c>
      <c r="T2625" s="10">
        <f t="shared" si="240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4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5"/>
        <v>41144.42155092593</v>
      </c>
      <c r="T2626" s="10">
        <f t="shared" ref="T2626:T2689" si="246">(((I2626/60)/60)/24)+DATE(1970,1,1)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4"/>
        <v>9.56</v>
      </c>
      <c r="P2627" s="6">
        <f t="shared" ref="P2627:P2690" si="247">_xlfn.IFS(E2627&gt;0,E2627/L2627,E2627=0,"NONE")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0">
        <f t="shared" si="245"/>
        <v>42658.810277777782</v>
      </c>
      <c r="T2627" s="10">
        <f t="shared" si="246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ref="O2628:O2691" si="250">E2628/D2628</f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45"/>
        <v>42128.628113425926</v>
      </c>
      <c r="T2628" s="10">
        <f t="shared" si="246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50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ref="S2629:S2692" si="251">(((J2629/60)/60)/24)+DATE(1970,1,1)</f>
        <v>42304.829409722224</v>
      </c>
      <c r="T2629" s="10">
        <f t="shared" si="246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50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1"/>
        <v>41953.966053240743</v>
      </c>
      <c r="T2630" s="10">
        <f t="shared" si="246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50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1"/>
        <v>42108.538449074069</v>
      </c>
      <c r="T2631" s="10">
        <f t="shared" si="246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50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1"/>
        <v>42524.105462962965</v>
      </c>
      <c r="T2632" s="10">
        <f t="shared" si="246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50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1"/>
        <v>42218.169293981482</v>
      </c>
      <c r="T2633" s="10">
        <f t="shared" si="246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50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1"/>
        <v>42494.061793981484</v>
      </c>
      <c r="T2634" s="10">
        <f t="shared" si="246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50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1"/>
        <v>41667.823287037041</v>
      </c>
      <c r="T2635" s="10">
        <f t="shared" si="246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50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1"/>
        <v>42612.656493055561</v>
      </c>
      <c r="T2636" s="10">
        <f t="shared" si="246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50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1"/>
        <v>42037.950937500005</v>
      </c>
      <c r="T2637" s="10">
        <f t="shared" si="246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50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1"/>
        <v>42636.614745370374</v>
      </c>
      <c r="T2638" s="10">
        <f t="shared" si="246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50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1"/>
        <v>42639.549479166672</v>
      </c>
      <c r="T2639" s="10">
        <f t="shared" si="246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50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1"/>
        <v>41989.913136574076</v>
      </c>
      <c r="T2640" s="10">
        <f t="shared" si="246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50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1"/>
        <v>42024.86513888889</v>
      </c>
      <c r="T2641" s="10">
        <f t="shared" si="246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50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1"/>
        <v>42103.160578703704</v>
      </c>
      <c r="T2642" s="10">
        <f t="shared" si="246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50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1"/>
        <v>41880.827118055553</v>
      </c>
      <c r="T2643" s="10">
        <f t="shared" si="246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50"/>
        <v>0</v>
      </c>
      <c r="P2644" s="6" t="str">
        <f t="shared" si="247"/>
        <v>NONE</v>
      </c>
      <c r="Q2644" t="str">
        <f t="shared" si="248"/>
        <v>technology</v>
      </c>
      <c r="R2644" t="str">
        <f t="shared" si="249"/>
        <v>space exploration</v>
      </c>
      <c r="S2644" s="10">
        <f t="shared" si="251"/>
        <v>42536.246620370366</v>
      </c>
      <c r="T2644" s="10">
        <f t="shared" si="246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50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1"/>
        <v>42689.582349537035</v>
      </c>
      <c r="T2645" s="10">
        <f t="shared" si="246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50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1"/>
        <v>42774.792071759264</v>
      </c>
      <c r="T2646" s="10">
        <f t="shared" si="246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50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1"/>
        <v>41921.842627314814</v>
      </c>
      <c r="T2647" s="10">
        <f t="shared" si="246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50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1"/>
        <v>42226.313298611116</v>
      </c>
      <c r="T2648" s="10">
        <f t="shared" si="246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50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1"/>
        <v>42200.261793981481</v>
      </c>
      <c r="T2649" s="10">
        <f t="shared" si="246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50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1"/>
        <v>42408.714814814812</v>
      </c>
      <c r="T2650" s="10">
        <f t="shared" si="246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50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1"/>
        <v>42341.99700231482</v>
      </c>
      <c r="T2651" s="10">
        <f t="shared" si="246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50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1"/>
        <v>42695.624340277776</v>
      </c>
      <c r="T2652" s="10">
        <f t="shared" si="246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50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1"/>
        <v>42327.805659722217</v>
      </c>
      <c r="T2653" s="10">
        <f t="shared" si="246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50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1"/>
        <v>41953.158854166672</v>
      </c>
      <c r="T2654" s="10">
        <f t="shared" si="246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50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1"/>
        <v>41771.651932870373</v>
      </c>
      <c r="T2655" s="10">
        <f t="shared" si="246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50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1"/>
        <v>42055.600995370376</v>
      </c>
      <c r="T2656" s="10">
        <f t="shared" si="246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50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1"/>
        <v>42381.866284722222</v>
      </c>
      <c r="T2657" s="10">
        <f t="shared" si="246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50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1"/>
        <v>42767.688518518517</v>
      </c>
      <c r="T2658" s="10">
        <f t="shared" si="246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50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1"/>
        <v>42551.928854166668</v>
      </c>
      <c r="T2659" s="10">
        <f t="shared" si="246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50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1"/>
        <v>42551.884189814817</v>
      </c>
      <c r="T2660" s="10">
        <f t="shared" si="246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50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1"/>
        <v>42082.069560185191</v>
      </c>
      <c r="T2661" s="10">
        <f t="shared" si="246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50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1"/>
        <v>42272.713171296295</v>
      </c>
      <c r="T2662" s="10">
        <f t="shared" si="246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50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1"/>
        <v>41542.958449074074</v>
      </c>
      <c r="T2663" s="10">
        <f t="shared" si="246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50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1"/>
        <v>42207.746678240743</v>
      </c>
      <c r="T2664" s="10">
        <f t="shared" si="246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50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1"/>
        <v>42222.622766203705</v>
      </c>
      <c r="T2665" s="10">
        <f t="shared" si="246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50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1"/>
        <v>42313.02542824074</v>
      </c>
      <c r="T2666" s="10">
        <f t="shared" si="246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50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1"/>
        <v>42083.895532407405</v>
      </c>
      <c r="T2667" s="10">
        <f t="shared" si="246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50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1"/>
        <v>42235.764340277776</v>
      </c>
      <c r="T2668" s="10">
        <f t="shared" si="246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50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1"/>
        <v>42380.926111111112</v>
      </c>
      <c r="T2669" s="10">
        <f t="shared" si="246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50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1"/>
        <v>42275.588715277772</v>
      </c>
      <c r="T2670" s="10">
        <f t="shared" si="246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50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1"/>
        <v>42319.035833333335</v>
      </c>
      <c r="T2671" s="10">
        <f t="shared" si="246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50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1"/>
        <v>41821.020601851851</v>
      </c>
      <c r="T2672" s="10">
        <f t="shared" si="246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50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1"/>
        <v>41962.749027777783</v>
      </c>
      <c r="T2673" s="10">
        <f t="shared" si="246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50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1"/>
        <v>42344.884143518517</v>
      </c>
      <c r="T2674" s="10">
        <f t="shared" si="246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50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1"/>
        <v>41912.541655092595</v>
      </c>
      <c r="T2675" s="10">
        <f t="shared" si="246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50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1"/>
        <v>42529.632754629631</v>
      </c>
      <c r="T2676" s="10">
        <f t="shared" si="246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50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1"/>
        <v>41923.857511574075</v>
      </c>
      <c r="T2677" s="10">
        <f t="shared" si="246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50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1"/>
        <v>42482.624699074076</v>
      </c>
      <c r="T2678" s="10">
        <f t="shared" si="246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50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1"/>
        <v>41793.029432870368</v>
      </c>
      <c r="T2679" s="10">
        <f t="shared" si="246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50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1"/>
        <v>42241.798206018517</v>
      </c>
      <c r="T2680" s="10">
        <f t="shared" si="246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50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1"/>
        <v>42033.001087962963</v>
      </c>
      <c r="T2681" s="10">
        <f t="shared" si="246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50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1"/>
        <v>42436.211701388893</v>
      </c>
      <c r="T2682" s="10">
        <f t="shared" si="246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50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1"/>
        <v>41805.895254629628</v>
      </c>
      <c r="T2683" s="10">
        <f t="shared" si="246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50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1"/>
        <v>41932.871990740743</v>
      </c>
      <c r="T2684" s="10">
        <f t="shared" si="246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50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1"/>
        <v>42034.75509259259</v>
      </c>
      <c r="T2685" s="10">
        <f t="shared" si="246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50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1"/>
        <v>41820.914641203701</v>
      </c>
      <c r="T2686" s="10">
        <f t="shared" si="246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50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1"/>
        <v>42061.69594907407</v>
      </c>
      <c r="T2687" s="10">
        <f t="shared" si="246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50"/>
        <v>0</v>
      </c>
      <c r="P2688" s="6" t="str">
        <f t="shared" si="247"/>
        <v>NONE</v>
      </c>
      <c r="Q2688" t="str">
        <f t="shared" si="248"/>
        <v>food</v>
      </c>
      <c r="R2688" t="str">
        <f t="shared" si="249"/>
        <v>food trucks</v>
      </c>
      <c r="S2688" s="10">
        <f t="shared" si="251"/>
        <v>41892.974803240737</v>
      </c>
      <c r="T2688" s="10">
        <f t="shared" si="246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50"/>
        <v>0</v>
      </c>
      <c r="P2689" s="6" t="str">
        <f t="shared" si="247"/>
        <v>NONE</v>
      </c>
      <c r="Q2689" t="str">
        <f t="shared" si="248"/>
        <v>food</v>
      </c>
      <c r="R2689" t="str">
        <f t="shared" si="249"/>
        <v>food trucks</v>
      </c>
      <c r="S2689" s="10">
        <f t="shared" si="251"/>
        <v>42154.64025462963</v>
      </c>
      <c r="T2689" s="10">
        <f t="shared" si="246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50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1"/>
        <v>42028.118865740747</v>
      </c>
      <c r="T2690" s="10">
        <f t="shared" ref="T2690:T2753" si="252">(((I2690/60)/60)/24)+DATE(1970,1,1)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0"/>
        <v>2.8571428571428571E-5</v>
      </c>
      <c r="P2691" s="6">
        <f t="shared" ref="P2691:P2754" si="253">_xlfn.IFS(E2691&gt;0,E2691/L2691,E2691=0,"NONE")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0">
        <f t="shared" si="251"/>
        <v>42551.961689814809</v>
      </c>
      <c r="T2691" s="10">
        <f t="shared" si="252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ref="O2692:O2755" si="256">E2692/D2692</f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1"/>
        <v>42113.105046296296</v>
      </c>
      <c r="T2692" s="10">
        <f t="shared" si="252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6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ref="S2693:S2756" si="257">(((J2693/60)/60)/24)+DATE(1970,1,1)</f>
        <v>42089.724039351851</v>
      </c>
      <c r="T2693" s="10">
        <f t="shared" si="252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6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7"/>
        <v>42058.334027777775</v>
      </c>
      <c r="T2694" s="10">
        <f t="shared" si="252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6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7"/>
        <v>41834.138495370367</v>
      </c>
      <c r="T2695" s="10">
        <f t="shared" si="252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6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7"/>
        <v>41878.140497685185</v>
      </c>
      <c r="T2696" s="10">
        <f t="shared" si="252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6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7"/>
        <v>42048.181921296295</v>
      </c>
      <c r="T2697" s="10">
        <f t="shared" si="252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6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7"/>
        <v>41964.844444444447</v>
      </c>
      <c r="T2698" s="10">
        <f t="shared" si="252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6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7"/>
        <v>42187.940081018518</v>
      </c>
      <c r="T2699" s="10">
        <f t="shared" si="252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6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7"/>
        <v>41787.898240740738</v>
      </c>
      <c r="T2700" s="10">
        <f t="shared" si="252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6"/>
        <v>0</v>
      </c>
      <c r="P2701" s="6" t="str">
        <f t="shared" si="253"/>
        <v>NONE</v>
      </c>
      <c r="Q2701" t="str">
        <f t="shared" si="254"/>
        <v>food</v>
      </c>
      <c r="R2701" t="str">
        <f t="shared" si="255"/>
        <v>food trucks</v>
      </c>
      <c r="S2701" s="10">
        <f t="shared" si="257"/>
        <v>41829.896562499998</v>
      </c>
      <c r="T2701" s="10">
        <f t="shared" si="252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6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7"/>
        <v>41870.87467592593</v>
      </c>
      <c r="T2702" s="10">
        <f t="shared" si="252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6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7"/>
        <v>42801.774699074071</v>
      </c>
      <c r="T2703" s="10">
        <f t="shared" si="252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6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7"/>
        <v>42800.801817129628</v>
      </c>
      <c r="T2704" s="10">
        <f t="shared" si="252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6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7"/>
        <v>42756.690162037034</v>
      </c>
      <c r="T2705" s="10">
        <f t="shared" si="252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6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7"/>
        <v>42787.862430555557</v>
      </c>
      <c r="T2706" s="10">
        <f t="shared" si="252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6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7"/>
        <v>42773.916180555556</v>
      </c>
      <c r="T2707" s="10">
        <f t="shared" si="252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6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7"/>
        <v>41899.294942129629</v>
      </c>
      <c r="T2708" s="10">
        <f t="shared" si="252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6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7"/>
        <v>41391.782905092594</v>
      </c>
      <c r="T2709" s="10">
        <f t="shared" si="252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6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7"/>
        <v>42512.698217592595</v>
      </c>
      <c r="T2710" s="10">
        <f t="shared" si="252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6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7"/>
        <v>42612.149780092594</v>
      </c>
      <c r="T2711" s="10">
        <f t="shared" si="252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6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7"/>
        <v>41828.229490740741</v>
      </c>
      <c r="T2712" s="10">
        <f t="shared" si="252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6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7"/>
        <v>41780.745254629634</v>
      </c>
      <c r="T2713" s="10">
        <f t="shared" si="252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6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7"/>
        <v>41432.062037037038</v>
      </c>
      <c r="T2714" s="10">
        <f t="shared" si="252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6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7"/>
        <v>42322.653749999998</v>
      </c>
      <c r="T2715" s="10">
        <f t="shared" si="252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6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7"/>
        <v>42629.655046296291</v>
      </c>
      <c r="T2716" s="10">
        <f t="shared" si="252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6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7"/>
        <v>42387.398472222223</v>
      </c>
      <c r="T2717" s="10">
        <f t="shared" si="252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6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7"/>
        <v>42255.333252314813</v>
      </c>
      <c r="T2718" s="10">
        <f t="shared" si="252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6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7"/>
        <v>41934.914918981485</v>
      </c>
      <c r="T2719" s="10">
        <f t="shared" si="252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6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7"/>
        <v>42465.596585648149</v>
      </c>
      <c r="T2720" s="10">
        <f t="shared" si="252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6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7"/>
        <v>42418.031180555554</v>
      </c>
      <c r="T2721" s="10">
        <f t="shared" si="252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6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7"/>
        <v>42655.465891203698</v>
      </c>
      <c r="T2722" s="10">
        <f t="shared" si="252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6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7"/>
        <v>41493.543958333335</v>
      </c>
      <c r="T2723" s="10">
        <f t="shared" si="252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6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7"/>
        <v>42704.857094907406</v>
      </c>
      <c r="T2724" s="10">
        <f t="shared" si="252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6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7"/>
        <v>41944.83898148148</v>
      </c>
      <c r="T2725" s="10">
        <f t="shared" si="252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6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7"/>
        <v>42199.32707175926</v>
      </c>
      <c r="T2726" s="10">
        <f t="shared" si="252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6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7"/>
        <v>42745.744618055556</v>
      </c>
      <c r="T2727" s="10">
        <f t="shared" si="252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6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7"/>
        <v>42452.579988425925</v>
      </c>
      <c r="T2728" s="10">
        <f t="shared" si="252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6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7"/>
        <v>42198.676655092597</v>
      </c>
      <c r="T2729" s="10">
        <f t="shared" si="252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6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7"/>
        <v>42333.59993055556</v>
      </c>
      <c r="T2730" s="10">
        <f t="shared" si="252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6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7"/>
        <v>42095.240706018521</v>
      </c>
      <c r="T2731" s="10">
        <f t="shared" si="252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6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7"/>
        <v>41351.541377314818</v>
      </c>
      <c r="T2732" s="10">
        <f t="shared" si="252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6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7"/>
        <v>41872.525717592594</v>
      </c>
      <c r="T2733" s="10">
        <f t="shared" si="252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6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7"/>
        <v>41389.808194444442</v>
      </c>
      <c r="T2734" s="10">
        <f t="shared" si="252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6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7"/>
        <v>42044.272847222222</v>
      </c>
      <c r="T2735" s="10">
        <f t="shared" si="252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6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7"/>
        <v>42626.668888888889</v>
      </c>
      <c r="T2736" s="10">
        <f t="shared" si="252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6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7"/>
        <v>41316.120949074073</v>
      </c>
      <c r="T2737" s="10">
        <f t="shared" si="252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6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7"/>
        <v>41722.666354166664</v>
      </c>
      <c r="T2738" s="10">
        <f t="shared" si="252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6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7"/>
        <v>41611.917673611111</v>
      </c>
      <c r="T2739" s="10">
        <f t="shared" si="252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6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7"/>
        <v>42620.143564814818</v>
      </c>
      <c r="T2740" s="10">
        <f t="shared" si="252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6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7"/>
        <v>41719.887928240743</v>
      </c>
      <c r="T2741" s="10">
        <f t="shared" si="252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6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7"/>
        <v>42045.031851851847</v>
      </c>
      <c r="T2742" s="10">
        <f t="shared" si="252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6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7"/>
        <v>41911.657430555555</v>
      </c>
      <c r="T2743" s="10">
        <f t="shared" si="252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6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7"/>
        <v>41030.719756944447</v>
      </c>
      <c r="T2744" s="10">
        <f t="shared" si="252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6"/>
        <v>0</v>
      </c>
      <c r="P2745" s="6" t="str">
        <f t="shared" si="253"/>
        <v>NONE</v>
      </c>
      <c r="Q2745" t="str">
        <f t="shared" si="254"/>
        <v>publishing</v>
      </c>
      <c r="R2745" t="str">
        <f t="shared" si="255"/>
        <v>children's books</v>
      </c>
      <c r="S2745" s="10">
        <f t="shared" si="257"/>
        <v>42632.328784722224</v>
      </c>
      <c r="T2745" s="10">
        <f t="shared" si="252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6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7"/>
        <v>40938.062476851854</v>
      </c>
      <c r="T2746" s="10">
        <f t="shared" si="252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6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7"/>
        <v>41044.988055555557</v>
      </c>
      <c r="T2747" s="10">
        <f t="shared" si="252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6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7"/>
        <v>41850.781377314815</v>
      </c>
      <c r="T2748" s="10">
        <f t="shared" si="252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6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7"/>
        <v>41044.64811342593</v>
      </c>
      <c r="T2749" s="10">
        <f t="shared" si="252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6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7"/>
        <v>42585.7106712963</v>
      </c>
      <c r="T2750" s="10">
        <f t="shared" si="252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6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7"/>
        <v>42068.799039351856</v>
      </c>
      <c r="T2751" s="10">
        <f t="shared" si="252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6"/>
        <v>0</v>
      </c>
      <c r="P2752" s="6" t="str">
        <f t="shared" si="253"/>
        <v>NONE</v>
      </c>
      <c r="Q2752" t="str">
        <f t="shared" si="254"/>
        <v>publishing</v>
      </c>
      <c r="R2752" t="str">
        <f t="shared" si="255"/>
        <v>children's books</v>
      </c>
      <c r="S2752" s="10">
        <f t="shared" si="257"/>
        <v>41078.899826388886</v>
      </c>
      <c r="T2752" s="10">
        <f t="shared" si="252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6"/>
        <v>0</v>
      </c>
      <c r="P2753" s="6" t="str">
        <f t="shared" si="253"/>
        <v>NONE</v>
      </c>
      <c r="Q2753" t="str">
        <f t="shared" si="254"/>
        <v>publishing</v>
      </c>
      <c r="R2753" t="str">
        <f t="shared" si="255"/>
        <v>children's books</v>
      </c>
      <c r="S2753" s="10">
        <f t="shared" si="257"/>
        <v>41747.887060185189</v>
      </c>
      <c r="T2753" s="10">
        <f t="shared" si="252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6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7"/>
        <v>40855.765092592592</v>
      </c>
      <c r="T2754" s="10">
        <f t="shared" ref="T2754:T2817" si="258">(((I2754/60)/60)/24)+DATE(1970,1,1)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6"/>
        <v>0.19</v>
      </c>
      <c r="P2755" s="6">
        <f t="shared" ref="P2755:P2818" si="259">_xlfn.IFS(E2755&gt;0,E2755/L2755,E2755=0,"NONE")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0">
        <f t="shared" si="257"/>
        <v>41117.900729166664</v>
      </c>
      <c r="T2755" s="10">
        <f t="shared" si="258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ref="O2756:O2819" si="262">E2756/D2756</f>
        <v>0</v>
      </c>
      <c r="P2756" s="6" t="str">
        <f t="shared" si="259"/>
        <v>NONE</v>
      </c>
      <c r="Q2756" t="str">
        <f t="shared" si="260"/>
        <v>publishing</v>
      </c>
      <c r="R2756" t="str">
        <f t="shared" si="261"/>
        <v>children's books</v>
      </c>
      <c r="S2756" s="10">
        <f t="shared" si="257"/>
        <v>41863.636006944449</v>
      </c>
      <c r="T2756" s="10">
        <f t="shared" si="258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62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ref="S2757:S2820" si="263">(((J2757/60)/60)/24)+DATE(1970,1,1)</f>
        <v>42072.790821759263</v>
      </c>
      <c r="T2757" s="10">
        <f t="shared" si="258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62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3"/>
        <v>41620.90047453704</v>
      </c>
      <c r="T2758" s="10">
        <f t="shared" si="258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62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3"/>
        <v>42573.65662037037</v>
      </c>
      <c r="T2759" s="10">
        <f t="shared" si="258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62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3"/>
        <v>42639.441932870366</v>
      </c>
      <c r="T2760" s="10">
        <f t="shared" si="258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62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3"/>
        <v>42524.36650462963</v>
      </c>
      <c r="T2761" s="10">
        <f t="shared" si="258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62"/>
        <v>0</v>
      </c>
      <c r="P2762" s="6" t="str">
        <f t="shared" si="259"/>
        <v>NONE</v>
      </c>
      <c r="Q2762" t="str">
        <f t="shared" si="260"/>
        <v>publishing</v>
      </c>
      <c r="R2762" t="str">
        <f t="shared" si="261"/>
        <v>children's books</v>
      </c>
      <c r="S2762" s="10">
        <f t="shared" si="263"/>
        <v>41415.461319444446</v>
      </c>
      <c r="T2762" s="10">
        <f t="shared" si="258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62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3"/>
        <v>41247.063576388886</v>
      </c>
      <c r="T2763" s="10">
        <f t="shared" si="258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62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3"/>
        <v>40927.036979166667</v>
      </c>
      <c r="T2764" s="10">
        <f t="shared" si="258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62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3"/>
        <v>41373.579675925925</v>
      </c>
      <c r="T2765" s="10">
        <f t="shared" si="258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62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3"/>
        <v>41030.292025462964</v>
      </c>
      <c r="T2766" s="10">
        <f t="shared" si="258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62"/>
        <v>0</v>
      </c>
      <c r="P2767" s="6" t="str">
        <f t="shared" si="259"/>
        <v>NONE</v>
      </c>
      <c r="Q2767" t="str">
        <f t="shared" si="260"/>
        <v>publishing</v>
      </c>
      <c r="R2767" t="str">
        <f t="shared" si="261"/>
        <v>children's books</v>
      </c>
      <c r="S2767" s="10">
        <f t="shared" si="263"/>
        <v>41194.579027777778</v>
      </c>
      <c r="T2767" s="10">
        <f t="shared" si="258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62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3"/>
        <v>40736.668032407404</v>
      </c>
      <c r="T2768" s="10">
        <f t="shared" si="258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62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3"/>
        <v>42172.958912037036</v>
      </c>
      <c r="T2769" s="10">
        <f t="shared" si="258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62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3"/>
        <v>40967.614849537036</v>
      </c>
      <c r="T2770" s="10">
        <f t="shared" si="258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62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3"/>
        <v>41745.826273148145</v>
      </c>
      <c r="T2771" s="10">
        <f t="shared" si="258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62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3"/>
        <v>41686.705208333333</v>
      </c>
      <c r="T2772" s="10">
        <f t="shared" si="258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62"/>
        <v>0</v>
      </c>
      <c r="P2773" s="6" t="str">
        <f t="shared" si="259"/>
        <v>NONE</v>
      </c>
      <c r="Q2773" t="str">
        <f t="shared" si="260"/>
        <v>publishing</v>
      </c>
      <c r="R2773" t="str">
        <f t="shared" si="261"/>
        <v>children's books</v>
      </c>
      <c r="S2773" s="10">
        <f t="shared" si="263"/>
        <v>41257.531712962962</v>
      </c>
      <c r="T2773" s="10">
        <f t="shared" si="258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62"/>
        <v>0</v>
      </c>
      <c r="P2774" s="6" t="str">
        <f t="shared" si="259"/>
        <v>NONE</v>
      </c>
      <c r="Q2774" t="str">
        <f t="shared" si="260"/>
        <v>publishing</v>
      </c>
      <c r="R2774" t="str">
        <f t="shared" si="261"/>
        <v>children's books</v>
      </c>
      <c r="S2774" s="10">
        <f t="shared" si="263"/>
        <v>41537.869143518517</v>
      </c>
      <c r="T2774" s="10">
        <f t="shared" si="258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62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3"/>
        <v>42474.86482638889</v>
      </c>
      <c r="T2775" s="10">
        <f t="shared" si="258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62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3"/>
        <v>41311.126481481479</v>
      </c>
      <c r="T2776" s="10">
        <f t="shared" si="258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62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3"/>
        <v>40863.013356481482</v>
      </c>
      <c r="T2777" s="10">
        <f t="shared" si="258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62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3"/>
        <v>42136.297175925924</v>
      </c>
      <c r="T2778" s="10">
        <f t="shared" si="258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62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3"/>
        <v>42172.669027777782</v>
      </c>
      <c r="T2779" s="10">
        <f t="shared" si="258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62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3"/>
        <v>41846.978078703702</v>
      </c>
      <c r="T2780" s="10">
        <f t="shared" si="258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62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3"/>
        <v>42300.585891203707</v>
      </c>
      <c r="T2781" s="10">
        <f t="shared" si="258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62"/>
        <v>0</v>
      </c>
      <c r="P2782" s="6" t="str">
        <f t="shared" si="259"/>
        <v>NONE</v>
      </c>
      <c r="Q2782" t="str">
        <f t="shared" si="260"/>
        <v>publishing</v>
      </c>
      <c r="R2782" t="str">
        <f t="shared" si="261"/>
        <v>children's books</v>
      </c>
      <c r="S2782" s="10">
        <f t="shared" si="263"/>
        <v>42774.447777777779</v>
      </c>
      <c r="T2782" s="10">
        <f t="shared" si="258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62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3"/>
        <v>42018.94159722222</v>
      </c>
      <c r="T2783" s="10">
        <f t="shared" si="258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62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3"/>
        <v>42026.924976851849</v>
      </c>
      <c r="T2784" s="10">
        <f t="shared" si="258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62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3"/>
        <v>42103.535254629634</v>
      </c>
      <c r="T2785" s="10">
        <f t="shared" si="258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62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3"/>
        <v>41920.787534722222</v>
      </c>
      <c r="T2786" s="10">
        <f t="shared" si="258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62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3"/>
        <v>42558.189432870371</v>
      </c>
      <c r="T2787" s="10">
        <f t="shared" si="258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62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3"/>
        <v>41815.569212962961</v>
      </c>
      <c r="T2788" s="10">
        <f t="shared" si="258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62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3"/>
        <v>41808.198518518519</v>
      </c>
      <c r="T2789" s="10">
        <f t="shared" si="258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62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3"/>
        <v>42550.701886574068</v>
      </c>
      <c r="T2790" s="10">
        <f t="shared" si="258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62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3"/>
        <v>42056.013124999998</v>
      </c>
      <c r="T2791" s="10">
        <f t="shared" si="258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62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3"/>
        <v>42016.938692129625</v>
      </c>
      <c r="T2792" s="10">
        <f t="shared" si="258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62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3"/>
        <v>42591.899988425925</v>
      </c>
      <c r="T2793" s="10">
        <f t="shared" si="258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62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3"/>
        <v>42183.231006944443</v>
      </c>
      <c r="T2794" s="10">
        <f t="shared" si="258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62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3"/>
        <v>42176.419039351851</v>
      </c>
      <c r="T2795" s="10">
        <f t="shared" si="258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62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3"/>
        <v>42416.691655092596</v>
      </c>
      <c r="T2796" s="10">
        <f t="shared" si="258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62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3"/>
        <v>41780.525937500002</v>
      </c>
      <c r="T2797" s="10">
        <f t="shared" si="258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62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3"/>
        <v>41795.528101851851</v>
      </c>
      <c r="T2798" s="10">
        <f t="shared" si="258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62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3"/>
        <v>41798.94027777778</v>
      </c>
      <c r="T2799" s="10">
        <f t="shared" si="258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62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3"/>
        <v>42201.675011574072</v>
      </c>
      <c r="T2800" s="10">
        <f t="shared" si="258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62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3"/>
        <v>42507.264699074076</v>
      </c>
      <c r="T2801" s="10">
        <f t="shared" si="258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62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3"/>
        <v>41948.552847222221</v>
      </c>
      <c r="T2802" s="10">
        <f t="shared" si="258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62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3"/>
        <v>41900.243159722224</v>
      </c>
      <c r="T2803" s="10">
        <f t="shared" si="258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62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3"/>
        <v>42192.64707175926</v>
      </c>
      <c r="T2804" s="10">
        <f t="shared" si="258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62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3"/>
        <v>42158.065694444449</v>
      </c>
      <c r="T2805" s="10">
        <f t="shared" si="258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62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3"/>
        <v>41881.453587962962</v>
      </c>
      <c r="T2806" s="10">
        <f t="shared" si="258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62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3"/>
        <v>42213.505474537036</v>
      </c>
      <c r="T2807" s="10">
        <f t="shared" si="258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62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3"/>
        <v>42185.267245370371</v>
      </c>
      <c r="T2808" s="10">
        <f t="shared" si="258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62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3"/>
        <v>42154.873124999998</v>
      </c>
      <c r="T2809" s="10">
        <f t="shared" si="258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62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3"/>
        <v>42208.84646990741</v>
      </c>
      <c r="T2810" s="10">
        <f t="shared" si="258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62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3"/>
        <v>42451.496817129635</v>
      </c>
      <c r="T2811" s="10">
        <f t="shared" si="258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62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3"/>
        <v>41759.13962962963</v>
      </c>
      <c r="T2812" s="10">
        <f t="shared" si="258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62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3"/>
        <v>42028.496562500004</v>
      </c>
      <c r="T2813" s="10">
        <f t="shared" si="258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62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3"/>
        <v>42054.74418981481</v>
      </c>
      <c r="T2814" s="10">
        <f t="shared" si="258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62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3"/>
        <v>42693.742604166662</v>
      </c>
      <c r="T2815" s="10">
        <f t="shared" si="258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62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3"/>
        <v>42103.399479166663</v>
      </c>
      <c r="T2816" s="10">
        <f t="shared" si="258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62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3"/>
        <v>42559.776724537034</v>
      </c>
      <c r="T2817" s="10">
        <f t="shared" si="258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62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3"/>
        <v>42188.467499999999</v>
      </c>
      <c r="T2818" s="10">
        <f t="shared" ref="T2818:T2881" si="264">(((I2818/60)/60)/24)+DATE(1970,1,1)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2"/>
        <v>1.3</v>
      </c>
      <c r="P2819" s="6">
        <f t="shared" ref="P2819:P2882" si="265">_xlfn.IFS(E2819&gt;0,E2819/L2819,E2819=0,"NONE")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0">
        <f t="shared" si="263"/>
        <v>42023.634976851856</v>
      </c>
      <c r="T2819" s="10">
        <f t="shared" si="264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ref="O2820:O2883" si="268">E2820/D2820</f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3"/>
        <v>42250.598217592589</v>
      </c>
      <c r="T2820" s="10">
        <f t="shared" si="264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8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ref="S2821:S2884" si="269">(((J2821/60)/60)/24)+DATE(1970,1,1)</f>
        <v>42139.525567129633</v>
      </c>
      <c r="T2821" s="10">
        <f t="shared" si="264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8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9"/>
        <v>42401.610983796301</v>
      </c>
      <c r="T2822" s="10">
        <f t="shared" si="264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8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9"/>
        <v>41875.922858796301</v>
      </c>
      <c r="T2823" s="10">
        <f t="shared" si="264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8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9"/>
        <v>42060.683935185181</v>
      </c>
      <c r="T2824" s="10">
        <f t="shared" si="264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8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9"/>
        <v>42067.011643518519</v>
      </c>
      <c r="T2825" s="10">
        <f t="shared" si="264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8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9"/>
        <v>42136.270787037036</v>
      </c>
      <c r="T2826" s="10">
        <f t="shared" si="264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8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9"/>
        <v>42312.792662037042</v>
      </c>
      <c r="T2827" s="10">
        <f t="shared" si="264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8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9"/>
        <v>42171.034861111111</v>
      </c>
      <c r="T2828" s="10">
        <f t="shared" si="264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8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9"/>
        <v>42494.683634259258</v>
      </c>
      <c r="T2829" s="10">
        <f t="shared" si="264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8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9"/>
        <v>42254.264687499999</v>
      </c>
      <c r="T2830" s="10">
        <f t="shared" si="264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8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9"/>
        <v>42495.434236111112</v>
      </c>
      <c r="T2831" s="10">
        <f t="shared" si="264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8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9"/>
        <v>41758.839675925927</v>
      </c>
      <c r="T2832" s="10">
        <f t="shared" si="264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8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9"/>
        <v>42171.824884259258</v>
      </c>
      <c r="T2833" s="10">
        <f t="shared" si="264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8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9"/>
        <v>41938.709421296298</v>
      </c>
      <c r="T2834" s="10">
        <f t="shared" si="264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8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9"/>
        <v>42268.127696759257</v>
      </c>
      <c r="T2835" s="10">
        <f t="shared" si="264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8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9"/>
        <v>42019.959837962961</v>
      </c>
      <c r="T2836" s="10">
        <f t="shared" si="264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8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9"/>
        <v>42313.703900462962</v>
      </c>
      <c r="T2837" s="10">
        <f t="shared" si="264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8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9"/>
        <v>42746.261782407411</v>
      </c>
      <c r="T2838" s="10">
        <f t="shared" si="264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8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9"/>
        <v>42307.908379629633</v>
      </c>
      <c r="T2839" s="10">
        <f t="shared" si="264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8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9"/>
        <v>41842.607592592591</v>
      </c>
      <c r="T2840" s="10">
        <f t="shared" si="264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8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9"/>
        <v>41853.240208333329</v>
      </c>
      <c r="T2841" s="10">
        <f t="shared" si="264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8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9"/>
        <v>42060.035636574074</v>
      </c>
      <c r="T2842" s="10">
        <f t="shared" si="264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8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9"/>
        <v>42291.739548611105</v>
      </c>
      <c r="T2843" s="10">
        <f t="shared" si="264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8"/>
        <v>0</v>
      </c>
      <c r="P2844" s="6" t="str">
        <f t="shared" si="265"/>
        <v>NONE</v>
      </c>
      <c r="Q2844" t="str">
        <f t="shared" si="266"/>
        <v>theater</v>
      </c>
      <c r="R2844" t="str">
        <f t="shared" si="267"/>
        <v>plays</v>
      </c>
      <c r="S2844" s="10">
        <f t="shared" si="269"/>
        <v>41784.952488425923</v>
      </c>
      <c r="T2844" s="10">
        <f t="shared" si="264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8"/>
        <v>0</v>
      </c>
      <c r="P2845" s="6" t="str">
        <f t="shared" si="265"/>
        <v>NONE</v>
      </c>
      <c r="Q2845" t="str">
        <f t="shared" si="266"/>
        <v>theater</v>
      </c>
      <c r="R2845" t="str">
        <f t="shared" si="267"/>
        <v>plays</v>
      </c>
      <c r="S2845" s="10">
        <f t="shared" si="269"/>
        <v>42492.737847222219</v>
      </c>
      <c r="T2845" s="10">
        <f t="shared" si="264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8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9"/>
        <v>42709.546064814815</v>
      </c>
      <c r="T2846" s="10">
        <f t="shared" si="264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8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9"/>
        <v>42103.016585648147</v>
      </c>
      <c r="T2847" s="10">
        <f t="shared" si="264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8"/>
        <v>0</v>
      </c>
      <c r="P2848" s="6" t="str">
        <f t="shared" si="265"/>
        <v>NONE</v>
      </c>
      <c r="Q2848" t="str">
        <f t="shared" si="266"/>
        <v>theater</v>
      </c>
      <c r="R2848" t="str">
        <f t="shared" si="267"/>
        <v>plays</v>
      </c>
      <c r="S2848" s="10">
        <f t="shared" si="269"/>
        <v>42108.692060185189</v>
      </c>
      <c r="T2848" s="10">
        <f t="shared" si="264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8"/>
        <v>0</v>
      </c>
      <c r="P2849" s="6" t="str">
        <f t="shared" si="265"/>
        <v>NONE</v>
      </c>
      <c r="Q2849" t="str">
        <f t="shared" si="266"/>
        <v>theater</v>
      </c>
      <c r="R2849" t="str">
        <f t="shared" si="267"/>
        <v>plays</v>
      </c>
      <c r="S2849" s="10">
        <f t="shared" si="269"/>
        <v>42453.806307870371</v>
      </c>
      <c r="T2849" s="10">
        <f t="shared" si="264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8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9"/>
        <v>42123.648831018523</v>
      </c>
      <c r="T2850" s="10">
        <f t="shared" si="264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8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9"/>
        <v>42453.428240740745</v>
      </c>
      <c r="T2851" s="10">
        <f t="shared" si="264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8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9"/>
        <v>41858.007071759261</v>
      </c>
      <c r="T2852" s="10">
        <f t="shared" si="264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8"/>
        <v>0</v>
      </c>
      <c r="P2853" s="6" t="str">
        <f t="shared" si="265"/>
        <v>NONE</v>
      </c>
      <c r="Q2853" t="str">
        <f t="shared" si="266"/>
        <v>theater</v>
      </c>
      <c r="R2853" t="str">
        <f t="shared" si="267"/>
        <v>plays</v>
      </c>
      <c r="S2853" s="10">
        <f t="shared" si="269"/>
        <v>42390.002650462964</v>
      </c>
      <c r="T2853" s="10">
        <f t="shared" si="264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8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9"/>
        <v>41781.045173611114</v>
      </c>
      <c r="T2854" s="10">
        <f t="shared" si="264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8"/>
        <v>0</v>
      </c>
      <c r="P2855" s="6" t="str">
        <f t="shared" si="265"/>
        <v>NONE</v>
      </c>
      <c r="Q2855" t="str">
        <f t="shared" si="266"/>
        <v>theater</v>
      </c>
      <c r="R2855" t="str">
        <f t="shared" si="267"/>
        <v>plays</v>
      </c>
      <c r="S2855" s="10">
        <f t="shared" si="269"/>
        <v>41836.190937499996</v>
      </c>
      <c r="T2855" s="10">
        <f t="shared" si="264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8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9"/>
        <v>42111.71665509259</v>
      </c>
      <c r="T2856" s="10">
        <f t="shared" si="264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8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9"/>
        <v>42370.007766203707</v>
      </c>
      <c r="T2857" s="10">
        <f t="shared" si="264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8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9"/>
        <v>42165.037581018521</v>
      </c>
      <c r="T2858" s="10">
        <f t="shared" si="264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8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9"/>
        <v>42726.920081018514</v>
      </c>
      <c r="T2859" s="10">
        <f t="shared" si="264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8"/>
        <v>0</v>
      </c>
      <c r="P2860" s="6" t="str">
        <f t="shared" si="265"/>
        <v>NONE</v>
      </c>
      <c r="Q2860" t="str">
        <f t="shared" si="266"/>
        <v>theater</v>
      </c>
      <c r="R2860" t="str">
        <f t="shared" si="267"/>
        <v>plays</v>
      </c>
      <c r="S2860" s="10">
        <f t="shared" si="269"/>
        <v>41954.545081018514</v>
      </c>
      <c r="T2860" s="10">
        <f t="shared" si="264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8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9"/>
        <v>42233.362314814818</v>
      </c>
      <c r="T2861" s="10">
        <f t="shared" si="264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8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9"/>
        <v>42480.800648148142</v>
      </c>
      <c r="T2862" s="10">
        <f t="shared" si="264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8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9"/>
        <v>42257.590833333335</v>
      </c>
      <c r="T2863" s="10">
        <f t="shared" si="264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8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9"/>
        <v>41784.789687500001</v>
      </c>
      <c r="T2864" s="10">
        <f t="shared" si="264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8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9"/>
        <v>41831.675034722226</v>
      </c>
      <c r="T2865" s="10">
        <f t="shared" si="264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8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9"/>
        <v>42172.613506944443</v>
      </c>
      <c r="T2866" s="10">
        <f t="shared" si="264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8"/>
        <v>0</v>
      </c>
      <c r="P2867" s="6" t="str">
        <f t="shared" si="265"/>
        <v>NONE</v>
      </c>
      <c r="Q2867" t="str">
        <f t="shared" si="266"/>
        <v>theater</v>
      </c>
      <c r="R2867" t="str">
        <f t="shared" si="267"/>
        <v>plays</v>
      </c>
      <c r="S2867" s="10">
        <f t="shared" si="269"/>
        <v>41950.114108796297</v>
      </c>
      <c r="T2867" s="10">
        <f t="shared" si="264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8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9"/>
        <v>42627.955104166671</v>
      </c>
      <c r="T2868" s="10">
        <f t="shared" si="264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8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9"/>
        <v>42531.195277777777</v>
      </c>
      <c r="T2869" s="10">
        <f t="shared" si="264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8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9"/>
        <v>42618.827013888891</v>
      </c>
      <c r="T2870" s="10">
        <f t="shared" si="264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8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9"/>
        <v>42540.593530092592</v>
      </c>
      <c r="T2871" s="10">
        <f t="shared" si="264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8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9"/>
        <v>41746.189409722225</v>
      </c>
      <c r="T2872" s="10">
        <f t="shared" si="264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8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9"/>
        <v>41974.738576388889</v>
      </c>
      <c r="T2873" s="10">
        <f t="shared" si="264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8"/>
        <v>0</v>
      </c>
      <c r="P2874" s="6" t="str">
        <f t="shared" si="265"/>
        <v>NONE</v>
      </c>
      <c r="Q2874" t="str">
        <f t="shared" si="266"/>
        <v>theater</v>
      </c>
      <c r="R2874" t="str">
        <f t="shared" si="267"/>
        <v>plays</v>
      </c>
      <c r="S2874" s="10">
        <f t="shared" si="269"/>
        <v>42115.11618055556</v>
      </c>
      <c r="T2874" s="10">
        <f t="shared" si="264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8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9"/>
        <v>42002.817488425921</v>
      </c>
      <c r="T2875" s="10">
        <f t="shared" si="264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8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9"/>
        <v>42722.84474537037</v>
      </c>
      <c r="T2876" s="10">
        <f t="shared" si="264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8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9"/>
        <v>42465.128391203703</v>
      </c>
      <c r="T2877" s="10">
        <f t="shared" si="264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8"/>
        <v>0</v>
      </c>
      <c r="P2878" s="6" t="str">
        <f t="shared" si="265"/>
        <v>NONE</v>
      </c>
      <c r="Q2878" t="str">
        <f t="shared" si="266"/>
        <v>theater</v>
      </c>
      <c r="R2878" t="str">
        <f t="shared" si="267"/>
        <v>plays</v>
      </c>
      <c r="S2878" s="10">
        <f t="shared" si="269"/>
        <v>42171.743969907402</v>
      </c>
      <c r="T2878" s="10">
        <f t="shared" si="264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8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9"/>
        <v>42672.955138888887</v>
      </c>
      <c r="T2879" s="10">
        <f t="shared" si="264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8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9"/>
        <v>42128.615682870368</v>
      </c>
      <c r="T2880" s="10">
        <f t="shared" si="264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8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9"/>
        <v>42359.725243055553</v>
      </c>
      <c r="T2881" s="10">
        <f t="shared" si="264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8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9"/>
        <v>42192.905694444446</v>
      </c>
      <c r="T2882" s="10">
        <f t="shared" ref="T2882:T2945" si="270">(((I2882/60)/60)/24)+DATE(1970,1,1)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68"/>
        <v>0</v>
      </c>
      <c r="P2883" s="6" t="str">
        <f t="shared" ref="P2883:P2946" si="271">_xlfn.IFS(E2883&gt;0,E2883/L2883,E2883=0,"NONE")</f>
        <v>NONE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0">
        <f t="shared" si="269"/>
        <v>41916.597638888888</v>
      </c>
      <c r="T2883" s="10">
        <f t="shared" si="270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ref="O2884:O2947" si="274">E2884/D2884</f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69"/>
        <v>42461.596273148149</v>
      </c>
      <c r="T2884" s="10">
        <f t="shared" si="270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4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ref="S2885:S2948" si="275">(((J2885/60)/60)/24)+DATE(1970,1,1)</f>
        <v>42370.90320601852</v>
      </c>
      <c r="T2885" s="10">
        <f t="shared" si="270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4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5"/>
        <v>41948.727256944447</v>
      </c>
      <c r="T2886" s="10">
        <f t="shared" si="270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4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5"/>
        <v>42047.07640046296</v>
      </c>
      <c r="T2887" s="10">
        <f t="shared" si="270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4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5"/>
        <v>42261.632916666669</v>
      </c>
      <c r="T2888" s="10">
        <f t="shared" si="270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4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5"/>
        <v>41985.427361111113</v>
      </c>
      <c r="T2889" s="10">
        <f t="shared" si="270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4"/>
        <v>0</v>
      </c>
      <c r="P2890" s="6" t="str">
        <f t="shared" si="271"/>
        <v>NONE</v>
      </c>
      <c r="Q2890" t="str">
        <f t="shared" si="272"/>
        <v>theater</v>
      </c>
      <c r="R2890" t="str">
        <f t="shared" si="273"/>
        <v>plays</v>
      </c>
      <c r="S2890" s="10">
        <f t="shared" si="275"/>
        <v>41922.535185185188</v>
      </c>
      <c r="T2890" s="10">
        <f t="shared" si="270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4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5"/>
        <v>41850.863252314812</v>
      </c>
      <c r="T2891" s="10">
        <f t="shared" si="270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4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5"/>
        <v>41831.742962962962</v>
      </c>
      <c r="T2892" s="10">
        <f t="shared" si="270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4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5"/>
        <v>42415.883425925931</v>
      </c>
      <c r="T2893" s="10">
        <f t="shared" si="270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4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5"/>
        <v>41869.714166666665</v>
      </c>
      <c r="T2894" s="10">
        <f t="shared" si="270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4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5"/>
        <v>41953.773090277777</v>
      </c>
      <c r="T2895" s="10">
        <f t="shared" si="270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4"/>
        <v>0</v>
      </c>
      <c r="P2896" s="6" t="str">
        <f t="shared" si="271"/>
        <v>NONE</v>
      </c>
      <c r="Q2896" t="str">
        <f t="shared" si="272"/>
        <v>theater</v>
      </c>
      <c r="R2896" t="str">
        <f t="shared" si="273"/>
        <v>plays</v>
      </c>
      <c r="S2896" s="10">
        <f t="shared" si="275"/>
        <v>42037.986284722225</v>
      </c>
      <c r="T2896" s="10">
        <f t="shared" si="270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4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5"/>
        <v>41811.555462962962</v>
      </c>
      <c r="T2897" s="10">
        <f t="shared" si="270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4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5"/>
        <v>42701.908807870372</v>
      </c>
      <c r="T2898" s="10">
        <f t="shared" si="270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4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5"/>
        <v>42258.646504629629</v>
      </c>
      <c r="T2899" s="10">
        <f t="shared" si="270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4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5"/>
        <v>42278.664965277778</v>
      </c>
      <c r="T2900" s="10">
        <f t="shared" si="270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4"/>
        <v>0</v>
      </c>
      <c r="P2901" s="6" t="str">
        <f t="shared" si="271"/>
        <v>NONE</v>
      </c>
      <c r="Q2901" t="str">
        <f t="shared" si="272"/>
        <v>theater</v>
      </c>
      <c r="R2901" t="str">
        <f t="shared" si="273"/>
        <v>plays</v>
      </c>
      <c r="S2901" s="10">
        <f t="shared" si="275"/>
        <v>42515.078217592592</v>
      </c>
      <c r="T2901" s="10">
        <f t="shared" si="270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4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5"/>
        <v>41830.234166666669</v>
      </c>
      <c r="T2902" s="10">
        <f t="shared" si="270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4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5"/>
        <v>41982.904386574075</v>
      </c>
      <c r="T2903" s="10">
        <f t="shared" si="270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4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5"/>
        <v>42210.439768518518</v>
      </c>
      <c r="T2904" s="10">
        <f t="shared" si="270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4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5"/>
        <v>42196.166874999995</v>
      </c>
      <c r="T2905" s="10">
        <f t="shared" si="270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4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5"/>
        <v>41940.967951388891</v>
      </c>
      <c r="T2906" s="10">
        <f t="shared" si="270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4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5"/>
        <v>42606.056863425925</v>
      </c>
      <c r="T2907" s="10">
        <f t="shared" si="270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4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5"/>
        <v>42199.648912037039</v>
      </c>
      <c r="T2908" s="10">
        <f t="shared" si="270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4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5"/>
        <v>42444.877743055549</v>
      </c>
      <c r="T2909" s="10">
        <f t="shared" si="270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4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5"/>
        <v>42499.731701388882</v>
      </c>
      <c r="T2910" s="10">
        <f t="shared" si="270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4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5"/>
        <v>41929.266215277778</v>
      </c>
      <c r="T2911" s="10">
        <f t="shared" si="270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4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5"/>
        <v>42107.841284722221</v>
      </c>
      <c r="T2912" s="10">
        <f t="shared" si="270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4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5"/>
        <v>42142.768819444449</v>
      </c>
      <c r="T2913" s="10">
        <f t="shared" si="270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4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5"/>
        <v>42354.131643518514</v>
      </c>
      <c r="T2914" s="10">
        <f t="shared" si="270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4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5"/>
        <v>41828.922905092593</v>
      </c>
      <c r="T2915" s="10">
        <f t="shared" si="270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4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5"/>
        <v>42017.907337962963</v>
      </c>
      <c r="T2916" s="10">
        <f t="shared" si="270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4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5"/>
        <v>42415.398032407407</v>
      </c>
      <c r="T2917" s="10">
        <f t="shared" si="270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4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5"/>
        <v>41755.476724537039</v>
      </c>
      <c r="T2918" s="10">
        <f t="shared" si="270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4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5"/>
        <v>42245.234340277777</v>
      </c>
      <c r="T2919" s="10">
        <f t="shared" si="270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4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5"/>
        <v>42278.629710648151</v>
      </c>
      <c r="T2920" s="10">
        <f t="shared" si="270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4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5"/>
        <v>41826.61954861111</v>
      </c>
      <c r="T2921" s="10">
        <f t="shared" si="270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4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5"/>
        <v>42058.792476851857</v>
      </c>
      <c r="T2922" s="10">
        <f t="shared" si="270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4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5"/>
        <v>41877.886620370373</v>
      </c>
      <c r="T2923" s="10">
        <f t="shared" si="270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4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5"/>
        <v>42097.874155092592</v>
      </c>
      <c r="T2924" s="10">
        <f t="shared" si="270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4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5"/>
        <v>42013.15253472222</v>
      </c>
      <c r="T2925" s="10">
        <f t="shared" si="270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4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5"/>
        <v>42103.556828703702</v>
      </c>
      <c r="T2926" s="10">
        <f t="shared" si="270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4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5"/>
        <v>41863.584120370368</v>
      </c>
      <c r="T2927" s="10">
        <f t="shared" si="270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4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5"/>
        <v>42044.765960648147</v>
      </c>
      <c r="T2928" s="10">
        <f t="shared" si="270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4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5"/>
        <v>41806.669317129628</v>
      </c>
      <c r="T2929" s="10">
        <f t="shared" si="270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4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5"/>
        <v>42403.998217592598</v>
      </c>
      <c r="T2930" s="10">
        <f t="shared" si="270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4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5"/>
        <v>41754.564328703702</v>
      </c>
      <c r="T2931" s="10">
        <f t="shared" si="270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4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5"/>
        <v>42101.584074074075</v>
      </c>
      <c r="T2932" s="10">
        <f t="shared" si="270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4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5"/>
        <v>41872.291238425925</v>
      </c>
      <c r="T2933" s="10">
        <f t="shared" si="270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4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5"/>
        <v>42025.164780092593</v>
      </c>
      <c r="T2934" s="10">
        <f t="shared" si="270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4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5"/>
        <v>42495.956631944442</v>
      </c>
      <c r="T2935" s="10">
        <f t="shared" si="270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4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5"/>
        <v>41775.636157407411</v>
      </c>
      <c r="T2936" s="10">
        <f t="shared" si="270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4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5"/>
        <v>42553.583425925928</v>
      </c>
      <c r="T2937" s="10">
        <f t="shared" si="270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4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5"/>
        <v>41912.650729166664</v>
      </c>
      <c r="T2938" s="10">
        <f t="shared" si="270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4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5"/>
        <v>41803.457326388889</v>
      </c>
      <c r="T2939" s="10">
        <f t="shared" si="270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4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5"/>
        <v>42004.703865740739</v>
      </c>
      <c r="T2940" s="10">
        <f t="shared" si="270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4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5"/>
        <v>41845.809166666666</v>
      </c>
      <c r="T2941" s="10">
        <f t="shared" si="270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4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5"/>
        <v>41982.773356481484</v>
      </c>
      <c r="T2942" s="10">
        <f t="shared" si="270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4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5"/>
        <v>42034.960127314815</v>
      </c>
      <c r="T2943" s="10">
        <f t="shared" si="270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4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5"/>
        <v>42334.803923611107</v>
      </c>
      <c r="T2944" s="10">
        <f t="shared" si="270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4"/>
        <v>0</v>
      </c>
      <c r="P2945" s="6" t="str">
        <f t="shared" si="271"/>
        <v>NONE</v>
      </c>
      <c r="Q2945" t="str">
        <f t="shared" si="272"/>
        <v>theater</v>
      </c>
      <c r="R2945" t="str">
        <f t="shared" si="273"/>
        <v>spaces</v>
      </c>
      <c r="S2945" s="10">
        <f t="shared" si="275"/>
        <v>42077.129398148143</v>
      </c>
      <c r="T2945" s="10">
        <f t="shared" si="270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4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5"/>
        <v>42132.9143287037</v>
      </c>
      <c r="T2946" s="10">
        <f t="shared" ref="T2946:T3009" si="276">(((I2946/60)/60)/24)+DATE(1970,1,1)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4"/>
        <v>0</v>
      </c>
      <c r="P2947" s="6" t="str">
        <f t="shared" ref="P2947:P3010" si="277">_xlfn.IFS(E2947&gt;0,E2947/L2947,E2947=0,"NONE")</f>
        <v>NONE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0">
        <f t="shared" si="275"/>
        <v>42118.139583333337</v>
      </c>
      <c r="T2947" s="10">
        <f t="shared" si="276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ref="O2948:O3011" si="280">E2948/D2948</f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75"/>
        <v>42567.531157407408</v>
      </c>
      <c r="T2948" s="10">
        <f t="shared" si="276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80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ref="S2949:S3012" si="281">(((J2949/60)/60)/24)+DATE(1970,1,1)</f>
        <v>42649.562118055561</v>
      </c>
      <c r="T2949" s="10">
        <f t="shared" si="276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80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1"/>
        <v>42097.649224537032</v>
      </c>
      <c r="T2950" s="10">
        <f t="shared" si="276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80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1"/>
        <v>42297.823113425926</v>
      </c>
      <c r="T2951" s="10">
        <f t="shared" si="276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80"/>
        <v>0</v>
      </c>
      <c r="P2952" s="6" t="str">
        <f t="shared" si="277"/>
        <v>NONE</v>
      </c>
      <c r="Q2952" t="str">
        <f t="shared" si="278"/>
        <v>theater</v>
      </c>
      <c r="R2952" t="str">
        <f t="shared" si="279"/>
        <v>spaces</v>
      </c>
      <c r="S2952" s="10">
        <f t="shared" si="281"/>
        <v>42362.36518518519</v>
      </c>
      <c r="T2952" s="10">
        <f t="shared" si="276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80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1"/>
        <v>41872.802928240737</v>
      </c>
      <c r="T2953" s="10">
        <f t="shared" si="276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80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1"/>
        <v>42628.690266203703</v>
      </c>
      <c r="T2954" s="10">
        <f t="shared" si="276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80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1"/>
        <v>42255.791909722218</v>
      </c>
      <c r="T2955" s="10">
        <f t="shared" si="276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80"/>
        <v>0</v>
      </c>
      <c r="P2956" s="6" t="str">
        <f t="shared" si="277"/>
        <v>NONE</v>
      </c>
      <c r="Q2956" t="str">
        <f t="shared" si="278"/>
        <v>theater</v>
      </c>
      <c r="R2956" t="str">
        <f t="shared" si="279"/>
        <v>spaces</v>
      </c>
      <c r="S2956" s="10">
        <f t="shared" si="281"/>
        <v>42790.583368055552</v>
      </c>
      <c r="T2956" s="10">
        <f t="shared" si="276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80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1"/>
        <v>42141.741307870368</v>
      </c>
      <c r="T2957" s="10">
        <f t="shared" si="276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80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1"/>
        <v>42464.958912037036</v>
      </c>
      <c r="T2958" s="10">
        <f t="shared" si="276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80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1"/>
        <v>42031.011249999996</v>
      </c>
      <c r="T2959" s="10">
        <f t="shared" si="276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80"/>
        <v>0</v>
      </c>
      <c r="P2960" s="6" t="str">
        <f t="shared" si="277"/>
        <v>NONE</v>
      </c>
      <c r="Q2960" t="str">
        <f t="shared" si="278"/>
        <v>theater</v>
      </c>
      <c r="R2960" t="str">
        <f t="shared" si="279"/>
        <v>spaces</v>
      </c>
      <c r="S2960" s="10">
        <f t="shared" si="281"/>
        <v>42438.779131944444</v>
      </c>
      <c r="T2960" s="10">
        <f t="shared" si="276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80"/>
        <v>0</v>
      </c>
      <c r="P2961" s="6" t="str">
        <f t="shared" si="277"/>
        <v>NONE</v>
      </c>
      <c r="Q2961" t="str">
        <f t="shared" si="278"/>
        <v>theater</v>
      </c>
      <c r="R2961" t="str">
        <f t="shared" si="279"/>
        <v>spaces</v>
      </c>
      <c r="S2961" s="10">
        <f t="shared" si="281"/>
        <v>42498.008391203708</v>
      </c>
      <c r="T2961" s="10">
        <f t="shared" si="276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80"/>
        <v>0</v>
      </c>
      <c r="P2962" s="6" t="str">
        <f t="shared" si="277"/>
        <v>NONE</v>
      </c>
      <c r="Q2962" t="str">
        <f t="shared" si="278"/>
        <v>theater</v>
      </c>
      <c r="R2962" t="str">
        <f t="shared" si="279"/>
        <v>spaces</v>
      </c>
      <c r="S2962" s="10">
        <f t="shared" si="281"/>
        <v>41863.757210648146</v>
      </c>
      <c r="T2962" s="10">
        <f t="shared" si="276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80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1"/>
        <v>42061.212488425925</v>
      </c>
      <c r="T2963" s="10">
        <f t="shared" si="276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80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1"/>
        <v>42036.24428240741</v>
      </c>
      <c r="T2964" s="10">
        <f t="shared" si="276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80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1"/>
        <v>42157.470185185186</v>
      </c>
      <c r="T2965" s="10">
        <f t="shared" si="276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80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1"/>
        <v>41827.909942129627</v>
      </c>
      <c r="T2966" s="10">
        <f t="shared" si="276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80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1"/>
        <v>42162.729548611111</v>
      </c>
      <c r="T2967" s="10">
        <f t="shared" si="276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80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1"/>
        <v>42233.738564814819</v>
      </c>
      <c r="T2968" s="10">
        <f t="shared" si="276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80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1"/>
        <v>42042.197824074072</v>
      </c>
      <c r="T2969" s="10">
        <f t="shared" si="276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80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1"/>
        <v>42585.523842592593</v>
      </c>
      <c r="T2970" s="10">
        <f t="shared" si="276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80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1"/>
        <v>42097.786493055552</v>
      </c>
      <c r="T2971" s="10">
        <f t="shared" si="276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80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1"/>
        <v>41808.669571759259</v>
      </c>
      <c r="T2972" s="10">
        <f t="shared" si="276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80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1"/>
        <v>41852.658310185187</v>
      </c>
      <c r="T2973" s="10">
        <f t="shared" si="276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80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1"/>
        <v>42694.110185185185</v>
      </c>
      <c r="T2974" s="10">
        <f t="shared" si="276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80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1"/>
        <v>42341.818379629629</v>
      </c>
      <c r="T2975" s="10">
        <f t="shared" si="276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80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1"/>
        <v>41880.061006944445</v>
      </c>
      <c r="T2976" s="10">
        <f t="shared" si="276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80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1"/>
        <v>41941.683865740742</v>
      </c>
      <c r="T2977" s="10">
        <f t="shared" si="276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80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1"/>
        <v>42425.730671296296</v>
      </c>
      <c r="T2978" s="10">
        <f t="shared" si="276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80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1"/>
        <v>42026.88118055556</v>
      </c>
      <c r="T2979" s="10">
        <f t="shared" si="276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80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1"/>
        <v>41922.640590277777</v>
      </c>
      <c r="T2980" s="10">
        <f t="shared" si="276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80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1"/>
        <v>41993.824340277773</v>
      </c>
      <c r="T2981" s="10">
        <f t="shared" si="276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80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1"/>
        <v>42219.915856481486</v>
      </c>
      <c r="T2982" s="10">
        <f t="shared" si="276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80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1"/>
        <v>42225.559675925921</v>
      </c>
      <c r="T2983" s="10">
        <f t="shared" si="276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80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1"/>
        <v>42381.686840277776</v>
      </c>
      <c r="T2984" s="10">
        <f t="shared" si="276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80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1"/>
        <v>41894.632361111115</v>
      </c>
      <c r="T2985" s="10">
        <f t="shared" si="276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80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1"/>
        <v>42576.278715277775</v>
      </c>
      <c r="T2986" s="10">
        <f t="shared" si="276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80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1"/>
        <v>42654.973703703698</v>
      </c>
      <c r="T2987" s="10">
        <f t="shared" si="276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80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1"/>
        <v>42431.500069444446</v>
      </c>
      <c r="T2988" s="10">
        <f t="shared" si="276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80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1"/>
        <v>42627.307303240741</v>
      </c>
      <c r="T2989" s="10">
        <f t="shared" si="276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80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1"/>
        <v>42511.362048611118</v>
      </c>
      <c r="T2990" s="10">
        <f t="shared" si="276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80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1"/>
        <v>42337.02039351852</v>
      </c>
      <c r="T2991" s="10">
        <f t="shared" si="276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80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1"/>
        <v>42341.57430555555</v>
      </c>
      <c r="T2992" s="10">
        <f t="shared" si="276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80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1"/>
        <v>42740.837152777778</v>
      </c>
      <c r="T2993" s="10">
        <f t="shared" si="276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80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1"/>
        <v>42622.767476851848</v>
      </c>
      <c r="T2994" s="10">
        <f t="shared" si="276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80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1"/>
        <v>42390.838738425926</v>
      </c>
      <c r="T2995" s="10">
        <f t="shared" si="276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80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1"/>
        <v>41885.478842592594</v>
      </c>
      <c r="T2996" s="10">
        <f t="shared" si="276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80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1"/>
        <v>42724.665173611109</v>
      </c>
      <c r="T2997" s="10">
        <f t="shared" si="276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80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1"/>
        <v>42090.912500000006</v>
      </c>
      <c r="T2998" s="10">
        <f t="shared" si="276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80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1"/>
        <v>42775.733715277776</v>
      </c>
      <c r="T2999" s="10">
        <f t="shared" si="276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80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1"/>
        <v>41778.193622685183</v>
      </c>
      <c r="T3000" s="10">
        <f t="shared" si="276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80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1"/>
        <v>42780.740277777775</v>
      </c>
      <c r="T3001" s="10">
        <f t="shared" si="276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80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1"/>
        <v>42752.827199074076</v>
      </c>
      <c r="T3002" s="10">
        <f t="shared" si="276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80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1"/>
        <v>42534.895625000005</v>
      </c>
      <c r="T3003" s="10">
        <f t="shared" si="276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80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1"/>
        <v>41239.83625</v>
      </c>
      <c r="T3004" s="10">
        <f t="shared" si="276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80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1"/>
        <v>42398.849259259259</v>
      </c>
      <c r="T3005" s="10">
        <f t="shared" si="276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80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1"/>
        <v>41928.881064814814</v>
      </c>
      <c r="T3006" s="10">
        <f t="shared" si="276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80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1"/>
        <v>41888.674826388888</v>
      </c>
      <c r="T3007" s="10">
        <f t="shared" si="276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80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1"/>
        <v>41957.756840277783</v>
      </c>
      <c r="T3008" s="10">
        <f t="shared" si="276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80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1"/>
        <v>42098.216238425928</v>
      </c>
      <c r="T3009" s="10">
        <f t="shared" si="276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80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1"/>
        <v>42360.212025462963</v>
      </c>
      <c r="T3010" s="10">
        <f t="shared" ref="T3010:T3073" si="282">(((I3010/60)/60)/24)+DATE(1970,1,1)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0"/>
        <v>1.19756</v>
      </c>
      <c r="P3011" s="6">
        <f t="shared" ref="P3011:P3074" si="283">_xlfn.IFS(E3011&gt;0,E3011/L3011,E3011=0,"NONE")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0">
        <f t="shared" si="281"/>
        <v>41939.569907407407</v>
      </c>
      <c r="T3011" s="10">
        <f t="shared" si="282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ref="O3012:O3075" si="286">E3012/D3012</f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1"/>
        <v>41996.832395833335</v>
      </c>
      <c r="T3012" s="10">
        <f t="shared" si="282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6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ref="S3013:S3076" si="287">(((J3013/60)/60)/24)+DATE(1970,1,1)</f>
        <v>42334.468935185185</v>
      </c>
      <c r="T3013" s="10">
        <f t="shared" si="282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6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7"/>
        <v>42024.702893518523</v>
      </c>
      <c r="T3014" s="10">
        <f t="shared" si="282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6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7"/>
        <v>42146.836215277777</v>
      </c>
      <c r="T3015" s="10">
        <f t="shared" si="282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6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7"/>
        <v>41920.123611111114</v>
      </c>
      <c r="T3016" s="10">
        <f t="shared" si="282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6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7"/>
        <v>41785.72729166667</v>
      </c>
      <c r="T3017" s="10">
        <f t="shared" si="282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6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7"/>
        <v>41778.548055555555</v>
      </c>
      <c r="T3018" s="10">
        <f t="shared" si="282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6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7"/>
        <v>41841.850034722222</v>
      </c>
      <c r="T3019" s="10">
        <f t="shared" si="282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6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7"/>
        <v>42163.29833333334</v>
      </c>
      <c r="T3020" s="10">
        <f t="shared" si="282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6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7"/>
        <v>41758.833564814813</v>
      </c>
      <c r="T3021" s="10">
        <f t="shared" si="282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6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7"/>
        <v>42170.846446759257</v>
      </c>
      <c r="T3022" s="10">
        <f t="shared" si="282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6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7"/>
        <v>42660.618854166663</v>
      </c>
      <c r="T3023" s="10">
        <f t="shared" si="282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6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7"/>
        <v>42564.95380787037</v>
      </c>
      <c r="T3024" s="10">
        <f t="shared" si="282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6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7"/>
        <v>42121.675763888896</v>
      </c>
      <c r="T3025" s="10">
        <f t="shared" si="282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6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7"/>
        <v>41158.993923611109</v>
      </c>
      <c r="T3026" s="10">
        <f t="shared" si="282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6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7"/>
        <v>41761.509409722225</v>
      </c>
      <c r="T3027" s="10">
        <f t="shared" si="282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6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7"/>
        <v>42783.459398148145</v>
      </c>
      <c r="T3028" s="10">
        <f t="shared" si="282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6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7"/>
        <v>42053.704293981486</v>
      </c>
      <c r="T3029" s="10">
        <f t="shared" si="282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6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7"/>
        <v>42567.264178240745</v>
      </c>
      <c r="T3030" s="10">
        <f t="shared" si="282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6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7"/>
        <v>41932.708877314813</v>
      </c>
      <c r="T3031" s="10">
        <f t="shared" si="282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6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7"/>
        <v>42233.747349537036</v>
      </c>
      <c r="T3032" s="10">
        <f t="shared" si="282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6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7"/>
        <v>42597.882488425923</v>
      </c>
      <c r="T3033" s="10">
        <f t="shared" si="282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6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7"/>
        <v>42228.044664351852</v>
      </c>
      <c r="T3034" s="10">
        <f t="shared" si="282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6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7"/>
        <v>42570.110243055555</v>
      </c>
      <c r="T3035" s="10">
        <f t="shared" si="282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6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7"/>
        <v>42644.535358796296</v>
      </c>
      <c r="T3036" s="10">
        <f t="shared" si="282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6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7"/>
        <v>41368.560289351852</v>
      </c>
      <c r="T3037" s="10">
        <f t="shared" si="282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6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7"/>
        <v>41466.785231481481</v>
      </c>
      <c r="T3038" s="10">
        <f t="shared" si="282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6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7"/>
        <v>40378.893206018518</v>
      </c>
      <c r="T3039" s="10">
        <f t="shared" si="282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6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7"/>
        <v>42373.252280092594</v>
      </c>
      <c r="T3040" s="10">
        <f t="shared" si="282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6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7"/>
        <v>41610.794421296298</v>
      </c>
      <c r="T3041" s="10">
        <f t="shared" si="282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6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7"/>
        <v>42177.791909722218</v>
      </c>
      <c r="T3042" s="10">
        <f t="shared" si="282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6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7"/>
        <v>42359.868611111116</v>
      </c>
      <c r="T3043" s="10">
        <f t="shared" si="282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6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7"/>
        <v>42253.688043981485</v>
      </c>
      <c r="T3044" s="10">
        <f t="shared" si="282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6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7"/>
        <v>42083.070590277777</v>
      </c>
      <c r="T3045" s="10">
        <f t="shared" si="282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6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7"/>
        <v>42387.7268287037</v>
      </c>
      <c r="T3046" s="10">
        <f t="shared" si="282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6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7"/>
        <v>41843.155729166669</v>
      </c>
      <c r="T3047" s="10">
        <f t="shared" si="282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6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7"/>
        <v>41862.803078703706</v>
      </c>
      <c r="T3048" s="10">
        <f t="shared" si="282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6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7"/>
        <v>42443.989050925928</v>
      </c>
      <c r="T3049" s="10">
        <f t="shared" si="282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6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7"/>
        <v>41975.901180555549</v>
      </c>
      <c r="T3050" s="10">
        <f t="shared" si="282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6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7"/>
        <v>42139.014525462961</v>
      </c>
      <c r="T3051" s="10">
        <f t="shared" si="282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6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7"/>
        <v>42465.16851851852</v>
      </c>
      <c r="T3052" s="10">
        <f t="shared" si="282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6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7"/>
        <v>42744.416030092587</v>
      </c>
      <c r="T3053" s="10">
        <f t="shared" si="282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6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7"/>
        <v>42122.670069444444</v>
      </c>
      <c r="T3054" s="10">
        <f t="shared" si="282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6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7"/>
        <v>41862.761724537035</v>
      </c>
      <c r="T3055" s="10">
        <f t="shared" si="282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6"/>
        <v>0</v>
      </c>
      <c r="P3056" s="6" t="str">
        <f t="shared" si="283"/>
        <v>NONE</v>
      </c>
      <c r="Q3056" t="str">
        <f t="shared" si="284"/>
        <v>theater</v>
      </c>
      <c r="R3056" t="str">
        <f t="shared" si="285"/>
        <v>spaces</v>
      </c>
      <c r="S3056" s="10">
        <f t="shared" si="287"/>
        <v>42027.832800925928</v>
      </c>
      <c r="T3056" s="10">
        <f t="shared" si="282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6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7"/>
        <v>41953.95821759259</v>
      </c>
      <c r="T3057" s="10">
        <f t="shared" si="282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6"/>
        <v>0</v>
      </c>
      <c r="P3058" s="6" t="str">
        <f t="shared" si="283"/>
        <v>NONE</v>
      </c>
      <c r="Q3058" t="str">
        <f t="shared" si="284"/>
        <v>theater</v>
      </c>
      <c r="R3058" t="str">
        <f t="shared" si="285"/>
        <v>spaces</v>
      </c>
      <c r="S3058" s="10">
        <f t="shared" si="287"/>
        <v>41851.636388888888</v>
      </c>
      <c r="T3058" s="10">
        <f t="shared" si="282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6"/>
        <v>0</v>
      </c>
      <c r="P3059" s="6" t="str">
        <f t="shared" si="283"/>
        <v>NONE</v>
      </c>
      <c r="Q3059" t="str">
        <f t="shared" si="284"/>
        <v>theater</v>
      </c>
      <c r="R3059" t="str">
        <f t="shared" si="285"/>
        <v>spaces</v>
      </c>
      <c r="S3059" s="10">
        <f t="shared" si="287"/>
        <v>42433.650590277779</v>
      </c>
      <c r="T3059" s="10">
        <f t="shared" si="282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6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7"/>
        <v>42460.374305555553</v>
      </c>
      <c r="T3060" s="10">
        <f t="shared" si="282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6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7"/>
        <v>41829.935717592591</v>
      </c>
      <c r="T3061" s="10">
        <f t="shared" si="282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6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7"/>
        <v>42245.274699074071</v>
      </c>
      <c r="T3062" s="10">
        <f t="shared" si="282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6"/>
        <v>0</v>
      </c>
      <c r="P3063" s="6" t="str">
        <f t="shared" si="283"/>
        <v>NONE</v>
      </c>
      <c r="Q3063" t="str">
        <f t="shared" si="284"/>
        <v>theater</v>
      </c>
      <c r="R3063" t="str">
        <f t="shared" si="285"/>
        <v>spaces</v>
      </c>
      <c r="S3063" s="10">
        <f t="shared" si="287"/>
        <v>41834.784120370372</v>
      </c>
      <c r="T3063" s="10">
        <f t="shared" si="282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6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7"/>
        <v>42248.535787037035</v>
      </c>
      <c r="T3064" s="10">
        <f t="shared" si="282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6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7"/>
        <v>42630.922893518517</v>
      </c>
      <c r="T3065" s="10">
        <f t="shared" si="282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6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7"/>
        <v>42299.130162037036</v>
      </c>
      <c r="T3066" s="10">
        <f t="shared" si="282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6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7"/>
        <v>41825.055231481485</v>
      </c>
      <c r="T3067" s="10">
        <f t="shared" si="282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6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7"/>
        <v>42531.228437500002</v>
      </c>
      <c r="T3068" s="10">
        <f t="shared" si="282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6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7"/>
        <v>42226.938414351855</v>
      </c>
      <c r="T3069" s="10">
        <f t="shared" si="282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6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7"/>
        <v>42263.691574074073</v>
      </c>
      <c r="T3070" s="10">
        <f t="shared" si="282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6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7"/>
        <v>41957.833726851852</v>
      </c>
      <c r="T3071" s="10">
        <f t="shared" si="282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6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7"/>
        <v>42690.733437499999</v>
      </c>
      <c r="T3072" s="10">
        <f t="shared" si="282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6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7"/>
        <v>42097.732418981483</v>
      </c>
      <c r="T3073" s="10">
        <f t="shared" si="282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6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7"/>
        <v>42658.690532407403</v>
      </c>
      <c r="T3074" s="10">
        <f t="shared" ref="T3074:T3137" si="288"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6"/>
        <v>2.3035714285714285E-4</v>
      </c>
      <c r="P3075" s="6">
        <f t="shared" ref="P3075:P3138" si="289">_xlfn.IFS(E3075&gt;0,E3075/L3075,E3075=0,"NONE")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0">
        <f t="shared" si="287"/>
        <v>42111.684027777781</v>
      </c>
      <c r="T3075" s="10">
        <f t="shared" si="288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ref="O3076:O3139" si="292">E3076/D3076</f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87"/>
        <v>42409.571284722217</v>
      </c>
      <c r="T3076" s="10">
        <f t="shared" si="288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92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ref="S3077:S3140" si="293">(((J3077/60)/60)/24)+DATE(1970,1,1)</f>
        <v>42551.102314814809</v>
      </c>
      <c r="T3077" s="10">
        <f t="shared" si="288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92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3"/>
        <v>42226.651886574073</v>
      </c>
      <c r="T3078" s="10">
        <f t="shared" si="288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92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3"/>
        <v>42766.956921296296</v>
      </c>
      <c r="T3079" s="10">
        <f t="shared" si="288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92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3"/>
        <v>42031.138831018514</v>
      </c>
      <c r="T3080" s="10">
        <f t="shared" si="288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92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3"/>
        <v>42055.713368055556</v>
      </c>
      <c r="T3081" s="10">
        <f t="shared" si="288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92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3"/>
        <v>41940.028287037036</v>
      </c>
      <c r="T3082" s="10">
        <f t="shared" si="288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92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3"/>
        <v>42237.181608796294</v>
      </c>
      <c r="T3083" s="10">
        <f t="shared" si="288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92"/>
        <v>0</v>
      </c>
      <c r="P3084" s="6" t="str">
        <f t="shared" si="289"/>
        <v>NONE</v>
      </c>
      <c r="Q3084" t="str">
        <f t="shared" si="290"/>
        <v>theater</v>
      </c>
      <c r="R3084" t="str">
        <f t="shared" si="291"/>
        <v>spaces</v>
      </c>
      <c r="S3084" s="10">
        <f t="shared" si="293"/>
        <v>42293.922986111109</v>
      </c>
      <c r="T3084" s="10">
        <f t="shared" si="288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92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3"/>
        <v>41853.563402777778</v>
      </c>
      <c r="T3085" s="10">
        <f t="shared" si="288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92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3"/>
        <v>42100.723738425921</v>
      </c>
      <c r="T3086" s="10">
        <f t="shared" si="288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92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3"/>
        <v>42246.883784722217</v>
      </c>
      <c r="T3087" s="10">
        <f t="shared" si="288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92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3"/>
        <v>42173.67082175926</v>
      </c>
      <c r="T3088" s="10">
        <f t="shared" si="288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92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3"/>
        <v>42665.150347222225</v>
      </c>
      <c r="T3089" s="10">
        <f t="shared" si="288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92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3"/>
        <v>41981.57230324074</v>
      </c>
      <c r="T3090" s="10">
        <f t="shared" si="288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92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3"/>
        <v>42528.542627314819</v>
      </c>
      <c r="T3091" s="10">
        <f t="shared" si="288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92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3"/>
        <v>42065.818807870368</v>
      </c>
      <c r="T3092" s="10">
        <f t="shared" si="288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92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3"/>
        <v>42566.948414351849</v>
      </c>
      <c r="T3093" s="10">
        <f t="shared" si="288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92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3"/>
        <v>42255.619351851856</v>
      </c>
      <c r="T3094" s="10">
        <f t="shared" si="288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92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3"/>
        <v>41760.909039351849</v>
      </c>
      <c r="T3095" s="10">
        <f t="shared" si="288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92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3"/>
        <v>42207.795787037037</v>
      </c>
      <c r="T3096" s="10">
        <f t="shared" si="288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92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3"/>
        <v>42523.025231481486</v>
      </c>
      <c r="T3097" s="10">
        <f t="shared" si="288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92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3"/>
        <v>42114.825532407413</v>
      </c>
      <c r="T3098" s="10">
        <f t="shared" si="288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92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3"/>
        <v>42629.503483796296</v>
      </c>
      <c r="T3099" s="10">
        <f t="shared" si="288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92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3"/>
        <v>42359.792233796295</v>
      </c>
      <c r="T3100" s="10">
        <f t="shared" si="288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92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3"/>
        <v>42382.189710648148</v>
      </c>
      <c r="T3101" s="10">
        <f t="shared" si="288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92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3"/>
        <v>41902.622395833336</v>
      </c>
      <c r="T3102" s="10">
        <f t="shared" si="288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92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3"/>
        <v>42171.383530092593</v>
      </c>
      <c r="T3103" s="10">
        <f t="shared" si="288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92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3"/>
        <v>42555.340486111112</v>
      </c>
      <c r="T3104" s="10">
        <f t="shared" si="288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92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3"/>
        <v>42107.156319444446</v>
      </c>
      <c r="T3105" s="10">
        <f t="shared" si="288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92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3"/>
        <v>42006.908692129626</v>
      </c>
      <c r="T3106" s="10">
        <f t="shared" si="288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92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3"/>
        <v>41876.718935185185</v>
      </c>
      <c r="T3107" s="10">
        <f t="shared" si="288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92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3"/>
        <v>42241.429120370376</v>
      </c>
      <c r="T3108" s="10">
        <f t="shared" si="288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92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3"/>
        <v>42128.814247685179</v>
      </c>
      <c r="T3109" s="10">
        <f t="shared" si="288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92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3"/>
        <v>42062.680486111116</v>
      </c>
      <c r="T3110" s="10">
        <f t="shared" si="288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92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3"/>
        <v>41844.125115740739</v>
      </c>
      <c r="T3111" s="10">
        <f t="shared" si="288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92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3"/>
        <v>42745.031469907408</v>
      </c>
      <c r="T3112" s="10">
        <f t="shared" si="288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92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3"/>
        <v>41885.595138888886</v>
      </c>
      <c r="T3113" s="10">
        <f t="shared" si="288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92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3"/>
        <v>42615.121921296297</v>
      </c>
      <c r="T3114" s="10">
        <f t="shared" si="288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92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3"/>
        <v>42081.731273148151</v>
      </c>
      <c r="T3115" s="10">
        <f t="shared" si="288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92"/>
        <v>0</v>
      </c>
      <c r="P3116" s="6" t="str">
        <f t="shared" si="289"/>
        <v>NONE</v>
      </c>
      <c r="Q3116" t="str">
        <f t="shared" si="290"/>
        <v>theater</v>
      </c>
      <c r="R3116" t="str">
        <f t="shared" si="291"/>
        <v>spaces</v>
      </c>
      <c r="S3116" s="10">
        <f t="shared" si="293"/>
        <v>41843.632523148146</v>
      </c>
      <c r="T3116" s="10">
        <f t="shared" si="288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92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3"/>
        <v>42496.447071759263</v>
      </c>
      <c r="T3117" s="10">
        <f t="shared" si="288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92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3"/>
        <v>42081.515335648146</v>
      </c>
      <c r="T3118" s="10">
        <f t="shared" si="288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92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3"/>
        <v>42509.374537037031</v>
      </c>
      <c r="T3119" s="10">
        <f t="shared" si="288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92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3"/>
        <v>42534.649571759262</v>
      </c>
      <c r="T3120" s="10">
        <f t="shared" si="288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92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3"/>
        <v>42060.04550925926</v>
      </c>
      <c r="T3121" s="10">
        <f t="shared" si="288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92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3"/>
        <v>42435.942083333335</v>
      </c>
      <c r="T3122" s="10">
        <f t="shared" si="288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92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3"/>
        <v>41848.679803240739</v>
      </c>
      <c r="T3123" s="10">
        <f t="shared" si="288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92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3"/>
        <v>42678.932083333333</v>
      </c>
      <c r="T3124" s="10">
        <f t="shared" si="288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92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3"/>
        <v>42530.993032407408</v>
      </c>
      <c r="T3125" s="10">
        <f t="shared" si="288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92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3"/>
        <v>41977.780104166668</v>
      </c>
      <c r="T3126" s="10">
        <f t="shared" si="288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92"/>
        <v>0</v>
      </c>
      <c r="P3127" s="6" t="str">
        <f t="shared" si="289"/>
        <v>NONE</v>
      </c>
      <c r="Q3127" t="str">
        <f t="shared" si="290"/>
        <v>theater</v>
      </c>
      <c r="R3127" t="str">
        <f t="shared" si="291"/>
        <v>spaces</v>
      </c>
      <c r="S3127" s="10">
        <f t="shared" si="293"/>
        <v>42346.20685185185</v>
      </c>
      <c r="T3127" s="10">
        <f t="shared" si="288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92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3"/>
        <v>42427.01807870371</v>
      </c>
      <c r="T3128" s="10">
        <f t="shared" si="288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92"/>
        <v>0</v>
      </c>
      <c r="P3129" s="6" t="str">
        <f t="shared" si="289"/>
        <v>NONE</v>
      </c>
      <c r="Q3129" t="str">
        <f t="shared" si="290"/>
        <v>theater</v>
      </c>
      <c r="R3129" t="str">
        <f t="shared" si="291"/>
        <v>spaces</v>
      </c>
      <c r="S3129" s="10">
        <f t="shared" si="293"/>
        <v>42034.856817129628</v>
      </c>
      <c r="T3129" s="10">
        <f t="shared" si="288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92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3"/>
        <v>42780.825706018513</v>
      </c>
      <c r="T3130" s="10">
        <f t="shared" si="288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92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3"/>
        <v>42803.842812499999</v>
      </c>
      <c r="T3131" s="10">
        <f t="shared" si="288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92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3"/>
        <v>42808.640231481477</v>
      </c>
      <c r="T3132" s="10">
        <f t="shared" si="288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92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3"/>
        <v>42803.579224537039</v>
      </c>
      <c r="T3133" s="10">
        <f t="shared" si="288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92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3"/>
        <v>42786.350231481483</v>
      </c>
      <c r="T3134" s="10">
        <f t="shared" si="288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92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3"/>
        <v>42788.565208333333</v>
      </c>
      <c r="T3135" s="10">
        <f t="shared" si="288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92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3"/>
        <v>42800.720127314817</v>
      </c>
      <c r="T3136" s="10">
        <f t="shared" si="288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92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3"/>
        <v>42807.151863425926</v>
      </c>
      <c r="T3137" s="10">
        <f t="shared" si="288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92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3"/>
        <v>42789.462430555555</v>
      </c>
      <c r="T3138" s="10">
        <f t="shared" ref="T3138:T3201" si="294">(((I3138/60)/60)/24)+DATE(1970,1,1)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2"/>
        <v>3.3333333333333333E-2</v>
      </c>
      <c r="P3139" s="6">
        <f t="shared" ref="P3139:P3202" si="295">_xlfn.IFS(E3139&gt;0,E3139/L3139,E3139=0,"NONE")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0">
        <f t="shared" si="293"/>
        <v>42807.885057870371</v>
      </c>
      <c r="T3139" s="10">
        <f t="shared" si="294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ref="O3140:O3203" si="298">E3140/D3140</f>
        <v>0</v>
      </c>
      <c r="P3140" s="6" t="str">
        <f t="shared" si="295"/>
        <v>NONE</v>
      </c>
      <c r="Q3140" t="str">
        <f t="shared" si="296"/>
        <v>theater</v>
      </c>
      <c r="R3140" t="str">
        <f t="shared" si="297"/>
        <v>plays</v>
      </c>
      <c r="S3140" s="10">
        <f t="shared" si="293"/>
        <v>42809.645914351851</v>
      </c>
      <c r="T3140" s="10">
        <f t="shared" si="294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8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ref="S3141:S3204" si="299">(((J3141/60)/60)/24)+DATE(1970,1,1)</f>
        <v>42785.270370370374</v>
      </c>
      <c r="T3141" s="10">
        <f t="shared" si="294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8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9"/>
        <v>42802.718784722223</v>
      </c>
      <c r="T3142" s="10">
        <f t="shared" si="294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8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9"/>
        <v>42800.753333333334</v>
      </c>
      <c r="T3143" s="10">
        <f t="shared" si="294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8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9"/>
        <v>42783.513182870374</v>
      </c>
      <c r="T3144" s="10">
        <f t="shared" si="294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8"/>
        <v>0</v>
      </c>
      <c r="P3145" s="6" t="str">
        <f t="shared" si="295"/>
        <v>NONE</v>
      </c>
      <c r="Q3145" t="str">
        <f t="shared" si="296"/>
        <v>theater</v>
      </c>
      <c r="R3145" t="str">
        <f t="shared" si="297"/>
        <v>plays</v>
      </c>
      <c r="S3145" s="10">
        <f t="shared" si="299"/>
        <v>42808.358287037037</v>
      </c>
      <c r="T3145" s="10">
        <f t="shared" si="294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8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9"/>
        <v>42796.538275462968</v>
      </c>
      <c r="T3146" s="10">
        <f t="shared" si="294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8"/>
        <v>0</v>
      </c>
      <c r="P3147" s="6" t="str">
        <f t="shared" si="295"/>
        <v>NONE</v>
      </c>
      <c r="Q3147" t="str">
        <f t="shared" si="296"/>
        <v>theater</v>
      </c>
      <c r="R3147" t="str">
        <f t="shared" si="297"/>
        <v>plays</v>
      </c>
      <c r="S3147" s="10">
        <f t="shared" si="299"/>
        <v>42762.040902777779</v>
      </c>
      <c r="T3147" s="10">
        <f t="shared" si="294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8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9"/>
        <v>42796.682476851856</v>
      </c>
      <c r="T3148" s="10">
        <f t="shared" si="294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8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9"/>
        <v>41909.969386574077</v>
      </c>
      <c r="T3149" s="10">
        <f t="shared" si="294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8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9"/>
        <v>41891.665324074071</v>
      </c>
      <c r="T3150" s="10">
        <f t="shared" si="294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8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9"/>
        <v>41226.017361111109</v>
      </c>
      <c r="T3151" s="10">
        <f t="shared" si="294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8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9"/>
        <v>40478.263923611114</v>
      </c>
      <c r="T3152" s="10">
        <f t="shared" si="294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8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9"/>
        <v>41862.83997685185</v>
      </c>
      <c r="T3153" s="10">
        <f t="shared" si="294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8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9"/>
        <v>41550.867673611108</v>
      </c>
      <c r="T3154" s="10">
        <f t="shared" si="294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8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9"/>
        <v>40633.154363425929</v>
      </c>
      <c r="T3155" s="10">
        <f t="shared" si="294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8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9"/>
        <v>40970.875671296293</v>
      </c>
      <c r="T3156" s="10">
        <f t="shared" si="294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8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9"/>
        <v>41233.499131944445</v>
      </c>
      <c r="T3157" s="10">
        <f t="shared" si="294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8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9"/>
        <v>41026.953055555554</v>
      </c>
      <c r="T3158" s="10">
        <f t="shared" si="294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8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9"/>
        <v>41829.788252314815</v>
      </c>
      <c r="T3159" s="10">
        <f t="shared" si="294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8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9"/>
        <v>41447.839722222219</v>
      </c>
      <c r="T3160" s="10">
        <f t="shared" si="294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8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9"/>
        <v>40884.066678240742</v>
      </c>
      <c r="T3161" s="10">
        <f t="shared" si="294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8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9"/>
        <v>41841.26489583333</v>
      </c>
      <c r="T3162" s="10">
        <f t="shared" si="294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8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9"/>
        <v>41897.536134259259</v>
      </c>
      <c r="T3163" s="10">
        <f t="shared" si="294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8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9"/>
        <v>41799.685902777775</v>
      </c>
      <c r="T3164" s="10">
        <f t="shared" si="294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8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9"/>
        <v>41775.753761574073</v>
      </c>
      <c r="T3165" s="10">
        <f t="shared" si="294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8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9"/>
        <v>41766.80572916667</v>
      </c>
      <c r="T3166" s="10">
        <f t="shared" si="294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8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9"/>
        <v>40644.159259259257</v>
      </c>
      <c r="T3167" s="10">
        <f t="shared" si="294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8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9"/>
        <v>41940.69158564815</v>
      </c>
      <c r="T3168" s="10">
        <f t="shared" si="294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8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9"/>
        <v>41839.175706018519</v>
      </c>
      <c r="T3169" s="10">
        <f t="shared" si="294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8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9"/>
        <v>41772.105937500004</v>
      </c>
      <c r="T3170" s="10">
        <f t="shared" si="294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8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9"/>
        <v>41591.737974537034</v>
      </c>
      <c r="T3171" s="10">
        <f t="shared" si="294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8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9"/>
        <v>41789.080370370371</v>
      </c>
      <c r="T3172" s="10">
        <f t="shared" si="294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8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9"/>
        <v>42466.608310185184</v>
      </c>
      <c r="T3173" s="10">
        <f t="shared" si="294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8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9"/>
        <v>40923.729953703703</v>
      </c>
      <c r="T3174" s="10">
        <f t="shared" si="294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8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9"/>
        <v>41878.878379629627</v>
      </c>
      <c r="T3175" s="10">
        <f t="shared" si="294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8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9"/>
        <v>41862.864675925928</v>
      </c>
      <c r="T3176" s="10">
        <f t="shared" si="294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8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9"/>
        <v>40531.886886574073</v>
      </c>
      <c r="T3177" s="10">
        <f t="shared" si="294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8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9"/>
        <v>41477.930914351848</v>
      </c>
      <c r="T3178" s="10">
        <f t="shared" si="294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8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9"/>
        <v>41781.666770833333</v>
      </c>
      <c r="T3179" s="10">
        <f t="shared" si="294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8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9"/>
        <v>41806.605034722219</v>
      </c>
      <c r="T3180" s="10">
        <f t="shared" si="294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8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9"/>
        <v>41375.702210648145</v>
      </c>
      <c r="T3181" s="10">
        <f t="shared" si="294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8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9"/>
        <v>41780.412604166668</v>
      </c>
      <c r="T3182" s="10">
        <f t="shared" si="294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8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9"/>
        <v>41779.310034722221</v>
      </c>
      <c r="T3183" s="10">
        <f t="shared" si="294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8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9"/>
        <v>40883.949317129627</v>
      </c>
      <c r="T3184" s="10">
        <f t="shared" si="294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8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9"/>
        <v>41491.79478009259</v>
      </c>
      <c r="T3185" s="10">
        <f t="shared" si="294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8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9"/>
        <v>41791.993414351848</v>
      </c>
      <c r="T3186" s="10">
        <f t="shared" si="294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8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9"/>
        <v>41829.977326388893</v>
      </c>
      <c r="T3187" s="10">
        <f t="shared" si="294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8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9"/>
        <v>41868.924050925925</v>
      </c>
      <c r="T3188" s="10">
        <f t="shared" si="294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8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9"/>
        <v>41835.666354166664</v>
      </c>
      <c r="T3189" s="10">
        <f t="shared" si="294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8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9"/>
        <v>42144.415532407409</v>
      </c>
      <c r="T3190" s="10">
        <f t="shared" si="294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8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9"/>
        <v>42118.346435185187</v>
      </c>
      <c r="T3191" s="10">
        <f t="shared" si="294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8"/>
        <v>0</v>
      </c>
      <c r="P3192" s="6" t="str">
        <f t="shared" si="295"/>
        <v>NONE</v>
      </c>
      <c r="Q3192" t="str">
        <f t="shared" si="296"/>
        <v>theater</v>
      </c>
      <c r="R3192" t="str">
        <f t="shared" si="297"/>
        <v>musical</v>
      </c>
      <c r="S3192" s="10">
        <f t="shared" si="299"/>
        <v>42683.151331018518</v>
      </c>
      <c r="T3192" s="10">
        <f t="shared" si="294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8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9"/>
        <v>42538.755428240736</v>
      </c>
      <c r="T3193" s="10">
        <f t="shared" si="294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8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9"/>
        <v>42018.94049768518</v>
      </c>
      <c r="T3194" s="10">
        <f t="shared" si="294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8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9"/>
        <v>42010.968240740738</v>
      </c>
      <c r="T3195" s="10">
        <f t="shared" si="294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8"/>
        <v>0</v>
      </c>
      <c r="P3196" s="6" t="str">
        <f t="shared" si="295"/>
        <v>NONE</v>
      </c>
      <c r="Q3196" t="str">
        <f t="shared" si="296"/>
        <v>theater</v>
      </c>
      <c r="R3196" t="str">
        <f t="shared" si="297"/>
        <v>musical</v>
      </c>
      <c r="S3196" s="10">
        <f t="shared" si="299"/>
        <v>42182.062476851846</v>
      </c>
      <c r="T3196" s="10">
        <f t="shared" si="294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8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9"/>
        <v>42017.594236111108</v>
      </c>
      <c r="T3197" s="10">
        <f t="shared" si="294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8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9"/>
        <v>42157.598090277781</v>
      </c>
      <c r="T3198" s="10">
        <f t="shared" si="294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8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9"/>
        <v>42009.493263888886</v>
      </c>
      <c r="T3199" s="10">
        <f t="shared" si="294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8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9"/>
        <v>42013.424502314811</v>
      </c>
      <c r="T3200" s="10">
        <f t="shared" si="294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8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9"/>
        <v>41858.761782407404</v>
      </c>
      <c r="T3201" s="10">
        <f t="shared" si="294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8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9"/>
        <v>42460.320613425924</v>
      </c>
      <c r="T3202" s="10">
        <f t="shared" ref="T3202:T3265" si="300"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98"/>
        <v>1.2500000000000001E-2</v>
      </c>
      <c r="P3203" s="6">
        <f t="shared" ref="P3203:P3266" si="301">_xlfn.IFS(E3203&gt;0,E3203/L3203,E3203=0,"NONE")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0">
        <f t="shared" si="299"/>
        <v>41861.767094907409</v>
      </c>
      <c r="T3203" s="10">
        <f t="shared" si="300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ref="O3204:O3267" si="304">E3204/D3204</f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299"/>
        <v>42293.853541666671</v>
      </c>
      <c r="T3204" s="10">
        <f t="shared" si="300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4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ref="S3205:S3268" si="305">(((J3205/60)/60)/24)+DATE(1970,1,1)</f>
        <v>42242.988680555558</v>
      </c>
      <c r="T3205" s="10">
        <f t="shared" si="300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4"/>
        <v>0</v>
      </c>
      <c r="P3206" s="6" t="str">
        <f t="shared" si="301"/>
        <v>NONE</v>
      </c>
      <c r="Q3206" t="str">
        <f t="shared" si="302"/>
        <v>theater</v>
      </c>
      <c r="R3206" t="str">
        <f t="shared" si="303"/>
        <v>musical</v>
      </c>
      <c r="S3206" s="10">
        <f t="shared" si="305"/>
        <v>42172.686099537037</v>
      </c>
      <c r="T3206" s="10">
        <f t="shared" si="300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4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5"/>
        <v>42095.374675925923</v>
      </c>
      <c r="T3207" s="10">
        <f t="shared" si="300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4"/>
        <v>0</v>
      </c>
      <c r="P3208" s="6" t="str">
        <f t="shared" si="301"/>
        <v>NONE</v>
      </c>
      <c r="Q3208" t="str">
        <f t="shared" si="302"/>
        <v>theater</v>
      </c>
      <c r="R3208" t="str">
        <f t="shared" si="303"/>
        <v>musical</v>
      </c>
      <c r="S3208" s="10">
        <f t="shared" si="305"/>
        <v>42236.276053240741</v>
      </c>
      <c r="T3208" s="10">
        <f t="shared" si="300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4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5"/>
        <v>42057.277858796297</v>
      </c>
      <c r="T3209" s="10">
        <f t="shared" si="300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4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5"/>
        <v>41827.605057870373</v>
      </c>
      <c r="T3210" s="10">
        <f t="shared" si="300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4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5"/>
        <v>41778.637245370373</v>
      </c>
      <c r="T3211" s="10">
        <f t="shared" si="300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4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5"/>
        <v>41013.936562499999</v>
      </c>
      <c r="T3212" s="10">
        <f t="shared" si="300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4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5"/>
        <v>41834.586574074077</v>
      </c>
      <c r="T3213" s="10">
        <f t="shared" si="300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4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5"/>
        <v>41829.795729166668</v>
      </c>
      <c r="T3214" s="10">
        <f t="shared" si="300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4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5"/>
        <v>42171.763414351852</v>
      </c>
      <c r="T3215" s="10">
        <f t="shared" si="300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4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5"/>
        <v>42337.792511574073</v>
      </c>
      <c r="T3216" s="10">
        <f t="shared" si="300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4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5"/>
        <v>42219.665173611109</v>
      </c>
      <c r="T3217" s="10">
        <f t="shared" si="300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4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5"/>
        <v>42165.462627314817</v>
      </c>
      <c r="T3218" s="10">
        <f t="shared" si="300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4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5"/>
        <v>42648.546111111107</v>
      </c>
      <c r="T3219" s="10">
        <f t="shared" si="300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4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5"/>
        <v>41971.002152777779</v>
      </c>
      <c r="T3220" s="10">
        <f t="shared" si="300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4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5"/>
        <v>42050.983182870375</v>
      </c>
      <c r="T3221" s="10">
        <f t="shared" si="300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4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5"/>
        <v>42772.833379629628</v>
      </c>
      <c r="T3222" s="10">
        <f t="shared" si="300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4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5"/>
        <v>42155.696793981479</v>
      </c>
      <c r="T3223" s="10">
        <f t="shared" si="300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4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5"/>
        <v>42270.582141203704</v>
      </c>
      <c r="T3224" s="10">
        <f t="shared" si="300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4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5"/>
        <v>42206.835370370376</v>
      </c>
      <c r="T3225" s="10">
        <f t="shared" si="300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4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5"/>
        <v>42697.850844907407</v>
      </c>
      <c r="T3226" s="10">
        <f t="shared" si="300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4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5"/>
        <v>42503.559467592597</v>
      </c>
      <c r="T3227" s="10">
        <f t="shared" si="300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4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5"/>
        <v>42277.583472222221</v>
      </c>
      <c r="T3228" s="10">
        <f t="shared" si="300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4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5"/>
        <v>42722.882361111115</v>
      </c>
      <c r="T3229" s="10">
        <f t="shared" si="300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4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5"/>
        <v>42323.70930555556</v>
      </c>
      <c r="T3230" s="10">
        <f t="shared" si="300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4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5"/>
        <v>41933.291643518518</v>
      </c>
      <c r="T3231" s="10">
        <f t="shared" si="300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4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5"/>
        <v>41898.168125000004</v>
      </c>
      <c r="T3232" s="10">
        <f t="shared" si="300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4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5"/>
        <v>42446.943831018521</v>
      </c>
      <c r="T3233" s="10">
        <f t="shared" si="300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4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5"/>
        <v>42463.81385416667</v>
      </c>
      <c r="T3234" s="10">
        <f t="shared" si="300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4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5"/>
        <v>42766.805034722223</v>
      </c>
      <c r="T3235" s="10">
        <f t="shared" si="300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4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5"/>
        <v>42734.789444444439</v>
      </c>
      <c r="T3236" s="10">
        <f t="shared" si="300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4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5"/>
        <v>42522.347812499997</v>
      </c>
      <c r="T3237" s="10">
        <f t="shared" si="300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4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5"/>
        <v>42702.917048611111</v>
      </c>
      <c r="T3238" s="10">
        <f t="shared" si="300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4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5"/>
        <v>42252.474351851852</v>
      </c>
      <c r="T3239" s="10">
        <f t="shared" si="300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4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5"/>
        <v>42156.510393518518</v>
      </c>
      <c r="T3240" s="10">
        <f t="shared" si="300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4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5"/>
        <v>42278.089039351849</v>
      </c>
      <c r="T3241" s="10">
        <f t="shared" si="300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4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5"/>
        <v>42754.693842592591</v>
      </c>
      <c r="T3242" s="10">
        <f t="shared" si="300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4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5"/>
        <v>41893.324884259258</v>
      </c>
      <c r="T3243" s="10">
        <f t="shared" si="300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4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5"/>
        <v>41871.755694444444</v>
      </c>
      <c r="T3244" s="10">
        <f t="shared" si="300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4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5"/>
        <v>42262.096782407403</v>
      </c>
      <c r="T3245" s="10">
        <f t="shared" si="300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4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5"/>
        <v>42675.694236111114</v>
      </c>
      <c r="T3246" s="10">
        <f t="shared" si="300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4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5"/>
        <v>42135.60020833333</v>
      </c>
      <c r="T3247" s="10">
        <f t="shared" si="300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4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5"/>
        <v>42230.472222222219</v>
      </c>
      <c r="T3248" s="10">
        <f t="shared" si="300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4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5"/>
        <v>42167.434166666666</v>
      </c>
      <c r="T3249" s="10">
        <f t="shared" si="300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4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5"/>
        <v>42068.888391203705</v>
      </c>
      <c r="T3250" s="10">
        <f t="shared" si="300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4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5"/>
        <v>42145.746689814812</v>
      </c>
      <c r="T3251" s="10">
        <f t="shared" si="300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4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5"/>
        <v>41918.742175925923</v>
      </c>
      <c r="T3252" s="10">
        <f t="shared" si="300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4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5"/>
        <v>42146.731087962966</v>
      </c>
      <c r="T3253" s="10">
        <f t="shared" si="300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4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5"/>
        <v>42590.472685185188</v>
      </c>
      <c r="T3254" s="10">
        <f t="shared" si="300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4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5"/>
        <v>42602.576712962968</v>
      </c>
      <c r="T3255" s="10">
        <f t="shared" si="300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4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5"/>
        <v>42059.085752314815</v>
      </c>
      <c r="T3256" s="10">
        <f t="shared" si="300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4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5"/>
        <v>41889.768229166664</v>
      </c>
      <c r="T3257" s="10">
        <f t="shared" si="300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4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5"/>
        <v>42144.573807870373</v>
      </c>
      <c r="T3258" s="10">
        <f t="shared" si="300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4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5"/>
        <v>42758.559629629628</v>
      </c>
      <c r="T3259" s="10">
        <f t="shared" si="300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4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5"/>
        <v>41982.887280092589</v>
      </c>
      <c r="T3260" s="10">
        <f t="shared" si="300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4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5"/>
        <v>42614.760937500003</v>
      </c>
      <c r="T3261" s="10">
        <f t="shared" si="300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4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5"/>
        <v>42303.672662037032</v>
      </c>
      <c r="T3262" s="10">
        <f t="shared" si="300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4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5"/>
        <v>42171.725416666668</v>
      </c>
      <c r="T3263" s="10">
        <f t="shared" si="300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4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5"/>
        <v>41964.315532407403</v>
      </c>
      <c r="T3264" s="10">
        <f t="shared" si="300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4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5"/>
        <v>42284.516064814816</v>
      </c>
      <c r="T3265" s="10">
        <f t="shared" si="300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4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5"/>
        <v>42016.800208333334</v>
      </c>
      <c r="T3266" s="10">
        <f t="shared" ref="T3266:T3329" si="306">(((I3266/60)/60)/24)+DATE(1970,1,1)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4"/>
        <v>1.64</v>
      </c>
      <c r="P3267" s="6">
        <f t="shared" ref="P3267:P3330" si="307">_xlfn.IFS(E3267&gt;0,E3267/L3267,E3267=0,"NONE")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0">
        <f t="shared" si="305"/>
        <v>42311.711979166663</v>
      </c>
      <c r="T3267" s="10">
        <f t="shared" si="306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ref="O3268:O3331" si="310">E3268/D3268</f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05"/>
        <v>42136.536134259266</v>
      </c>
      <c r="T3268" s="10">
        <f t="shared" si="306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10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ref="S3269:S3332" si="311">(((J3269/60)/60)/24)+DATE(1970,1,1)</f>
        <v>42172.757638888885</v>
      </c>
      <c r="T3269" s="10">
        <f t="shared" si="306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10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1"/>
        <v>42590.90425925926</v>
      </c>
      <c r="T3270" s="10">
        <f t="shared" si="306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10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1"/>
        <v>42137.395798611105</v>
      </c>
      <c r="T3271" s="10">
        <f t="shared" si="306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10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1"/>
        <v>42167.533159722225</v>
      </c>
      <c r="T3272" s="10">
        <f t="shared" si="306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10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1"/>
        <v>41915.437210648146</v>
      </c>
      <c r="T3273" s="10">
        <f t="shared" si="306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10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1"/>
        <v>42284.500104166669</v>
      </c>
      <c r="T3274" s="10">
        <f t="shared" si="306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10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1"/>
        <v>42611.801412037035</v>
      </c>
      <c r="T3275" s="10">
        <f t="shared" si="306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10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1"/>
        <v>42400.704537037032</v>
      </c>
      <c r="T3276" s="10">
        <f t="shared" si="306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10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1"/>
        <v>42017.88045138889</v>
      </c>
      <c r="T3277" s="10">
        <f t="shared" si="306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10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1"/>
        <v>42426.949988425928</v>
      </c>
      <c r="T3278" s="10">
        <f t="shared" si="306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10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1"/>
        <v>41931.682939814818</v>
      </c>
      <c r="T3279" s="10">
        <f t="shared" si="306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10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1"/>
        <v>42124.848414351851</v>
      </c>
      <c r="T3280" s="10">
        <f t="shared" si="306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10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1"/>
        <v>42431.102534722217</v>
      </c>
      <c r="T3281" s="10">
        <f t="shared" si="306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10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1"/>
        <v>42121.756921296299</v>
      </c>
      <c r="T3282" s="10">
        <f t="shared" si="306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10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1"/>
        <v>42219.019733796296</v>
      </c>
      <c r="T3283" s="10">
        <f t="shared" si="306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10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1"/>
        <v>42445.19430555556</v>
      </c>
      <c r="T3284" s="10">
        <f t="shared" si="306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10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1"/>
        <v>42379.74418981481</v>
      </c>
      <c r="T3285" s="10">
        <f t="shared" si="306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10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1"/>
        <v>42380.884872685187</v>
      </c>
      <c r="T3286" s="10">
        <f t="shared" si="306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10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1"/>
        <v>42762.942430555559</v>
      </c>
      <c r="T3287" s="10">
        <f t="shared" si="306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10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1"/>
        <v>42567.840069444443</v>
      </c>
      <c r="T3288" s="10">
        <f t="shared" si="306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10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1"/>
        <v>42311.750324074077</v>
      </c>
      <c r="T3289" s="10">
        <f t="shared" si="306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10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1"/>
        <v>42505.774479166663</v>
      </c>
      <c r="T3290" s="10">
        <f t="shared" si="306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10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1"/>
        <v>42758.368078703701</v>
      </c>
      <c r="T3291" s="10">
        <f t="shared" si="306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10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1"/>
        <v>42775.51494212963</v>
      </c>
      <c r="T3292" s="10">
        <f t="shared" si="306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10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1"/>
        <v>42232.702546296292</v>
      </c>
      <c r="T3293" s="10">
        <f t="shared" si="306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10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1"/>
        <v>42282.770231481481</v>
      </c>
      <c r="T3294" s="10">
        <f t="shared" si="306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10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1"/>
        <v>42768.425370370373</v>
      </c>
      <c r="T3295" s="10">
        <f t="shared" si="306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10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1"/>
        <v>42141.541134259256</v>
      </c>
      <c r="T3296" s="10">
        <f t="shared" si="306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10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1"/>
        <v>42609.442465277782</v>
      </c>
      <c r="T3297" s="10">
        <f t="shared" si="306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10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1"/>
        <v>42309.756620370375</v>
      </c>
      <c r="T3298" s="10">
        <f t="shared" si="306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10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1"/>
        <v>42193.771481481483</v>
      </c>
      <c r="T3299" s="10">
        <f t="shared" si="306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10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1"/>
        <v>42239.957962962959</v>
      </c>
      <c r="T3300" s="10">
        <f t="shared" si="306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10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1"/>
        <v>42261.917395833334</v>
      </c>
      <c r="T3301" s="10">
        <f t="shared" si="306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10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1"/>
        <v>42102.743773148148</v>
      </c>
      <c r="T3302" s="10">
        <f t="shared" si="306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10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1"/>
        <v>42538.73583333334</v>
      </c>
      <c r="T3303" s="10">
        <f t="shared" si="306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10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1"/>
        <v>42681.35157407407</v>
      </c>
      <c r="T3304" s="10">
        <f t="shared" si="306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10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1"/>
        <v>42056.65143518518</v>
      </c>
      <c r="T3305" s="10">
        <f t="shared" si="306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10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1"/>
        <v>42696.624444444446</v>
      </c>
      <c r="T3306" s="10">
        <f t="shared" si="306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10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1"/>
        <v>42186.855879629627</v>
      </c>
      <c r="T3307" s="10">
        <f t="shared" si="306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10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1"/>
        <v>42493.219236111108</v>
      </c>
      <c r="T3308" s="10">
        <f t="shared" si="306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10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1"/>
        <v>42475.057164351849</v>
      </c>
      <c r="T3309" s="10">
        <f t="shared" si="306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10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1"/>
        <v>42452.876909722225</v>
      </c>
      <c r="T3310" s="10">
        <f t="shared" si="306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10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1"/>
        <v>42628.650208333333</v>
      </c>
      <c r="T3311" s="10">
        <f t="shared" si="306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10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1"/>
        <v>42253.928530092591</v>
      </c>
      <c r="T3312" s="10">
        <f t="shared" si="306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10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1"/>
        <v>42264.29178240741</v>
      </c>
      <c r="T3313" s="10">
        <f t="shared" si="306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10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1"/>
        <v>42664.809560185182</v>
      </c>
      <c r="T3314" s="10">
        <f t="shared" si="306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10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1"/>
        <v>42382.244409722218</v>
      </c>
      <c r="T3315" s="10">
        <f t="shared" si="306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10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1"/>
        <v>42105.267488425925</v>
      </c>
      <c r="T3316" s="10">
        <f t="shared" si="306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10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1"/>
        <v>42466.303715277783</v>
      </c>
      <c r="T3317" s="10">
        <f t="shared" si="306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10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1"/>
        <v>41826.871238425927</v>
      </c>
      <c r="T3318" s="10">
        <f t="shared" si="306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10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1"/>
        <v>42499.039629629624</v>
      </c>
      <c r="T3319" s="10">
        <f t="shared" si="306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10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1"/>
        <v>42431.302002314813</v>
      </c>
      <c r="T3320" s="10">
        <f t="shared" si="306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10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1"/>
        <v>41990.585486111115</v>
      </c>
      <c r="T3321" s="10">
        <f t="shared" si="306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10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1"/>
        <v>42513.045798611114</v>
      </c>
      <c r="T3322" s="10">
        <f t="shared" si="306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10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1"/>
        <v>41914.100289351853</v>
      </c>
      <c r="T3323" s="10">
        <f t="shared" si="306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10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1"/>
        <v>42521.010370370372</v>
      </c>
      <c r="T3324" s="10">
        <f t="shared" si="306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10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1"/>
        <v>42608.36583333333</v>
      </c>
      <c r="T3325" s="10">
        <f t="shared" si="306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10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1"/>
        <v>42512.58321759259</v>
      </c>
      <c r="T3326" s="10">
        <f t="shared" si="306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10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1"/>
        <v>42064.785613425927</v>
      </c>
      <c r="T3327" s="10">
        <f t="shared" si="306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10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1"/>
        <v>42041.714178240742</v>
      </c>
      <c r="T3328" s="10">
        <f t="shared" si="306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10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1"/>
        <v>42468.374606481477</v>
      </c>
      <c r="T3329" s="10">
        <f t="shared" si="306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10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1"/>
        <v>41822.57503472222</v>
      </c>
      <c r="T3330" s="10">
        <f t="shared" ref="T3330:T3393" si="312">(((I3330/60)/60)/24)+DATE(1970,1,1)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0"/>
        <v>1.1679999999999999</v>
      </c>
      <c r="P3331" s="6">
        <f t="shared" ref="P3331:P3394" si="313">_xlfn.IFS(E3331&gt;0,E3331/L3331,E3331=0,"NONE")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0">
        <f t="shared" si="311"/>
        <v>41837.323009259257</v>
      </c>
      <c r="T3331" s="10">
        <f t="shared" si="312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ref="O3332:O3395" si="316">E3332/D3332</f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1"/>
        <v>42065.887361111112</v>
      </c>
      <c r="T3332" s="10">
        <f t="shared" si="312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6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ref="S3333:S3396" si="317">(((J3333/60)/60)/24)+DATE(1970,1,1)</f>
        <v>42248.697754629626</v>
      </c>
      <c r="T3333" s="10">
        <f t="shared" si="312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6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7"/>
        <v>41809.860300925924</v>
      </c>
      <c r="T3334" s="10">
        <f t="shared" si="312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6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7"/>
        <v>42148.676851851851</v>
      </c>
      <c r="T3335" s="10">
        <f t="shared" si="312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6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7"/>
        <v>42185.521087962959</v>
      </c>
      <c r="T3336" s="10">
        <f t="shared" si="312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6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7"/>
        <v>41827.674143518518</v>
      </c>
      <c r="T3337" s="10">
        <f t="shared" si="312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6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7"/>
        <v>42437.398680555561</v>
      </c>
      <c r="T3338" s="10">
        <f t="shared" si="312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6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7"/>
        <v>41901.282025462962</v>
      </c>
      <c r="T3339" s="10">
        <f t="shared" si="312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6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7"/>
        <v>42769.574999999997</v>
      </c>
      <c r="T3340" s="10">
        <f t="shared" si="312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6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7"/>
        <v>42549.665717592594</v>
      </c>
      <c r="T3341" s="10">
        <f t="shared" si="312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6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7"/>
        <v>42685.974004629628</v>
      </c>
      <c r="T3342" s="10">
        <f t="shared" si="312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6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7"/>
        <v>42510.798854166671</v>
      </c>
      <c r="T3343" s="10">
        <f t="shared" si="312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6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7"/>
        <v>42062.296412037031</v>
      </c>
      <c r="T3344" s="10">
        <f t="shared" si="312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6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7"/>
        <v>42452.916481481487</v>
      </c>
      <c r="T3345" s="10">
        <f t="shared" si="312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6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7"/>
        <v>41851.200150462959</v>
      </c>
      <c r="T3346" s="10">
        <f t="shared" si="312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6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7"/>
        <v>42053.106111111112</v>
      </c>
      <c r="T3347" s="10">
        <f t="shared" si="312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6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7"/>
        <v>42054.024421296301</v>
      </c>
      <c r="T3348" s="10">
        <f t="shared" si="312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6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7"/>
        <v>42484.551550925928</v>
      </c>
      <c r="T3349" s="10">
        <f t="shared" si="312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6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7"/>
        <v>42466.558796296296</v>
      </c>
      <c r="T3350" s="10">
        <f t="shared" si="312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6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7"/>
        <v>42513.110787037032</v>
      </c>
      <c r="T3351" s="10">
        <f t="shared" si="312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6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7"/>
        <v>42302.701516203699</v>
      </c>
      <c r="T3352" s="10">
        <f t="shared" si="312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6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7"/>
        <v>41806.395428240743</v>
      </c>
      <c r="T3353" s="10">
        <f t="shared" si="312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6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7"/>
        <v>42495.992800925931</v>
      </c>
      <c r="T3354" s="10">
        <f t="shared" si="312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6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7"/>
        <v>42479.432291666672</v>
      </c>
      <c r="T3355" s="10">
        <f t="shared" si="312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6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7"/>
        <v>42270.7269212963</v>
      </c>
      <c r="T3356" s="10">
        <f t="shared" si="312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6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7"/>
        <v>42489.619525462964</v>
      </c>
      <c r="T3357" s="10">
        <f t="shared" si="312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6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7"/>
        <v>42536.815648148149</v>
      </c>
      <c r="T3358" s="10">
        <f t="shared" si="312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6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7"/>
        <v>41822.417939814812</v>
      </c>
      <c r="T3359" s="10">
        <f t="shared" si="312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6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7"/>
        <v>41932.311099537037</v>
      </c>
      <c r="T3360" s="10">
        <f t="shared" si="312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6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7"/>
        <v>42746.057106481487</v>
      </c>
      <c r="T3361" s="10">
        <f t="shared" si="312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6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7"/>
        <v>42697.082673611112</v>
      </c>
      <c r="T3362" s="10">
        <f t="shared" si="312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6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7"/>
        <v>41866.025347222225</v>
      </c>
      <c r="T3363" s="10">
        <f t="shared" si="312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6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7"/>
        <v>42056.091631944444</v>
      </c>
      <c r="T3364" s="10">
        <f t="shared" si="312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6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7"/>
        <v>41851.771354166667</v>
      </c>
      <c r="T3365" s="10">
        <f t="shared" si="312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6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7"/>
        <v>42422.977418981478</v>
      </c>
      <c r="T3366" s="10">
        <f t="shared" si="312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6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7"/>
        <v>42321.101759259262</v>
      </c>
      <c r="T3367" s="10">
        <f t="shared" si="312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6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7"/>
        <v>42107.067557870367</v>
      </c>
      <c r="T3368" s="10">
        <f t="shared" si="312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6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7"/>
        <v>42192.933958333335</v>
      </c>
      <c r="T3369" s="10">
        <f t="shared" si="312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6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7"/>
        <v>41969.199756944443</v>
      </c>
      <c r="T3370" s="10">
        <f t="shared" si="312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6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7"/>
        <v>42690.041435185187</v>
      </c>
      <c r="T3371" s="10">
        <f t="shared" si="312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6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7"/>
        <v>42690.334317129629</v>
      </c>
      <c r="T3372" s="10">
        <f t="shared" si="312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6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7"/>
        <v>42312.874594907407</v>
      </c>
      <c r="T3373" s="10">
        <f t="shared" si="312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6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7"/>
        <v>41855.548101851848</v>
      </c>
      <c r="T3374" s="10">
        <f t="shared" si="312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6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7"/>
        <v>42179.854629629626</v>
      </c>
      <c r="T3375" s="10">
        <f t="shared" si="312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6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7"/>
        <v>42275.731666666667</v>
      </c>
      <c r="T3376" s="10">
        <f t="shared" si="312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6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7"/>
        <v>41765.610798611109</v>
      </c>
      <c r="T3377" s="10">
        <f t="shared" si="312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6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7"/>
        <v>42059.701319444444</v>
      </c>
      <c r="T3378" s="10">
        <f t="shared" si="312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6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7"/>
        <v>42053.732627314821</v>
      </c>
      <c r="T3379" s="10">
        <f t="shared" si="312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6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7"/>
        <v>41858.355393518519</v>
      </c>
      <c r="T3380" s="10">
        <f t="shared" si="312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6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7"/>
        <v>42225.513888888891</v>
      </c>
      <c r="T3381" s="10">
        <f t="shared" si="312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6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7"/>
        <v>41937.95344907407</v>
      </c>
      <c r="T3382" s="10">
        <f t="shared" si="312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6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7"/>
        <v>42044.184988425928</v>
      </c>
      <c r="T3383" s="10">
        <f t="shared" si="312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6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7"/>
        <v>42559.431203703702</v>
      </c>
      <c r="T3384" s="10">
        <f t="shared" si="312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6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7"/>
        <v>42524.782638888893</v>
      </c>
      <c r="T3385" s="10">
        <f t="shared" si="312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6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7"/>
        <v>42292.087592592594</v>
      </c>
      <c r="T3386" s="10">
        <f t="shared" si="312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6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7"/>
        <v>41953.8675</v>
      </c>
      <c r="T3387" s="10">
        <f t="shared" si="312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6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7"/>
        <v>41946.644745370373</v>
      </c>
      <c r="T3388" s="10">
        <f t="shared" si="312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6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7"/>
        <v>41947.762592592589</v>
      </c>
      <c r="T3389" s="10">
        <f t="shared" si="312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6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7"/>
        <v>42143.461122685185</v>
      </c>
      <c r="T3390" s="10">
        <f t="shared" si="312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6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7"/>
        <v>42494.563449074078</v>
      </c>
      <c r="T3391" s="10">
        <f t="shared" si="312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6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7"/>
        <v>41815.774826388886</v>
      </c>
      <c r="T3392" s="10">
        <f t="shared" si="312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6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7"/>
        <v>41830.545694444445</v>
      </c>
      <c r="T3393" s="10">
        <f t="shared" si="312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6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7"/>
        <v>42446.845543981486</v>
      </c>
      <c r="T3394" s="10">
        <f t="shared" ref="T3394:T3457" si="318">(((I3394/60)/60)/24)+DATE(1970,1,1)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6"/>
        <v>1.0580000000000001</v>
      </c>
      <c r="P3395" s="6">
        <f t="shared" ref="P3395:P3458" si="319">_xlfn.IFS(E3395&gt;0,E3395/L3395,E3395=0,"NONE")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0">
        <f t="shared" si="317"/>
        <v>41923.921643518523</v>
      </c>
      <c r="T3395" s="10">
        <f t="shared" si="318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ref="O3396:O3459" si="322">E3396/D3396</f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17"/>
        <v>41817.59542824074</v>
      </c>
      <c r="T3396" s="10">
        <f t="shared" si="318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22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ref="S3397:S3460" si="323">(((J3397/60)/60)/24)+DATE(1970,1,1)</f>
        <v>42140.712314814817</v>
      </c>
      <c r="T3397" s="10">
        <f t="shared" si="318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22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3"/>
        <v>41764.44663194444</v>
      </c>
      <c r="T3398" s="10">
        <f t="shared" si="318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22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3"/>
        <v>42378.478344907402</v>
      </c>
      <c r="T3399" s="10">
        <f t="shared" si="318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22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3"/>
        <v>41941.75203703704</v>
      </c>
      <c r="T3400" s="10">
        <f t="shared" si="318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22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3"/>
        <v>42026.920428240745</v>
      </c>
      <c r="T3401" s="10">
        <f t="shared" si="318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22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3"/>
        <v>41834.953865740739</v>
      </c>
      <c r="T3402" s="10">
        <f t="shared" si="318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22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3"/>
        <v>42193.723912037036</v>
      </c>
      <c r="T3403" s="10">
        <f t="shared" si="318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22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3"/>
        <v>42290.61855324074</v>
      </c>
      <c r="T3404" s="10">
        <f t="shared" si="318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22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3"/>
        <v>42150.462083333332</v>
      </c>
      <c r="T3405" s="10">
        <f t="shared" si="318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22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3"/>
        <v>42152.503495370373</v>
      </c>
      <c r="T3406" s="10">
        <f t="shared" si="318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22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3"/>
        <v>42410.017199074078</v>
      </c>
      <c r="T3407" s="10">
        <f t="shared" si="318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22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3"/>
        <v>41791.492777777778</v>
      </c>
      <c r="T3408" s="10">
        <f t="shared" si="318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22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3"/>
        <v>41796.422326388885</v>
      </c>
      <c r="T3409" s="10">
        <f t="shared" si="318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22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3"/>
        <v>41808.991944444446</v>
      </c>
      <c r="T3410" s="10">
        <f t="shared" si="318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22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3"/>
        <v>42544.814328703709</v>
      </c>
      <c r="T3411" s="10">
        <f t="shared" si="318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22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3"/>
        <v>42500.041550925926</v>
      </c>
      <c r="T3412" s="10">
        <f t="shared" si="318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22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3"/>
        <v>42265.022824074069</v>
      </c>
      <c r="T3413" s="10">
        <f t="shared" si="318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22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3"/>
        <v>41879.959050925929</v>
      </c>
      <c r="T3414" s="10">
        <f t="shared" si="318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22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3"/>
        <v>42053.733078703706</v>
      </c>
      <c r="T3415" s="10">
        <f t="shared" si="318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22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3"/>
        <v>42675.832465277781</v>
      </c>
      <c r="T3416" s="10">
        <f t="shared" si="318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22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3"/>
        <v>42467.144166666665</v>
      </c>
      <c r="T3417" s="10">
        <f t="shared" si="318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22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3"/>
        <v>42089.412557870368</v>
      </c>
      <c r="T3418" s="10">
        <f t="shared" si="318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22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3"/>
        <v>41894.91375</v>
      </c>
      <c r="T3419" s="10">
        <f t="shared" si="318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22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3"/>
        <v>41752.83457175926</v>
      </c>
      <c r="T3420" s="10">
        <f t="shared" si="318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22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3"/>
        <v>42448.821585648147</v>
      </c>
      <c r="T3421" s="10">
        <f t="shared" si="318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22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3"/>
        <v>42405.090300925927</v>
      </c>
      <c r="T3422" s="10">
        <f t="shared" si="318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22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3"/>
        <v>42037.791238425925</v>
      </c>
      <c r="T3423" s="10">
        <f t="shared" si="318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22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3"/>
        <v>42323.562222222223</v>
      </c>
      <c r="T3424" s="10">
        <f t="shared" si="318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22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3"/>
        <v>42088.911354166667</v>
      </c>
      <c r="T3425" s="10">
        <f t="shared" si="318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22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3"/>
        <v>42018.676898148144</v>
      </c>
      <c r="T3426" s="10">
        <f t="shared" si="318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22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3"/>
        <v>41884.617314814815</v>
      </c>
      <c r="T3427" s="10">
        <f t="shared" si="318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22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3"/>
        <v>41884.056747685187</v>
      </c>
      <c r="T3428" s="10">
        <f t="shared" si="318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22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3"/>
        <v>41792.645277777774</v>
      </c>
      <c r="T3429" s="10">
        <f t="shared" si="318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22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3"/>
        <v>42038.720451388886</v>
      </c>
      <c r="T3430" s="10">
        <f t="shared" si="318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22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3"/>
        <v>42662.021539351852</v>
      </c>
      <c r="T3431" s="10">
        <f t="shared" si="318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22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3"/>
        <v>41820.945613425924</v>
      </c>
      <c r="T3432" s="10">
        <f t="shared" si="318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22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3"/>
        <v>41839.730937500004</v>
      </c>
      <c r="T3433" s="10">
        <f t="shared" si="318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22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3"/>
        <v>42380.581180555557</v>
      </c>
      <c r="T3434" s="10">
        <f t="shared" si="318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22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3"/>
        <v>41776.063136574077</v>
      </c>
      <c r="T3435" s="10">
        <f t="shared" si="318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22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3"/>
        <v>41800.380428240744</v>
      </c>
      <c r="T3436" s="10">
        <f t="shared" si="318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22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3"/>
        <v>42572.61681712963</v>
      </c>
      <c r="T3437" s="10">
        <f t="shared" si="318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22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3"/>
        <v>41851.541585648149</v>
      </c>
      <c r="T3438" s="10">
        <f t="shared" si="318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22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3"/>
        <v>42205.710879629631</v>
      </c>
      <c r="T3439" s="10">
        <f t="shared" si="318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22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3"/>
        <v>42100.927858796291</v>
      </c>
      <c r="T3440" s="10">
        <f t="shared" si="318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22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3"/>
        <v>42374.911226851851</v>
      </c>
      <c r="T3441" s="10">
        <f t="shared" si="318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22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3"/>
        <v>41809.12300925926</v>
      </c>
      <c r="T3442" s="10">
        <f t="shared" si="318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22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3"/>
        <v>42294.429641203707</v>
      </c>
      <c r="T3443" s="10">
        <f t="shared" si="318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22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3"/>
        <v>42124.841111111105</v>
      </c>
      <c r="T3444" s="10">
        <f t="shared" si="318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22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3"/>
        <v>41861.524837962963</v>
      </c>
      <c r="T3445" s="10">
        <f t="shared" si="318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22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3"/>
        <v>42521.291504629626</v>
      </c>
      <c r="T3446" s="10">
        <f t="shared" si="318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22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3"/>
        <v>42272.530509259261</v>
      </c>
      <c r="T3447" s="10">
        <f t="shared" si="318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22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3"/>
        <v>42016.832465277781</v>
      </c>
      <c r="T3448" s="10">
        <f t="shared" si="318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22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3"/>
        <v>42402.889027777783</v>
      </c>
      <c r="T3449" s="10">
        <f t="shared" si="318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22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3"/>
        <v>41960.119085648148</v>
      </c>
      <c r="T3450" s="10">
        <f t="shared" si="318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22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3"/>
        <v>42532.052523148144</v>
      </c>
      <c r="T3451" s="10">
        <f t="shared" si="318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22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3"/>
        <v>42036.704525462963</v>
      </c>
      <c r="T3452" s="10">
        <f t="shared" si="318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22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3"/>
        <v>42088.723692129628</v>
      </c>
      <c r="T3453" s="10">
        <f t="shared" si="318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22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3"/>
        <v>41820.639189814814</v>
      </c>
      <c r="T3454" s="10">
        <f t="shared" si="318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22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3"/>
        <v>42535.97865740741</v>
      </c>
      <c r="T3455" s="10">
        <f t="shared" si="318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22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3"/>
        <v>41821.698599537034</v>
      </c>
      <c r="T3456" s="10">
        <f t="shared" si="318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22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3"/>
        <v>42626.7503125</v>
      </c>
      <c r="T3457" s="10">
        <f t="shared" si="318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22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3"/>
        <v>41821.205636574072</v>
      </c>
      <c r="T3458" s="10">
        <f t="shared" ref="T3458:T3521" si="324">(((I3458/60)/60)/24)+DATE(1970,1,1)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2"/>
        <v>1.4019999999999999</v>
      </c>
      <c r="P3459" s="6">
        <f t="shared" ref="P3459:P3522" si="325">_xlfn.IFS(E3459&gt;0,E3459/L3459,E3459=0,"NONE")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0">
        <f t="shared" si="323"/>
        <v>42016.706678240742</v>
      </c>
      <c r="T3459" s="10">
        <f t="shared" si="324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ref="O3460:O3523" si="328">E3460/D3460</f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3"/>
        <v>42011.202581018515</v>
      </c>
      <c r="T3460" s="10">
        <f t="shared" si="324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8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ref="S3461:S3524" si="329">(((J3461/60)/60)/24)+DATE(1970,1,1)</f>
        <v>42480.479861111111</v>
      </c>
      <c r="T3461" s="10">
        <f t="shared" si="324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8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9"/>
        <v>41852.527222222219</v>
      </c>
      <c r="T3462" s="10">
        <f t="shared" si="324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8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9"/>
        <v>42643.632858796293</v>
      </c>
      <c r="T3463" s="10">
        <f t="shared" si="324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8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9"/>
        <v>42179.898472222223</v>
      </c>
      <c r="T3464" s="10">
        <f t="shared" si="324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8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9"/>
        <v>42612.918807870374</v>
      </c>
      <c r="T3465" s="10">
        <f t="shared" si="324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8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9"/>
        <v>42575.130057870367</v>
      </c>
      <c r="T3466" s="10">
        <f t="shared" si="324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8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9"/>
        <v>42200.625833333332</v>
      </c>
      <c r="T3467" s="10">
        <f t="shared" si="324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8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9"/>
        <v>42420.019097222219</v>
      </c>
      <c r="T3468" s="10">
        <f t="shared" si="324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8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9"/>
        <v>42053.671666666662</v>
      </c>
      <c r="T3469" s="10">
        <f t="shared" si="324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8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9"/>
        <v>42605.765381944439</v>
      </c>
      <c r="T3470" s="10">
        <f t="shared" si="324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8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9"/>
        <v>42458.641724537039</v>
      </c>
      <c r="T3471" s="10">
        <f t="shared" si="324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8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9"/>
        <v>42529.022013888884</v>
      </c>
      <c r="T3472" s="10">
        <f t="shared" si="324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8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9"/>
        <v>41841.820486111108</v>
      </c>
      <c r="T3473" s="10">
        <f t="shared" si="324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8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9"/>
        <v>41928.170497685183</v>
      </c>
      <c r="T3474" s="10">
        <f t="shared" si="324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8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9"/>
        <v>42062.834444444445</v>
      </c>
      <c r="T3475" s="10">
        <f t="shared" si="324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8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9"/>
        <v>42541.501516203702</v>
      </c>
      <c r="T3476" s="10">
        <f t="shared" si="324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8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9"/>
        <v>41918.880833333329</v>
      </c>
      <c r="T3477" s="10">
        <f t="shared" si="324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8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9"/>
        <v>41921.279976851853</v>
      </c>
      <c r="T3478" s="10">
        <f t="shared" si="324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8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9"/>
        <v>42128.736608796295</v>
      </c>
      <c r="T3479" s="10">
        <f t="shared" si="324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8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9"/>
        <v>42053.916921296302</v>
      </c>
      <c r="T3480" s="10">
        <f t="shared" si="324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8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9"/>
        <v>41781.855092592588</v>
      </c>
      <c r="T3481" s="10">
        <f t="shared" si="324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8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9"/>
        <v>42171.317442129628</v>
      </c>
      <c r="T3482" s="10">
        <f t="shared" si="324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8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9"/>
        <v>41989.24754629629</v>
      </c>
      <c r="T3483" s="10">
        <f t="shared" si="324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8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9"/>
        <v>41796.771597222221</v>
      </c>
      <c r="T3484" s="10">
        <f t="shared" si="324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8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9"/>
        <v>41793.668761574074</v>
      </c>
      <c r="T3485" s="10">
        <f t="shared" si="324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8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9"/>
        <v>42506.760405092587</v>
      </c>
      <c r="T3486" s="10">
        <f t="shared" si="324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8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9"/>
        <v>42372.693055555559</v>
      </c>
      <c r="T3487" s="10">
        <f t="shared" si="324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8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9"/>
        <v>42126.87501157407</v>
      </c>
      <c r="T3488" s="10">
        <f t="shared" si="324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8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9"/>
        <v>42149.940416666665</v>
      </c>
      <c r="T3489" s="10">
        <f t="shared" si="324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8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9"/>
        <v>42087.768055555556</v>
      </c>
      <c r="T3490" s="10">
        <f t="shared" si="324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8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9"/>
        <v>41753.635775462964</v>
      </c>
      <c r="T3491" s="10">
        <f t="shared" si="324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8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9"/>
        <v>42443.802361111113</v>
      </c>
      <c r="T3492" s="10">
        <f t="shared" si="324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8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9"/>
        <v>42121.249814814815</v>
      </c>
      <c r="T3493" s="10">
        <f t="shared" si="324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8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9"/>
        <v>42268.009224537032</v>
      </c>
      <c r="T3494" s="10">
        <f t="shared" si="324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8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9"/>
        <v>41848.866157407407</v>
      </c>
      <c r="T3495" s="10">
        <f t="shared" si="324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8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9"/>
        <v>42689.214988425927</v>
      </c>
      <c r="T3496" s="10">
        <f t="shared" si="324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8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9"/>
        <v>41915.762835648151</v>
      </c>
      <c r="T3497" s="10">
        <f t="shared" si="324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8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9"/>
        <v>42584.846828703703</v>
      </c>
      <c r="T3498" s="10">
        <f t="shared" si="324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8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9"/>
        <v>42511.741944444439</v>
      </c>
      <c r="T3499" s="10">
        <f t="shared" si="324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8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9"/>
        <v>42459.15861111111</v>
      </c>
      <c r="T3500" s="10">
        <f t="shared" si="324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8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9"/>
        <v>42132.036168981482</v>
      </c>
      <c r="T3501" s="10">
        <f t="shared" si="324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8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9"/>
        <v>42419.91942129629</v>
      </c>
      <c r="T3502" s="10">
        <f t="shared" si="324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8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9"/>
        <v>42233.763831018514</v>
      </c>
      <c r="T3503" s="10">
        <f t="shared" si="324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8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9"/>
        <v>42430.839398148149</v>
      </c>
      <c r="T3504" s="10">
        <f t="shared" si="324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8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9"/>
        <v>42545.478333333333</v>
      </c>
      <c r="T3505" s="10">
        <f t="shared" si="324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8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9"/>
        <v>42297.748738425929</v>
      </c>
      <c r="T3506" s="10">
        <f t="shared" si="324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8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9"/>
        <v>41760.935706018521</v>
      </c>
      <c r="T3507" s="10">
        <f t="shared" si="324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8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9"/>
        <v>41829.734259259261</v>
      </c>
      <c r="T3508" s="10">
        <f t="shared" si="324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8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9"/>
        <v>42491.92288194444</v>
      </c>
      <c r="T3509" s="10">
        <f t="shared" si="324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8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9"/>
        <v>42477.729780092588</v>
      </c>
      <c r="T3510" s="10">
        <f t="shared" si="324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8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9"/>
        <v>41950.859560185185</v>
      </c>
      <c r="T3511" s="10">
        <f t="shared" si="324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8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9"/>
        <v>41802.62090277778</v>
      </c>
      <c r="T3512" s="10">
        <f t="shared" si="324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8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9"/>
        <v>41927.873784722222</v>
      </c>
      <c r="T3513" s="10">
        <f t="shared" si="324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8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9"/>
        <v>42057.536944444444</v>
      </c>
      <c r="T3514" s="10">
        <f t="shared" si="324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8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9"/>
        <v>41781.096203703702</v>
      </c>
      <c r="T3515" s="10">
        <f t="shared" si="324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8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9"/>
        <v>42020.846666666665</v>
      </c>
      <c r="T3516" s="10">
        <f t="shared" si="324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8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9"/>
        <v>42125.772812499999</v>
      </c>
      <c r="T3517" s="10">
        <f t="shared" si="324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8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9"/>
        <v>41856.010069444441</v>
      </c>
      <c r="T3518" s="10">
        <f t="shared" si="324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8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9"/>
        <v>41794.817523148151</v>
      </c>
      <c r="T3519" s="10">
        <f t="shared" si="324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8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9"/>
        <v>41893.783553240741</v>
      </c>
      <c r="T3520" s="10">
        <f t="shared" si="324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8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9"/>
        <v>42037.598958333328</v>
      </c>
      <c r="T3521" s="10">
        <f t="shared" si="324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8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9"/>
        <v>42227.824212962965</v>
      </c>
      <c r="T3522" s="10">
        <f t="shared" ref="T3522:T3585" si="330">(((I3522/60)/60)/24)+DATE(1970,1,1)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28"/>
        <v>1.6942857142857144</v>
      </c>
      <c r="P3523" s="6">
        <f t="shared" ref="P3523:P3586" si="331">_xlfn.IFS(E3523&gt;0,E3523/L3523,E3523=0,"NONE")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0">
        <f t="shared" si="329"/>
        <v>41881.361342592594</v>
      </c>
      <c r="T3523" s="10">
        <f t="shared" si="330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ref="O3524:O3587" si="334">E3524/D3524</f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29"/>
        <v>42234.789884259255</v>
      </c>
      <c r="T3524" s="10">
        <f t="shared" si="330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4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ref="S3525:S3588" si="335">(((J3525/60)/60)/24)+DATE(1970,1,1)</f>
        <v>42581.397546296299</v>
      </c>
      <c r="T3525" s="10">
        <f t="shared" si="330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4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5"/>
        <v>41880.76357638889</v>
      </c>
      <c r="T3526" s="10">
        <f t="shared" si="330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4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5"/>
        <v>42214.6956712963</v>
      </c>
      <c r="T3527" s="10">
        <f t="shared" si="330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4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5"/>
        <v>42460.335312499999</v>
      </c>
      <c r="T3528" s="10">
        <f t="shared" si="330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4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5"/>
        <v>42167.023206018523</v>
      </c>
      <c r="T3529" s="10">
        <f t="shared" si="330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4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5"/>
        <v>42733.50136574074</v>
      </c>
      <c r="T3530" s="10">
        <f t="shared" si="330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4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5"/>
        <v>42177.761782407411</v>
      </c>
      <c r="T3531" s="10">
        <f t="shared" si="330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4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5"/>
        <v>42442.623344907406</v>
      </c>
      <c r="T3532" s="10">
        <f t="shared" si="330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4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5"/>
        <v>42521.654328703706</v>
      </c>
      <c r="T3533" s="10">
        <f t="shared" si="330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4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5"/>
        <v>41884.599849537037</v>
      </c>
      <c r="T3534" s="10">
        <f t="shared" si="330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4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5"/>
        <v>42289.761192129634</v>
      </c>
      <c r="T3535" s="10">
        <f t="shared" si="330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4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5"/>
        <v>42243.6252662037</v>
      </c>
      <c r="T3536" s="10">
        <f t="shared" si="330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4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5"/>
        <v>42248.640162037031</v>
      </c>
      <c r="T3537" s="10">
        <f t="shared" si="330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4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5"/>
        <v>42328.727141203708</v>
      </c>
      <c r="T3538" s="10">
        <f t="shared" si="330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4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5"/>
        <v>41923.354351851849</v>
      </c>
      <c r="T3539" s="10">
        <f t="shared" si="330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4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5"/>
        <v>42571.420601851853</v>
      </c>
      <c r="T3540" s="10">
        <f t="shared" si="330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4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5"/>
        <v>42600.756041666667</v>
      </c>
      <c r="T3541" s="10">
        <f t="shared" si="330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4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5"/>
        <v>42517.003368055557</v>
      </c>
      <c r="T3542" s="10">
        <f t="shared" si="330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4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5"/>
        <v>42222.730034722219</v>
      </c>
      <c r="T3543" s="10">
        <f t="shared" si="330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4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5"/>
        <v>41829.599791666667</v>
      </c>
      <c r="T3544" s="10">
        <f t="shared" si="330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4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5"/>
        <v>42150.755312499998</v>
      </c>
      <c r="T3545" s="10">
        <f t="shared" si="330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4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5"/>
        <v>42040.831678240742</v>
      </c>
      <c r="T3546" s="10">
        <f t="shared" si="330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4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5"/>
        <v>42075.807395833333</v>
      </c>
      <c r="T3547" s="10">
        <f t="shared" si="330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4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5"/>
        <v>42073.660694444443</v>
      </c>
      <c r="T3548" s="10">
        <f t="shared" si="330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4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5"/>
        <v>42480.078715277778</v>
      </c>
      <c r="T3549" s="10">
        <f t="shared" si="330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4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5"/>
        <v>42411.942291666666</v>
      </c>
      <c r="T3550" s="10">
        <f t="shared" si="330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4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5"/>
        <v>42223.394363425927</v>
      </c>
      <c r="T3551" s="10">
        <f t="shared" si="330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4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5"/>
        <v>42462.893495370372</v>
      </c>
      <c r="T3552" s="10">
        <f t="shared" si="330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4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5"/>
        <v>41753.515856481477</v>
      </c>
      <c r="T3553" s="10">
        <f t="shared" si="330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4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5"/>
        <v>41788.587083333332</v>
      </c>
      <c r="T3554" s="10">
        <f t="shared" si="330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4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5"/>
        <v>42196.028703703705</v>
      </c>
      <c r="T3555" s="10">
        <f t="shared" si="330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4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5"/>
        <v>42016.050451388888</v>
      </c>
      <c r="T3556" s="10">
        <f t="shared" si="330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4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5"/>
        <v>42661.442060185189</v>
      </c>
      <c r="T3557" s="10">
        <f t="shared" si="330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4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5"/>
        <v>41808.649583333332</v>
      </c>
      <c r="T3558" s="10">
        <f t="shared" si="330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4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5"/>
        <v>41730.276747685188</v>
      </c>
      <c r="T3559" s="10">
        <f t="shared" si="330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4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5"/>
        <v>42139.816840277781</v>
      </c>
      <c r="T3560" s="10">
        <f t="shared" si="330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4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5"/>
        <v>42194.096157407403</v>
      </c>
      <c r="T3561" s="10">
        <f t="shared" si="330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4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5"/>
        <v>42115.889652777783</v>
      </c>
      <c r="T3562" s="10">
        <f t="shared" si="330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4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5"/>
        <v>42203.680300925931</v>
      </c>
      <c r="T3563" s="10">
        <f t="shared" si="330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4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5"/>
        <v>42433.761886574073</v>
      </c>
      <c r="T3564" s="10">
        <f t="shared" si="330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4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5"/>
        <v>42555.671944444446</v>
      </c>
      <c r="T3565" s="10">
        <f t="shared" si="330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4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5"/>
        <v>42236.623252314821</v>
      </c>
      <c r="T3566" s="10">
        <f t="shared" si="330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4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5"/>
        <v>41974.743148148147</v>
      </c>
      <c r="T3567" s="10">
        <f t="shared" si="330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4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5"/>
        <v>41997.507905092592</v>
      </c>
      <c r="T3568" s="10">
        <f t="shared" si="330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4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5"/>
        <v>42135.810694444444</v>
      </c>
      <c r="T3569" s="10">
        <f t="shared" si="330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4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5"/>
        <v>41869.740671296298</v>
      </c>
      <c r="T3570" s="10">
        <f t="shared" si="330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4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5"/>
        <v>41982.688611111109</v>
      </c>
      <c r="T3571" s="10">
        <f t="shared" si="330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4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5"/>
        <v>41976.331979166673</v>
      </c>
      <c r="T3572" s="10">
        <f t="shared" si="330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4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5"/>
        <v>41912.858946759261</v>
      </c>
      <c r="T3573" s="10">
        <f t="shared" si="330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4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5"/>
        <v>42146.570393518516</v>
      </c>
      <c r="T3574" s="10">
        <f t="shared" si="330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4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5"/>
        <v>41921.375532407408</v>
      </c>
      <c r="T3575" s="10">
        <f t="shared" si="330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4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5"/>
        <v>41926.942685185182</v>
      </c>
      <c r="T3576" s="10">
        <f t="shared" si="330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4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5"/>
        <v>42561.783877314811</v>
      </c>
      <c r="T3577" s="10">
        <f t="shared" si="330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4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5"/>
        <v>42649.54923611111</v>
      </c>
      <c r="T3578" s="10">
        <f t="shared" si="330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4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5"/>
        <v>42093.786840277782</v>
      </c>
      <c r="T3579" s="10">
        <f t="shared" si="330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4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5"/>
        <v>42460.733530092592</v>
      </c>
      <c r="T3580" s="10">
        <f t="shared" si="330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4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5"/>
        <v>42430.762222222227</v>
      </c>
      <c r="T3581" s="10">
        <f t="shared" si="330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4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5"/>
        <v>42026.176180555558</v>
      </c>
      <c r="T3582" s="10">
        <f t="shared" si="330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4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5"/>
        <v>41836.471180555556</v>
      </c>
      <c r="T3583" s="10">
        <f t="shared" si="330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4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5"/>
        <v>42451.095856481479</v>
      </c>
      <c r="T3584" s="10">
        <f t="shared" si="330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4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5"/>
        <v>42418.425983796296</v>
      </c>
      <c r="T3585" s="10">
        <f t="shared" si="330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4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5"/>
        <v>42168.316481481481</v>
      </c>
      <c r="T3586" s="10">
        <f t="shared" ref="T3586:T3649" si="336">(((I3586/60)/60)/24)+DATE(1970,1,1)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4"/>
        <v>1.1911764705882353</v>
      </c>
      <c r="P3587" s="6">
        <f t="shared" ref="P3587:P3650" si="337">_xlfn.IFS(E3587&gt;0,E3587/L3587,E3587=0,"NONE")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0">
        <f t="shared" si="335"/>
        <v>41964.716319444444</v>
      </c>
      <c r="T3587" s="10">
        <f t="shared" si="336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ref="O3588:O3651" si="340">E3588/D3588</f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35"/>
        <v>42576.697569444441</v>
      </c>
      <c r="T3588" s="10">
        <f t="shared" si="336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40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ref="S3589:S3652" si="341">(((J3589/60)/60)/24)+DATE(1970,1,1)</f>
        <v>42503.539976851855</v>
      </c>
      <c r="T3589" s="10">
        <f t="shared" si="336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40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1"/>
        <v>42101.828819444447</v>
      </c>
      <c r="T3590" s="10">
        <f t="shared" si="336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40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1"/>
        <v>42125.647534722222</v>
      </c>
      <c r="T3591" s="10">
        <f t="shared" si="336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40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1"/>
        <v>41902.333726851852</v>
      </c>
      <c r="T3592" s="10">
        <f t="shared" si="336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40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1"/>
        <v>42003.948425925926</v>
      </c>
      <c r="T3593" s="10">
        <f t="shared" si="336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40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1"/>
        <v>41988.829942129625</v>
      </c>
      <c r="T3594" s="10">
        <f t="shared" si="336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40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1"/>
        <v>41974.898599537039</v>
      </c>
      <c r="T3595" s="10">
        <f t="shared" si="336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40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1"/>
        <v>42592.066921296297</v>
      </c>
      <c r="T3596" s="10">
        <f t="shared" si="336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40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1"/>
        <v>42050.008368055554</v>
      </c>
      <c r="T3597" s="10">
        <f t="shared" si="336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40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1"/>
        <v>41856.715069444443</v>
      </c>
      <c r="T3598" s="10">
        <f t="shared" si="336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40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1"/>
        <v>42417.585532407407</v>
      </c>
      <c r="T3599" s="10">
        <f t="shared" si="336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40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1"/>
        <v>41866.79886574074</v>
      </c>
      <c r="T3600" s="10">
        <f t="shared" si="336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40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1"/>
        <v>42220.79487268519</v>
      </c>
      <c r="T3601" s="10">
        <f t="shared" si="336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40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1"/>
        <v>42628.849120370374</v>
      </c>
      <c r="T3602" s="10">
        <f t="shared" si="336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40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1"/>
        <v>41990.99863425926</v>
      </c>
      <c r="T3603" s="10">
        <f t="shared" si="336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40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1"/>
        <v>42447.894432870366</v>
      </c>
      <c r="T3604" s="10">
        <f t="shared" si="336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40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1"/>
        <v>42283.864351851851</v>
      </c>
      <c r="T3605" s="10">
        <f t="shared" si="336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40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1"/>
        <v>42483.015694444446</v>
      </c>
      <c r="T3606" s="10">
        <f t="shared" si="336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40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1"/>
        <v>42383.793124999997</v>
      </c>
      <c r="T3607" s="10">
        <f t="shared" si="336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40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1"/>
        <v>42566.604826388888</v>
      </c>
      <c r="T3608" s="10">
        <f t="shared" si="336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40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1"/>
        <v>42338.963912037041</v>
      </c>
      <c r="T3609" s="10">
        <f t="shared" si="336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40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1"/>
        <v>42506.709375000006</v>
      </c>
      <c r="T3610" s="10">
        <f t="shared" si="336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40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1"/>
        <v>42429.991724537031</v>
      </c>
      <c r="T3611" s="10">
        <f t="shared" si="336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40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1"/>
        <v>42203.432129629626</v>
      </c>
      <c r="T3612" s="10">
        <f t="shared" si="336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40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1"/>
        <v>42072.370381944449</v>
      </c>
      <c r="T3613" s="10">
        <f t="shared" si="336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40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1"/>
        <v>41789.726979166669</v>
      </c>
      <c r="T3614" s="10">
        <f t="shared" si="336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40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1"/>
        <v>41788.58997685185</v>
      </c>
      <c r="T3615" s="10">
        <f t="shared" si="336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40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1"/>
        <v>42144.041851851856</v>
      </c>
      <c r="T3616" s="10">
        <f t="shared" si="336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40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1"/>
        <v>42318.593703703707</v>
      </c>
      <c r="T3617" s="10">
        <f t="shared" si="336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40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1"/>
        <v>42052.949814814812</v>
      </c>
      <c r="T3618" s="10">
        <f t="shared" si="336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40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1"/>
        <v>42779.610289351855</v>
      </c>
      <c r="T3619" s="10">
        <f t="shared" si="336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40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1"/>
        <v>42128.627893518518</v>
      </c>
      <c r="T3620" s="10">
        <f t="shared" si="336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40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1"/>
        <v>42661.132245370376</v>
      </c>
      <c r="T3621" s="10">
        <f t="shared" si="336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40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1"/>
        <v>42037.938206018516</v>
      </c>
      <c r="T3622" s="10">
        <f t="shared" si="336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40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1"/>
        <v>42619.935694444444</v>
      </c>
      <c r="T3623" s="10">
        <f t="shared" si="336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40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1"/>
        <v>41877.221886574072</v>
      </c>
      <c r="T3624" s="10">
        <f t="shared" si="336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40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1"/>
        <v>41828.736921296295</v>
      </c>
      <c r="T3625" s="10">
        <f t="shared" si="336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40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1"/>
        <v>42545.774189814809</v>
      </c>
      <c r="T3626" s="10">
        <f t="shared" si="336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40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1"/>
        <v>42157.652511574073</v>
      </c>
      <c r="T3627" s="10">
        <f t="shared" si="336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40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1"/>
        <v>41846.667326388888</v>
      </c>
      <c r="T3628" s="10">
        <f t="shared" si="336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40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1"/>
        <v>42460.741747685184</v>
      </c>
      <c r="T3629" s="10">
        <f t="shared" si="336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40"/>
        <v>0</v>
      </c>
      <c r="P3630" s="6" t="str">
        <f t="shared" si="337"/>
        <v>NONE</v>
      </c>
      <c r="Q3630" t="str">
        <f t="shared" si="338"/>
        <v>theater</v>
      </c>
      <c r="R3630" t="str">
        <f t="shared" si="339"/>
        <v>musical</v>
      </c>
      <c r="S3630" s="10">
        <f t="shared" si="341"/>
        <v>42291.833287037036</v>
      </c>
      <c r="T3630" s="10">
        <f t="shared" si="336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40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1"/>
        <v>42437.094490740739</v>
      </c>
      <c r="T3631" s="10">
        <f t="shared" si="336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40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1"/>
        <v>41942.84710648148</v>
      </c>
      <c r="T3632" s="10">
        <f t="shared" si="336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40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1"/>
        <v>41880.753437499996</v>
      </c>
      <c r="T3633" s="10">
        <f t="shared" si="336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40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1"/>
        <v>41946.936909722222</v>
      </c>
      <c r="T3634" s="10">
        <f t="shared" si="336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40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1"/>
        <v>42649.623460648145</v>
      </c>
      <c r="T3635" s="10">
        <f t="shared" si="336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40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1"/>
        <v>42701.166365740741</v>
      </c>
      <c r="T3636" s="10">
        <f t="shared" si="336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40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1"/>
        <v>42450.88282407407</v>
      </c>
      <c r="T3637" s="10">
        <f t="shared" si="336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40"/>
        <v>0</v>
      </c>
      <c r="P3638" s="6" t="str">
        <f t="shared" si="337"/>
        <v>NONE</v>
      </c>
      <c r="Q3638" t="str">
        <f t="shared" si="338"/>
        <v>theater</v>
      </c>
      <c r="R3638" t="str">
        <f t="shared" si="339"/>
        <v>musical</v>
      </c>
      <c r="S3638" s="10">
        <f t="shared" si="341"/>
        <v>42226.694780092599</v>
      </c>
      <c r="T3638" s="10">
        <f t="shared" si="336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40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1"/>
        <v>41975.700636574074</v>
      </c>
      <c r="T3639" s="10">
        <f t="shared" si="336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40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1"/>
        <v>42053.672824074078</v>
      </c>
      <c r="T3640" s="10">
        <f t="shared" si="336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40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1"/>
        <v>42590.677152777775</v>
      </c>
      <c r="T3641" s="10">
        <f t="shared" si="336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40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1"/>
        <v>42104.781597222223</v>
      </c>
      <c r="T3642" s="10">
        <f t="shared" si="336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40"/>
        <v>0</v>
      </c>
      <c r="P3643" s="6" t="str">
        <f t="shared" si="337"/>
        <v>NONE</v>
      </c>
      <c r="Q3643" t="str">
        <f t="shared" si="338"/>
        <v>theater</v>
      </c>
      <c r="R3643" t="str">
        <f t="shared" si="339"/>
        <v>musical</v>
      </c>
      <c r="S3643" s="10">
        <f t="shared" si="341"/>
        <v>41899.627071759263</v>
      </c>
      <c r="T3643" s="10">
        <f t="shared" si="336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40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1"/>
        <v>42297.816284722227</v>
      </c>
      <c r="T3644" s="10">
        <f t="shared" si="336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40"/>
        <v>0</v>
      </c>
      <c r="P3645" s="6" t="str">
        <f t="shared" si="337"/>
        <v>NONE</v>
      </c>
      <c r="Q3645" t="str">
        <f t="shared" si="338"/>
        <v>theater</v>
      </c>
      <c r="R3645" t="str">
        <f t="shared" si="339"/>
        <v>musical</v>
      </c>
      <c r="S3645" s="10">
        <f t="shared" si="341"/>
        <v>42285.143969907411</v>
      </c>
      <c r="T3645" s="10">
        <f t="shared" si="336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40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1"/>
        <v>42409.241747685184</v>
      </c>
      <c r="T3646" s="10">
        <f t="shared" si="336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40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1"/>
        <v>42665.970347222217</v>
      </c>
      <c r="T3647" s="10">
        <f t="shared" si="336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40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1"/>
        <v>42140.421319444446</v>
      </c>
      <c r="T3648" s="10">
        <f t="shared" si="336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40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1"/>
        <v>42598.749155092592</v>
      </c>
      <c r="T3649" s="10">
        <f t="shared" si="336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40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1"/>
        <v>41887.292187500003</v>
      </c>
      <c r="T3650" s="10">
        <f t="shared" ref="T3650:T3713" si="342">(((I3650/60)/60)/24)+DATE(1970,1,1)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0"/>
        <v>1.04</v>
      </c>
      <c r="P3651" s="6">
        <f t="shared" ref="P3651:P3714" si="343">_xlfn.IFS(E3651&gt;0,E3651/L3651,E3651=0,"NONE")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0">
        <f t="shared" si="341"/>
        <v>41780.712893518517</v>
      </c>
      <c r="T3651" s="10">
        <f t="shared" si="342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ref="O3652:O3715" si="346">E3652/D3652</f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1"/>
        <v>42381.478981481487</v>
      </c>
      <c r="T3652" s="10">
        <f t="shared" si="342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6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ref="S3653:S3716" si="347">(((J3653/60)/60)/24)+DATE(1970,1,1)</f>
        <v>41828.646319444444</v>
      </c>
      <c r="T3653" s="10">
        <f t="shared" si="342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6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7"/>
        <v>42596.644699074073</v>
      </c>
      <c r="T3654" s="10">
        <f t="shared" si="342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6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7"/>
        <v>42191.363506944443</v>
      </c>
      <c r="T3655" s="10">
        <f t="shared" si="342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6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7"/>
        <v>42440.416504629626</v>
      </c>
      <c r="T3656" s="10">
        <f t="shared" si="342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6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7"/>
        <v>42173.803217592591</v>
      </c>
      <c r="T3657" s="10">
        <f t="shared" si="342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6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7"/>
        <v>42737.910138888896</v>
      </c>
      <c r="T3658" s="10">
        <f t="shared" si="342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6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7"/>
        <v>42499.629849537043</v>
      </c>
      <c r="T3659" s="10">
        <f t="shared" si="342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6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7"/>
        <v>41775.858564814815</v>
      </c>
      <c r="T3660" s="10">
        <f t="shared" si="342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6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7"/>
        <v>42055.277199074073</v>
      </c>
      <c r="T3661" s="10">
        <f t="shared" si="342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6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7"/>
        <v>41971.881076388891</v>
      </c>
      <c r="T3662" s="10">
        <f t="shared" si="342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6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7"/>
        <v>42447.896666666667</v>
      </c>
      <c r="T3663" s="10">
        <f t="shared" si="342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6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7"/>
        <v>42064.220069444447</v>
      </c>
      <c r="T3664" s="10">
        <f t="shared" si="342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6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7"/>
        <v>42665.451736111107</v>
      </c>
      <c r="T3665" s="10">
        <f t="shared" si="342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6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7"/>
        <v>42523.248715277776</v>
      </c>
      <c r="T3666" s="10">
        <f t="shared" si="342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6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7"/>
        <v>42294.808124999996</v>
      </c>
      <c r="T3667" s="10">
        <f t="shared" si="342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6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7"/>
        <v>41822.90488425926</v>
      </c>
      <c r="T3668" s="10">
        <f t="shared" si="342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6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7"/>
        <v>42173.970127314817</v>
      </c>
      <c r="T3669" s="10">
        <f t="shared" si="342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6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7"/>
        <v>42185.556157407409</v>
      </c>
      <c r="T3670" s="10">
        <f t="shared" si="342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6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7"/>
        <v>42136.675196759257</v>
      </c>
      <c r="T3671" s="10">
        <f t="shared" si="342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6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7"/>
        <v>42142.514016203699</v>
      </c>
      <c r="T3672" s="10">
        <f t="shared" si="342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6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7"/>
        <v>41820.62809027778</v>
      </c>
      <c r="T3673" s="10">
        <f t="shared" si="342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6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7"/>
        <v>41878.946574074071</v>
      </c>
      <c r="T3674" s="10">
        <f t="shared" si="342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6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7"/>
        <v>41914.295104166667</v>
      </c>
      <c r="T3675" s="10">
        <f t="shared" si="342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6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7"/>
        <v>42556.873020833329</v>
      </c>
      <c r="T3676" s="10">
        <f t="shared" si="342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6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7"/>
        <v>42493.597013888888</v>
      </c>
      <c r="T3677" s="10">
        <f t="shared" si="342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6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7"/>
        <v>41876.815787037034</v>
      </c>
      <c r="T3678" s="10">
        <f t="shared" si="342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6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7"/>
        <v>41802.574282407404</v>
      </c>
      <c r="T3679" s="10">
        <f t="shared" si="342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6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7"/>
        <v>42120.531226851846</v>
      </c>
      <c r="T3680" s="10">
        <f t="shared" si="342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6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7"/>
        <v>41786.761354166665</v>
      </c>
      <c r="T3681" s="10">
        <f t="shared" si="342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6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7"/>
        <v>42627.454097222217</v>
      </c>
      <c r="T3682" s="10">
        <f t="shared" si="342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6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7"/>
        <v>42374.651504629626</v>
      </c>
      <c r="T3683" s="10">
        <f t="shared" si="342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6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7"/>
        <v>41772.685393518521</v>
      </c>
      <c r="T3684" s="10">
        <f t="shared" si="342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6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7"/>
        <v>42633.116851851853</v>
      </c>
      <c r="T3685" s="10">
        <f t="shared" si="342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6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7"/>
        <v>42219.180393518516</v>
      </c>
      <c r="T3686" s="10">
        <f t="shared" si="342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6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7"/>
        <v>41753.593275462961</v>
      </c>
      <c r="T3687" s="10">
        <f t="shared" si="342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6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7"/>
        <v>42230.662731481483</v>
      </c>
      <c r="T3688" s="10">
        <f t="shared" si="342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6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7"/>
        <v>41787.218229166669</v>
      </c>
      <c r="T3689" s="10">
        <f t="shared" si="342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6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7"/>
        <v>41829.787083333329</v>
      </c>
      <c r="T3690" s="10">
        <f t="shared" si="342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6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7"/>
        <v>42147.826840277776</v>
      </c>
      <c r="T3691" s="10">
        <f t="shared" si="342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6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7"/>
        <v>41940.598182870373</v>
      </c>
      <c r="T3692" s="10">
        <f t="shared" si="342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6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7"/>
        <v>42020.700567129628</v>
      </c>
      <c r="T3693" s="10">
        <f t="shared" si="342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6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7"/>
        <v>41891.96503472222</v>
      </c>
      <c r="T3694" s="10">
        <f t="shared" si="342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6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7"/>
        <v>42309.191307870366</v>
      </c>
      <c r="T3695" s="10">
        <f t="shared" si="342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6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7"/>
        <v>42490.133877314816</v>
      </c>
      <c r="T3696" s="10">
        <f t="shared" si="342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6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7"/>
        <v>41995.870486111111</v>
      </c>
      <c r="T3697" s="10">
        <f t="shared" si="342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6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7"/>
        <v>41988.617083333331</v>
      </c>
      <c r="T3698" s="10">
        <f t="shared" si="342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6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7"/>
        <v>42479.465833333335</v>
      </c>
      <c r="T3699" s="10">
        <f t="shared" si="342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6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7"/>
        <v>42401.806562500002</v>
      </c>
      <c r="T3700" s="10">
        <f t="shared" si="342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6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7"/>
        <v>41897.602037037039</v>
      </c>
      <c r="T3701" s="10">
        <f t="shared" si="342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6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7"/>
        <v>41882.585648148146</v>
      </c>
      <c r="T3702" s="10">
        <f t="shared" si="342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6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7"/>
        <v>42129.541585648149</v>
      </c>
      <c r="T3703" s="10">
        <f t="shared" si="342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6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7"/>
        <v>42524.53800925926</v>
      </c>
      <c r="T3704" s="10">
        <f t="shared" si="342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6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7"/>
        <v>42556.504490740743</v>
      </c>
      <c r="T3705" s="10">
        <f t="shared" si="342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6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7"/>
        <v>42461.689745370371</v>
      </c>
      <c r="T3706" s="10">
        <f t="shared" si="342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6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7"/>
        <v>41792.542986111112</v>
      </c>
      <c r="T3707" s="10">
        <f t="shared" si="342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6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7"/>
        <v>41879.913761574076</v>
      </c>
      <c r="T3708" s="10">
        <f t="shared" si="342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6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7"/>
        <v>42552.048356481479</v>
      </c>
      <c r="T3709" s="10">
        <f t="shared" si="342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6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7"/>
        <v>41810.142199074071</v>
      </c>
      <c r="T3710" s="10">
        <f t="shared" si="342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6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7"/>
        <v>41785.707708333335</v>
      </c>
      <c r="T3711" s="10">
        <f t="shared" si="342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6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7"/>
        <v>42072.576249999998</v>
      </c>
      <c r="T3712" s="10">
        <f t="shared" si="342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6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7"/>
        <v>41779.724224537036</v>
      </c>
      <c r="T3713" s="10">
        <f t="shared" si="342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6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7"/>
        <v>42134.172071759262</v>
      </c>
      <c r="T3714" s="10">
        <f t="shared" ref="T3714:T3777" si="348">(((I3714/60)/60)/24)+DATE(1970,1,1)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6"/>
        <v>1.0149999999999999</v>
      </c>
      <c r="P3715" s="6">
        <f t="shared" ref="P3715:P3778" si="349">_xlfn.IFS(E3715&gt;0,E3715/L3715,E3715=0,"NONE")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0">
        <f t="shared" si="347"/>
        <v>42505.738032407404</v>
      </c>
      <c r="T3715" s="10">
        <f t="shared" si="348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ref="O3716:O3779" si="352">E3716/D3716</f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47"/>
        <v>42118.556331018524</v>
      </c>
      <c r="T3716" s="10">
        <f t="shared" si="348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52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ref="S3717:S3780" si="353">(((J3717/60)/60)/24)+DATE(1970,1,1)</f>
        <v>42036.995590277773</v>
      </c>
      <c r="T3717" s="10">
        <f t="shared" si="348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52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3"/>
        <v>42360.887835648144</v>
      </c>
      <c r="T3718" s="10">
        <f t="shared" si="348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52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3"/>
        <v>42102.866307870368</v>
      </c>
      <c r="T3719" s="10">
        <f t="shared" si="348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52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3"/>
        <v>42032.716145833328</v>
      </c>
      <c r="T3720" s="10">
        <f t="shared" si="348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52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3"/>
        <v>42147.729930555557</v>
      </c>
      <c r="T3721" s="10">
        <f t="shared" si="348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52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3"/>
        <v>42165.993125000001</v>
      </c>
      <c r="T3722" s="10">
        <f t="shared" si="348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52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3"/>
        <v>41927.936157407406</v>
      </c>
      <c r="T3723" s="10">
        <f t="shared" si="348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52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3"/>
        <v>42381.671840277777</v>
      </c>
      <c r="T3724" s="10">
        <f t="shared" si="348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52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3"/>
        <v>41943.753032407411</v>
      </c>
      <c r="T3725" s="10">
        <f t="shared" si="348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52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3"/>
        <v>42465.491435185191</v>
      </c>
      <c r="T3726" s="10">
        <f t="shared" si="348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52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3"/>
        <v>42401.945219907408</v>
      </c>
      <c r="T3727" s="10">
        <f t="shared" si="348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52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3"/>
        <v>42462.140868055561</v>
      </c>
      <c r="T3728" s="10">
        <f t="shared" si="348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52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3"/>
        <v>42632.348310185189</v>
      </c>
      <c r="T3729" s="10">
        <f t="shared" si="348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52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3"/>
        <v>42205.171018518522</v>
      </c>
      <c r="T3730" s="10">
        <f t="shared" si="348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52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3"/>
        <v>42041.205000000002</v>
      </c>
      <c r="T3731" s="10">
        <f t="shared" si="348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52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3"/>
        <v>42203.677766203706</v>
      </c>
      <c r="T3732" s="10">
        <f t="shared" si="348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52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3"/>
        <v>41983.752847222218</v>
      </c>
      <c r="T3733" s="10">
        <f t="shared" si="348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52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3"/>
        <v>41968.677465277782</v>
      </c>
      <c r="T3734" s="10">
        <f t="shared" si="348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52"/>
        <v>0</v>
      </c>
      <c r="P3735" s="6" t="str">
        <f t="shared" si="349"/>
        <v>NONE</v>
      </c>
      <c r="Q3735" t="str">
        <f t="shared" si="350"/>
        <v>theater</v>
      </c>
      <c r="R3735" t="str">
        <f t="shared" si="351"/>
        <v>plays</v>
      </c>
      <c r="S3735" s="10">
        <f t="shared" si="353"/>
        <v>42103.024398148147</v>
      </c>
      <c r="T3735" s="10">
        <f t="shared" si="348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52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3"/>
        <v>42089.901574074072</v>
      </c>
      <c r="T3736" s="10">
        <f t="shared" si="348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52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3"/>
        <v>42122.693159722221</v>
      </c>
      <c r="T3737" s="10">
        <f t="shared" si="348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52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3"/>
        <v>42048.711724537032</v>
      </c>
      <c r="T3738" s="10">
        <f t="shared" si="348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52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3"/>
        <v>42297.691006944442</v>
      </c>
      <c r="T3739" s="10">
        <f t="shared" si="348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52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3"/>
        <v>41813.938715277778</v>
      </c>
      <c r="T3740" s="10">
        <f t="shared" si="348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52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3"/>
        <v>42548.449861111112</v>
      </c>
      <c r="T3741" s="10">
        <f t="shared" si="348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52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3"/>
        <v>41833.089756944442</v>
      </c>
      <c r="T3742" s="10">
        <f t="shared" si="348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52"/>
        <v>0</v>
      </c>
      <c r="P3743" s="6" t="str">
        <f t="shared" si="349"/>
        <v>NONE</v>
      </c>
      <c r="Q3743" t="str">
        <f t="shared" si="350"/>
        <v>theater</v>
      </c>
      <c r="R3743" t="str">
        <f t="shared" si="351"/>
        <v>plays</v>
      </c>
      <c r="S3743" s="10">
        <f t="shared" si="353"/>
        <v>42325.920717592591</v>
      </c>
      <c r="T3743" s="10">
        <f t="shared" si="348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52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3"/>
        <v>41858.214629629627</v>
      </c>
      <c r="T3744" s="10">
        <f t="shared" si="348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52"/>
        <v>0</v>
      </c>
      <c r="P3745" s="6" t="str">
        <f t="shared" si="349"/>
        <v>NONE</v>
      </c>
      <c r="Q3745" t="str">
        <f t="shared" si="350"/>
        <v>theater</v>
      </c>
      <c r="R3745" t="str">
        <f t="shared" si="351"/>
        <v>plays</v>
      </c>
      <c r="S3745" s="10">
        <f t="shared" si="353"/>
        <v>41793.710231481484</v>
      </c>
      <c r="T3745" s="10">
        <f t="shared" si="348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52"/>
        <v>0</v>
      </c>
      <c r="P3746" s="6" t="str">
        <f t="shared" si="349"/>
        <v>NONE</v>
      </c>
      <c r="Q3746" t="str">
        <f t="shared" si="350"/>
        <v>theater</v>
      </c>
      <c r="R3746" t="str">
        <f t="shared" si="351"/>
        <v>plays</v>
      </c>
      <c r="S3746" s="10">
        <f t="shared" si="353"/>
        <v>41793.814259259263</v>
      </c>
      <c r="T3746" s="10">
        <f t="shared" si="348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52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3"/>
        <v>41831.697939814818</v>
      </c>
      <c r="T3747" s="10">
        <f t="shared" si="348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52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3"/>
        <v>42621.389340277776</v>
      </c>
      <c r="T3748" s="10">
        <f t="shared" si="348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52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3"/>
        <v>42164.299722222218</v>
      </c>
      <c r="T3749" s="10">
        <f t="shared" si="348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52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3"/>
        <v>42395.706435185188</v>
      </c>
      <c r="T3750" s="10">
        <f t="shared" si="348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52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3"/>
        <v>42458.127175925925</v>
      </c>
      <c r="T3751" s="10">
        <f t="shared" si="348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52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3"/>
        <v>42016.981574074074</v>
      </c>
      <c r="T3752" s="10">
        <f t="shared" si="348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52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3"/>
        <v>42403.035567129627</v>
      </c>
      <c r="T3753" s="10">
        <f t="shared" si="348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52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3"/>
        <v>42619.802488425921</v>
      </c>
      <c r="T3754" s="10">
        <f t="shared" si="348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52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3"/>
        <v>42128.824074074073</v>
      </c>
      <c r="T3755" s="10">
        <f t="shared" si="348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52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3"/>
        <v>41808.881215277775</v>
      </c>
      <c r="T3756" s="10">
        <f t="shared" si="348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52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3"/>
        <v>42445.866979166662</v>
      </c>
      <c r="T3757" s="10">
        <f t="shared" si="348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52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3"/>
        <v>41771.814791666664</v>
      </c>
      <c r="T3758" s="10">
        <f t="shared" si="348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52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3"/>
        <v>41954.850868055553</v>
      </c>
      <c r="T3759" s="10">
        <f t="shared" si="348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52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3"/>
        <v>41747.471504629626</v>
      </c>
      <c r="T3760" s="10">
        <f t="shared" si="348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52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3"/>
        <v>42182.108252314814</v>
      </c>
      <c r="T3761" s="10">
        <f t="shared" si="348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52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3"/>
        <v>41739.525300925925</v>
      </c>
      <c r="T3762" s="10">
        <f t="shared" si="348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52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3"/>
        <v>42173.466863425929</v>
      </c>
      <c r="T3763" s="10">
        <f t="shared" si="348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52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3"/>
        <v>42193.813530092593</v>
      </c>
      <c r="T3764" s="10">
        <f t="shared" si="348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52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3"/>
        <v>42065.750300925924</v>
      </c>
      <c r="T3765" s="10">
        <f t="shared" si="348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52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3"/>
        <v>42499.842962962968</v>
      </c>
      <c r="T3766" s="10">
        <f t="shared" si="348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52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3"/>
        <v>41820.776412037041</v>
      </c>
      <c r="T3767" s="10">
        <f t="shared" si="348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52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3"/>
        <v>41788.167187500003</v>
      </c>
      <c r="T3768" s="10">
        <f t="shared" si="348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52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3"/>
        <v>42050.019641203704</v>
      </c>
      <c r="T3769" s="10">
        <f t="shared" si="348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52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3"/>
        <v>41772.727893518517</v>
      </c>
      <c r="T3770" s="10">
        <f t="shared" si="348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52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3"/>
        <v>42445.598136574074</v>
      </c>
      <c r="T3771" s="10">
        <f t="shared" si="348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52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3"/>
        <v>42138.930671296301</v>
      </c>
      <c r="T3772" s="10">
        <f t="shared" si="348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52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3"/>
        <v>42493.857083333336</v>
      </c>
      <c r="T3773" s="10">
        <f t="shared" si="348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52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3"/>
        <v>42682.616967592592</v>
      </c>
      <c r="T3774" s="10">
        <f t="shared" si="348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52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3"/>
        <v>42656.005173611105</v>
      </c>
      <c r="T3775" s="10">
        <f t="shared" si="348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52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3"/>
        <v>42087.792303240742</v>
      </c>
      <c r="T3776" s="10">
        <f t="shared" si="348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52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3"/>
        <v>42075.942627314813</v>
      </c>
      <c r="T3777" s="10">
        <f t="shared" si="348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52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3"/>
        <v>41814.367800925924</v>
      </c>
      <c r="T3778" s="10">
        <f t="shared" ref="T3778:T3841" si="354">(((I3778/60)/60)/24)+DATE(1970,1,1)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2"/>
        <v>1.4319999999999999</v>
      </c>
      <c r="P3779" s="6">
        <f t="shared" ref="P3779:P3842" si="355">_xlfn.IFS(E3779&gt;0,E3779/L3779,E3779=0,"NONE")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0">
        <f t="shared" si="353"/>
        <v>41887.111354166671</v>
      </c>
      <c r="T3779" s="10">
        <f t="shared" si="354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ref="O3780:O3843" si="358">E3780/D3780</f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3"/>
        <v>41989.819212962961</v>
      </c>
      <c r="T3780" s="10">
        <f t="shared" si="354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8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ref="S3781:S3844" si="359">(((J3781/60)/60)/24)+DATE(1970,1,1)</f>
        <v>42425.735416666663</v>
      </c>
      <c r="T3781" s="10">
        <f t="shared" si="354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8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9"/>
        <v>42166.219733796301</v>
      </c>
      <c r="T3782" s="10">
        <f t="shared" si="354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8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9"/>
        <v>41865.882928240739</v>
      </c>
      <c r="T3783" s="10">
        <f t="shared" si="354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8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9"/>
        <v>42546.862233796302</v>
      </c>
      <c r="T3784" s="10">
        <f t="shared" si="354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8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9"/>
        <v>42420.140277777777</v>
      </c>
      <c r="T3785" s="10">
        <f t="shared" si="354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8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9"/>
        <v>42531.980694444443</v>
      </c>
      <c r="T3786" s="10">
        <f t="shared" si="354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8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9"/>
        <v>42548.63853009259</v>
      </c>
      <c r="T3787" s="10">
        <f t="shared" si="354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8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9"/>
        <v>42487.037905092591</v>
      </c>
      <c r="T3788" s="10">
        <f t="shared" si="354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8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9"/>
        <v>42167.534791666665</v>
      </c>
      <c r="T3789" s="10">
        <f t="shared" si="354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8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9"/>
        <v>42333.695821759262</v>
      </c>
      <c r="T3790" s="10">
        <f t="shared" si="354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8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9"/>
        <v>42138.798819444448</v>
      </c>
      <c r="T3791" s="10">
        <f t="shared" si="354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8"/>
        <v>0</v>
      </c>
      <c r="P3792" s="6" t="str">
        <f t="shared" si="355"/>
        <v>NONE</v>
      </c>
      <c r="Q3792" t="str">
        <f t="shared" si="356"/>
        <v>theater</v>
      </c>
      <c r="R3792" t="str">
        <f t="shared" si="357"/>
        <v>musical</v>
      </c>
      <c r="S3792" s="10">
        <f t="shared" si="359"/>
        <v>42666.666932870372</v>
      </c>
      <c r="T3792" s="10">
        <f t="shared" si="354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8"/>
        <v>0</v>
      </c>
      <c r="P3793" s="6" t="str">
        <f t="shared" si="355"/>
        <v>NONE</v>
      </c>
      <c r="Q3793" t="str">
        <f t="shared" si="356"/>
        <v>theater</v>
      </c>
      <c r="R3793" t="str">
        <f t="shared" si="357"/>
        <v>musical</v>
      </c>
      <c r="S3793" s="10">
        <f t="shared" si="359"/>
        <v>41766.692037037035</v>
      </c>
      <c r="T3793" s="10">
        <f t="shared" si="354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8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9"/>
        <v>42170.447013888886</v>
      </c>
      <c r="T3794" s="10">
        <f t="shared" si="354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8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9"/>
        <v>41968.938993055555</v>
      </c>
      <c r="T3795" s="10">
        <f t="shared" si="354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8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9"/>
        <v>42132.58048611111</v>
      </c>
      <c r="T3796" s="10">
        <f t="shared" si="354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8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9"/>
        <v>42201.436226851853</v>
      </c>
      <c r="T3797" s="10">
        <f t="shared" si="354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8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9"/>
        <v>42689.029583333337</v>
      </c>
      <c r="T3798" s="10">
        <f t="shared" si="354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8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9"/>
        <v>42084.881539351853</v>
      </c>
      <c r="T3799" s="10">
        <f t="shared" si="354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8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9"/>
        <v>41831.722777777781</v>
      </c>
      <c r="T3800" s="10">
        <f t="shared" si="354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8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9"/>
        <v>42410.93105324074</v>
      </c>
      <c r="T3801" s="10">
        <f t="shared" si="354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8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9"/>
        <v>41982.737071759257</v>
      </c>
      <c r="T3802" s="10">
        <f t="shared" si="354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8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9"/>
        <v>41975.676111111112</v>
      </c>
      <c r="T3803" s="10">
        <f t="shared" si="354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8"/>
        <v>0</v>
      </c>
      <c r="P3804" s="6" t="str">
        <f t="shared" si="355"/>
        <v>NONE</v>
      </c>
      <c r="Q3804" t="str">
        <f t="shared" si="356"/>
        <v>theater</v>
      </c>
      <c r="R3804" t="str">
        <f t="shared" si="357"/>
        <v>musical</v>
      </c>
      <c r="S3804" s="10">
        <f t="shared" si="359"/>
        <v>42269.126226851848</v>
      </c>
      <c r="T3804" s="10">
        <f t="shared" si="354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8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9"/>
        <v>42403.971851851849</v>
      </c>
      <c r="T3805" s="10">
        <f t="shared" si="354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8"/>
        <v>0</v>
      </c>
      <c r="P3806" s="6" t="str">
        <f t="shared" si="355"/>
        <v>NONE</v>
      </c>
      <c r="Q3806" t="str">
        <f t="shared" si="356"/>
        <v>theater</v>
      </c>
      <c r="R3806" t="str">
        <f t="shared" si="357"/>
        <v>musical</v>
      </c>
      <c r="S3806" s="10">
        <f t="shared" si="359"/>
        <v>42527.00953703704</v>
      </c>
      <c r="T3806" s="10">
        <f t="shared" si="354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8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9"/>
        <v>41849.887037037035</v>
      </c>
      <c r="T3807" s="10">
        <f t="shared" si="354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8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9"/>
        <v>41799.259039351848</v>
      </c>
      <c r="T3808" s="10">
        <f t="shared" si="354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8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9"/>
        <v>42090.909016203703</v>
      </c>
      <c r="T3809" s="10">
        <f t="shared" si="354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8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9"/>
        <v>42059.453923611116</v>
      </c>
      <c r="T3810" s="10">
        <f t="shared" si="354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8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9"/>
        <v>41800.526701388888</v>
      </c>
      <c r="T3811" s="10">
        <f t="shared" si="354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8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9"/>
        <v>42054.849050925928</v>
      </c>
      <c r="T3812" s="10">
        <f t="shared" si="354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8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9"/>
        <v>42487.62700231481</v>
      </c>
      <c r="T3813" s="10">
        <f t="shared" si="354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8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9"/>
        <v>42109.751250000001</v>
      </c>
      <c r="T3814" s="10">
        <f t="shared" si="354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8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9"/>
        <v>42497.275706018518</v>
      </c>
      <c r="T3815" s="10">
        <f t="shared" si="354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8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9"/>
        <v>42058.904074074075</v>
      </c>
      <c r="T3816" s="10">
        <f t="shared" si="354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8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9"/>
        <v>42207.259918981479</v>
      </c>
      <c r="T3817" s="10">
        <f t="shared" si="354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8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9"/>
        <v>41807.690081018518</v>
      </c>
      <c r="T3818" s="10">
        <f t="shared" si="354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8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9"/>
        <v>42284.69694444444</v>
      </c>
      <c r="T3819" s="10">
        <f t="shared" si="354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8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9"/>
        <v>42045.84238425926</v>
      </c>
      <c r="T3820" s="10">
        <f t="shared" si="354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8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9"/>
        <v>42184.209537037037</v>
      </c>
      <c r="T3821" s="10">
        <f t="shared" si="354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8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9"/>
        <v>42160.651817129634</v>
      </c>
      <c r="T3822" s="10">
        <f t="shared" si="354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8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9"/>
        <v>42341.180636574078</v>
      </c>
      <c r="T3823" s="10">
        <f t="shared" si="354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8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9"/>
        <v>42329.838159722218</v>
      </c>
      <c r="T3824" s="10">
        <f t="shared" si="354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8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9"/>
        <v>42170.910231481481</v>
      </c>
      <c r="T3825" s="10">
        <f t="shared" si="354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8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9"/>
        <v>42571.626192129625</v>
      </c>
      <c r="T3826" s="10">
        <f t="shared" si="354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8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9"/>
        <v>42151.069606481484</v>
      </c>
      <c r="T3827" s="10">
        <f t="shared" si="354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8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9"/>
        <v>42101.423541666663</v>
      </c>
      <c r="T3828" s="10">
        <f t="shared" si="354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8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9"/>
        <v>42034.928252314814</v>
      </c>
      <c r="T3829" s="10">
        <f t="shared" si="354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8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9"/>
        <v>41944.527627314819</v>
      </c>
      <c r="T3830" s="10">
        <f t="shared" si="354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8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9"/>
        <v>42593.865405092598</v>
      </c>
      <c r="T3831" s="10">
        <f t="shared" si="354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8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9"/>
        <v>42503.740868055553</v>
      </c>
      <c r="T3832" s="10">
        <f t="shared" si="354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8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9"/>
        <v>41927.848900462966</v>
      </c>
      <c r="T3833" s="10">
        <f t="shared" si="354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8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9"/>
        <v>42375.114988425921</v>
      </c>
      <c r="T3834" s="10">
        <f t="shared" si="354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8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9"/>
        <v>41963.872361111105</v>
      </c>
      <c r="T3835" s="10">
        <f t="shared" si="354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8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9"/>
        <v>42143.445219907408</v>
      </c>
      <c r="T3836" s="10">
        <f t="shared" si="354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8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9"/>
        <v>42460.94222222222</v>
      </c>
      <c r="T3837" s="10">
        <f t="shared" si="354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8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9"/>
        <v>42553.926527777774</v>
      </c>
      <c r="T3838" s="10">
        <f t="shared" si="354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8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9"/>
        <v>42152.765717592592</v>
      </c>
      <c r="T3839" s="10">
        <f t="shared" si="354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8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9"/>
        <v>42116.710752314815</v>
      </c>
      <c r="T3840" s="10">
        <f t="shared" si="354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8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9"/>
        <v>42155.142638888887</v>
      </c>
      <c r="T3841" s="10">
        <f t="shared" si="354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8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9"/>
        <v>42432.701724537037</v>
      </c>
      <c r="T3842" s="10">
        <f t="shared" ref="T3842:T3905" si="360">(((I3842/60)/60)/24)+DATE(1970,1,1)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58"/>
        <v>8.72E-2</v>
      </c>
      <c r="P3843" s="6">
        <f t="shared" ref="P3843:P3906" si="361">_xlfn.IFS(E3843&gt;0,E3843/L3843,E3843=0,"NONE")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0">
        <f t="shared" si="359"/>
        <v>41780.785729166666</v>
      </c>
      <c r="T3843" s="10">
        <f t="shared" si="360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ref="O3844:O3907" si="364">E3844/D3844</f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59"/>
        <v>41740.493657407409</v>
      </c>
      <c r="T3844" s="10">
        <f t="shared" si="360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4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ref="S3845:S3908" si="365">(((J3845/60)/60)/24)+DATE(1970,1,1)</f>
        <v>41766.072500000002</v>
      </c>
      <c r="T3845" s="10">
        <f t="shared" si="360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4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5"/>
        <v>41766.617291666669</v>
      </c>
      <c r="T3846" s="10">
        <f t="shared" si="360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4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5"/>
        <v>42248.627013888887</v>
      </c>
      <c r="T3847" s="10">
        <f t="shared" si="360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4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5"/>
        <v>41885.221550925926</v>
      </c>
      <c r="T3848" s="10">
        <f t="shared" si="360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4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5"/>
        <v>42159.224432870367</v>
      </c>
      <c r="T3849" s="10">
        <f t="shared" si="360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4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5"/>
        <v>42265.817002314812</v>
      </c>
      <c r="T3850" s="10">
        <f t="shared" si="360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4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5"/>
        <v>42136.767175925925</v>
      </c>
      <c r="T3851" s="10">
        <f t="shared" si="360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4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5"/>
        <v>41975.124340277776</v>
      </c>
      <c r="T3852" s="10">
        <f t="shared" si="360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4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5"/>
        <v>42172.439571759256</v>
      </c>
      <c r="T3853" s="10">
        <f t="shared" si="360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4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5"/>
        <v>42065.190694444449</v>
      </c>
      <c r="T3854" s="10">
        <f t="shared" si="360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4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5"/>
        <v>41848.84002314815</v>
      </c>
      <c r="T3855" s="10">
        <f t="shared" si="360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4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5"/>
        <v>42103.884930555556</v>
      </c>
      <c r="T3856" s="10">
        <f t="shared" si="360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4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5"/>
        <v>42059.970729166671</v>
      </c>
      <c r="T3857" s="10">
        <f t="shared" si="360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4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5"/>
        <v>42041.743090277778</v>
      </c>
      <c r="T3858" s="10">
        <f t="shared" si="360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4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5"/>
        <v>41829.73715277778</v>
      </c>
      <c r="T3859" s="10">
        <f t="shared" si="360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4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5"/>
        <v>42128.431064814817</v>
      </c>
      <c r="T3860" s="10">
        <f t="shared" si="360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4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5"/>
        <v>41789.893599537041</v>
      </c>
      <c r="T3861" s="10">
        <f t="shared" si="360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4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5"/>
        <v>41833.660995370366</v>
      </c>
      <c r="T3862" s="10">
        <f t="shared" si="360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4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5"/>
        <v>41914.590011574073</v>
      </c>
      <c r="T3863" s="10">
        <f t="shared" si="360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4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5"/>
        <v>42611.261064814811</v>
      </c>
      <c r="T3864" s="10">
        <f t="shared" si="360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4"/>
        <v>0</v>
      </c>
      <c r="P3865" s="6" t="str">
        <f t="shared" si="361"/>
        <v>NONE</v>
      </c>
      <c r="Q3865" t="str">
        <f t="shared" si="362"/>
        <v>theater</v>
      </c>
      <c r="R3865" t="str">
        <f t="shared" si="363"/>
        <v>plays</v>
      </c>
      <c r="S3865" s="10">
        <f t="shared" si="365"/>
        <v>42253.633159722223</v>
      </c>
      <c r="T3865" s="10">
        <f t="shared" si="360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4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5"/>
        <v>42295.891828703709</v>
      </c>
      <c r="T3866" s="10">
        <f t="shared" si="360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4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5"/>
        <v>41841.651597222226</v>
      </c>
      <c r="T3867" s="10">
        <f t="shared" si="360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4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5"/>
        <v>42402.947002314817</v>
      </c>
      <c r="T3868" s="10">
        <f t="shared" si="360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4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5"/>
        <v>42509.814108796301</v>
      </c>
      <c r="T3869" s="10">
        <f t="shared" si="360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4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5"/>
        <v>41865.659780092588</v>
      </c>
      <c r="T3870" s="10">
        <f t="shared" si="360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4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5"/>
        <v>42047.724444444444</v>
      </c>
      <c r="T3871" s="10">
        <f t="shared" si="360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4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5"/>
        <v>41793.17219907407</v>
      </c>
      <c r="T3872" s="10">
        <f t="shared" si="360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4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5"/>
        <v>42763.780671296292</v>
      </c>
      <c r="T3873" s="10">
        <f t="shared" si="360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4"/>
        <v>0</v>
      </c>
      <c r="P3874" s="6" t="str">
        <f t="shared" si="361"/>
        <v>NONE</v>
      </c>
      <c r="Q3874" t="str">
        <f t="shared" si="362"/>
        <v>theater</v>
      </c>
      <c r="R3874" t="str">
        <f t="shared" si="363"/>
        <v>musical</v>
      </c>
      <c r="S3874" s="10">
        <f t="shared" si="365"/>
        <v>42180.145787037036</v>
      </c>
      <c r="T3874" s="10">
        <f t="shared" si="360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4"/>
        <v>0</v>
      </c>
      <c r="P3875" s="6" t="str">
        <f t="shared" si="361"/>
        <v>NONE</v>
      </c>
      <c r="Q3875" t="str">
        <f t="shared" si="362"/>
        <v>theater</v>
      </c>
      <c r="R3875" t="str">
        <f t="shared" si="363"/>
        <v>musical</v>
      </c>
      <c r="S3875" s="10">
        <f t="shared" si="365"/>
        <v>42255.696006944447</v>
      </c>
      <c r="T3875" s="10">
        <f t="shared" si="360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4"/>
        <v>0</v>
      </c>
      <c r="P3876" s="6" t="str">
        <f t="shared" si="361"/>
        <v>NONE</v>
      </c>
      <c r="Q3876" t="str">
        <f t="shared" si="362"/>
        <v>theater</v>
      </c>
      <c r="R3876" t="str">
        <f t="shared" si="363"/>
        <v>musical</v>
      </c>
      <c r="S3876" s="10">
        <f t="shared" si="365"/>
        <v>42007.016458333332</v>
      </c>
      <c r="T3876" s="10">
        <f t="shared" si="360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4"/>
        <v>0</v>
      </c>
      <c r="P3877" s="6" t="str">
        <f t="shared" si="361"/>
        <v>NONE</v>
      </c>
      <c r="Q3877" t="str">
        <f t="shared" si="362"/>
        <v>theater</v>
      </c>
      <c r="R3877" t="str">
        <f t="shared" si="363"/>
        <v>musical</v>
      </c>
      <c r="S3877" s="10">
        <f t="shared" si="365"/>
        <v>42615.346817129626</v>
      </c>
      <c r="T3877" s="10">
        <f t="shared" si="360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4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5"/>
        <v>42372.624166666668</v>
      </c>
      <c r="T3878" s="10">
        <f t="shared" si="360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4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5"/>
        <v>42682.67768518519</v>
      </c>
      <c r="T3879" s="10">
        <f t="shared" si="360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4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5"/>
        <v>42154.818819444445</v>
      </c>
      <c r="T3880" s="10">
        <f t="shared" si="360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4"/>
        <v>0</v>
      </c>
      <c r="P3881" s="6" t="str">
        <f t="shared" si="361"/>
        <v>NONE</v>
      </c>
      <c r="Q3881" t="str">
        <f t="shared" si="362"/>
        <v>theater</v>
      </c>
      <c r="R3881" t="str">
        <f t="shared" si="363"/>
        <v>musical</v>
      </c>
      <c r="S3881" s="10">
        <f t="shared" si="365"/>
        <v>41999.861064814817</v>
      </c>
      <c r="T3881" s="10">
        <f t="shared" si="360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4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5"/>
        <v>41815.815046296295</v>
      </c>
      <c r="T3882" s="10">
        <f t="shared" si="360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4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5"/>
        <v>42756.018506944441</v>
      </c>
      <c r="T3883" s="10">
        <f t="shared" si="360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4"/>
        <v>0</v>
      </c>
      <c r="P3884" s="6" t="str">
        <f t="shared" si="361"/>
        <v>NONE</v>
      </c>
      <c r="Q3884" t="str">
        <f t="shared" si="362"/>
        <v>theater</v>
      </c>
      <c r="R3884" t="str">
        <f t="shared" si="363"/>
        <v>musical</v>
      </c>
      <c r="S3884" s="10">
        <f t="shared" si="365"/>
        <v>42373.983449074076</v>
      </c>
      <c r="T3884" s="10">
        <f t="shared" si="360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4"/>
        <v>0</v>
      </c>
      <c r="P3885" s="6" t="str">
        <f t="shared" si="361"/>
        <v>NONE</v>
      </c>
      <c r="Q3885" t="str">
        <f t="shared" si="362"/>
        <v>theater</v>
      </c>
      <c r="R3885" t="str">
        <f t="shared" si="363"/>
        <v>musical</v>
      </c>
      <c r="S3885" s="10">
        <f t="shared" si="365"/>
        <v>41854.602650462963</v>
      </c>
      <c r="T3885" s="10">
        <f t="shared" si="360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4"/>
        <v>0</v>
      </c>
      <c r="P3886" s="6" t="str">
        <f t="shared" si="361"/>
        <v>NONE</v>
      </c>
      <c r="Q3886" t="str">
        <f t="shared" si="362"/>
        <v>theater</v>
      </c>
      <c r="R3886" t="str">
        <f t="shared" si="363"/>
        <v>musical</v>
      </c>
      <c r="S3886" s="10">
        <f t="shared" si="365"/>
        <v>42065.791574074072</v>
      </c>
      <c r="T3886" s="10">
        <f t="shared" si="360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4"/>
        <v>0</v>
      </c>
      <c r="P3887" s="6" t="str">
        <f t="shared" si="361"/>
        <v>NONE</v>
      </c>
      <c r="Q3887" t="str">
        <f t="shared" si="362"/>
        <v>theater</v>
      </c>
      <c r="R3887" t="str">
        <f t="shared" si="363"/>
        <v>musical</v>
      </c>
      <c r="S3887" s="10">
        <f t="shared" si="365"/>
        <v>42469.951284722221</v>
      </c>
      <c r="T3887" s="10">
        <f t="shared" si="360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4"/>
        <v>0</v>
      </c>
      <c r="P3888" s="6" t="str">
        <f t="shared" si="361"/>
        <v>NONE</v>
      </c>
      <c r="Q3888" t="str">
        <f t="shared" si="362"/>
        <v>theater</v>
      </c>
      <c r="R3888" t="str">
        <f t="shared" si="363"/>
        <v>musical</v>
      </c>
      <c r="S3888" s="10">
        <f t="shared" si="365"/>
        <v>41954.228032407409</v>
      </c>
      <c r="T3888" s="10">
        <f t="shared" si="360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4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5"/>
        <v>42079.857974537037</v>
      </c>
      <c r="T3889" s="10">
        <f t="shared" si="360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4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5"/>
        <v>42762.545810185184</v>
      </c>
      <c r="T3890" s="10">
        <f t="shared" si="360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4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5"/>
        <v>41977.004976851851</v>
      </c>
      <c r="T3891" s="10">
        <f t="shared" si="360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4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5"/>
        <v>42171.758611111116</v>
      </c>
      <c r="T3892" s="10">
        <f t="shared" si="360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4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5"/>
        <v>42056.1324537037</v>
      </c>
      <c r="T3893" s="10">
        <f t="shared" si="360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4"/>
        <v>0</v>
      </c>
      <c r="P3894" s="6" t="str">
        <f t="shared" si="361"/>
        <v>NONE</v>
      </c>
      <c r="Q3894" t="str">
        <f t="shared" si="362"/>
        <v>theater</v>
      </c>
      <c r="R3894" t="str">
        <f t="shared" si="363"/>
        <v>plays</v>
      </c>
      <c r="S3894" s="10">
        <f t="shared" si="365"/>
        <v>41867.652280092596</v>
      </c>
      <c r="T3894" s="10">
        <f t="shared" si="360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4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5"/>
        <v>41779.657870370371</v>
      </c>
      <c r="T3895" s="10">
        <f t="shared" si="360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4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5"/>
        <v>42679.958472222221</v>
      </c>
      <c r="T3896" s="10">
        <f t="shared" si="360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4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5"/>
        <v>42032.250208333338</v>
      </c>
      <c r="T3897" s="10">
        <f t="shared" si="360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4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5"/>
        <v>41793.191875000004</v>
      </c>
      <c r="T3898" s="10">
        <f t="shared" si="360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4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5"/>
        <v>41982.87364583333</v>
      </c>
      <c r="T3899" s="10">
        <f t="shared" si="360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4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5"/>
        <v>42193.482291666667</v>
      </c>
      <c r="T3900" s="10">
        <f t="shared" si="360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4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5"/>
        <v>41843.775011574071</v>
      </c>
      <c r="T3901" s="10">
        <f t="shared" si="360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4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5"/>
        <v>42136.092488425929</v>
      </c>
      <c r="T3902" s="10">
        <f t="shared" si="360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4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5"/>
        <v>42317.826377314821</v>
      </c>
      <c r="T3903" s="10">
        <f t="shared" si="360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4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5"/>
        <v>42663.468078703707</v>
      </c>
      <c r="T3904" s="10">
        <f t="shared" si="360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4"/>
        <v>0</v>
      </c>
      <c r="P3905" s="6" t="str">
        <f t="shared" si="361"/>
        <v>NONE</v>
      </c>
      <c r="Q3905" t="str">
        <f t="shared" si="362"/>
        <v>theater</v>
      </c>
      <c r="R3905" t="str">
        <f t="shared" si="363"/>
        <v>plays</v>
      </c>
      <c r="S3905" s="10">
        <f t="shared" si="365"/>
        <v>42186.01116898148</v>
      </c>
      <c r="T3905" s="10">
        <f t="shared" si="360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4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5"/>
        <v>42095.229166666672</v>
      </c>
      <c r="T3906" s="10">
        <f t="shared" ref="T3906:T3969" si="366">(((I3906/60)/60)/24)+DATE(1970,1,1)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4"/>
        <v>0.11533333333333333</v>
      </c>
      <c r="P3907" s="6">
        <f t="shared" ref="P3907:P3970" si="367">_xlfn.IFS(E3907&gt;0,E3907/L3907,E3907=0,"NONE")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0">
        <f t="shared" si="365"/>
        <v>42124.623877314814</v>
      </c>
      <c r="T3907" s="10">
        <f t="shared" si="366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ref="O3908:O3971" si="370">E3908/D3908</f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65"/>
        <v>42143.917743055557</v>
      </c>
      <c r="T3908" s="10">
        <f t="shared" si="366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70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ref="S3909:S3972" si="371">(((J3909/60)/60)/24)+DATE(1970,1,1)</f>
        <v>41906.819513888891</v>
      </c>
      <c r="T3909" s="10">
        <f t="shared" si="366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70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1"/>
        <v>41834.135370370372</v>
      </c>
      <c r="T3910" s="10">
        <f t="shared" si="366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70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1"/>
        <v>41863.359282407408</v>
      </c>
      <c r="T3911" s="10">
        <f t="shared" si="366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70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1"/>
        <v>42224.756909722222</v>
      </c>
      <c r="T3912" s="10">
        <f t="shared" si="366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70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1"/>
        <v>41939.8122337963</v>
      </c>
      <c r="T3913" s="10">
        <f t="shared" si="366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70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1"/>
        <v>42059.270023148143</v>
      </c>
      <c r="T3914" s="10">
        <f t="shared" si="366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70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1"/>
        <v>42308.211215277777</v>
      </c>
      <c r="T3915" s="10">
        <f t="shared" si="366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70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1"/>
        <v>42114.818935185183</v>
      </c>
      <c r="T3916" s="10">
        <f t="shared" si="366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70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1"/>
        <v>42492.98505787037</v>
      </c>
      <c r="T3917" s="10">
        <f t="shared" si="366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70"/>
        <v>0</v>
      </c>
      <c r="P3918" s="6" t="str">
        <f t="shared" si="367"/>
        <v>NONE</v>
      </c>
      <c r="Q3918" t="str">
        <f t="shared" si="368"/>
        <v>theater</v>
      </c>
      <c r="R3918" t="str">
        <f t="shared" si="369"/>
        <v>plays</v>
      </c>
      <c r="S3918" s="10">
        <f t="shared" si="371"/>
        <v>42494.471666666665</v>
      </c>
      <c r="T3918" s="10">
        <f t="shared" si="366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70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1"/>
        <v>41863.527326388888</v>
      </c>
      <c r="T3919" s="10">
        <f t="shared" si="366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70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1"/>
        <v>41843.664618055554</v>
      </c>
      <c r="T3920" s="10">
        <f t="shared" si="366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70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1"/>
        <v>42358.684872685189</v>
      </c>
      <c r="T3921" s="10">
        <f t="shared" si="366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70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1"/>
        <v>42657.38726851852</v>
      </c>
      <c r="T3922" s="10">
        <f t="shared" si="366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70"/>
        <v>0</v>
      </c>
      <c r="P3923" s="6" t="str">
        <f t="shared" si="367"/>
        <v>NONE</v>
      </c>
      <c r="Q3923" t="str">
        <f t="shared" si="368"/>
        <v>theater</v>
      </c>
      <c r="R3923" t="str">
        <f t="shared" si="369"/>
        <v>plays</v>
      </c>
      <c r="S3923" s="10">
        <f t="shared" si="371"/>
        <v>41926.542303240742</v>
      </c>
      <c r="T3923" s="10">
        <f t="shared" si="366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70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1"/>
        <v>42020.768634259264</v>
      </c>
      <c r="T3924" s="10">
        <f t="shared" si="366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70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1"/>
        <v>42075.979988425926</v>
      </c>
      <c r="T3925" s="10">
        <f t="shared" si="366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70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1"/>
        <v>41786.959745370368</v>
      </c>
      <c r="T3926" s="10">
        <f t="shared" si="366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70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1"/>
        <v>41820.870821759258</v>
      </c>
      <c r="T3927" s="10">
        <f t="shared" si="366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70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1"/>
        <v>41970.085046296299</v>
      </c>
      <c r="T3928" s="10">
        <f t="shared" si="366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70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1"/>
        <v>41830.267407407409</v>
      </c>
      <c r="T3929" s="10">
        <f t="shared" si="366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70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1"/>
        <v>42265.683182870373</v>
      </c>
      <c r="T3930" s="10">
        <f t="shared" si="366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70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1"/>
        <v>42601.827141203699</v>
      </c>
      <c r="T3931" s="10">
        <f t="shared" si="366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70"/>
        <v>0</v>
      </c>
      <c r="P3932" s="6" t="str">
        <f t="shared" si="367"/>
        <v>NONE</v>
      </c>
      <c r="Q3932" t="str">
        <f t="shared" si="368"/>
        <v>theater</v>
      </c>
      <c r="R3932" t="str">
        <f t="shared" si="369"/>
        <v>plays</v>
      </c>
      <c r="S3932" s="10">
        <f t="shared" si="371"/>
        <v>42433.338749999995</v>
      </c>
      <c r="T3932" s="10">
        <f t="shared" si="366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70"/>
        <v>0</v>
      </c>
      <c r="P3933" s="6" t="str">
        <f t="shared" si="367"/>
        <v>NONE</v>
      </c>
      <c r="Q3933" t="str">
        <f t="shared" si="368"/>
        <v>theater</v>
      </c>
      <c r="R3933" t="str">
        <f t="shared" si="369"/>
        <v>plays</v>
      </c>
      <c r="S3933" s="10">
        <f t="shared" si="371"/>
        <v>42228.151701388888</v>
      </c>
      <c r="T3933" s="10">
        <f t="shared" si="366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70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1"/>
        <v>42415.168564814812</v>
      </c>
      <c r="T3934" s="10">
        <f t="shared" si="366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70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1"/>
        <v>42538.968310185184</v>
      </c>
      <c r="T3935" s="10">
        <f t="shared" si="366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70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1"/>
        <v>42233.671747685185</v>
      </c>
      <c r="T3936" s="10">
        <f t="shared" si="366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70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1"/>
        <v>42221.656782407401</v>
      </c>
      <c r="T3937" s="10">
        <f t="shared" si="366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70"/>
        <v>0</v>
      </c>
      <c r="P3938" s="6" t="str">
        <f t="shared" si="367"/>
        <v>NONE</v>
      </c>
      <c r="Q3938" t="str">
        <f t="shared" si="368"/>
        <v>theater</v>
      </c>
      <c r="R3938" t="str">
        <f t="shared" si="369"/>
        <v>plays</v>
      </c>
      <c r="S3938" s="10">
        <f t="shared" si="371"/>
        <v>42675.262962962966</v>
      </c>
      <c r="T3938" s="10">
        <f t="shared" si="366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70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1"/>
        <v>42534.631481481483</v>
      </c>
      <c r="T3939" s="10">
        <f t="shared" si="366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70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1"/>
        <v>42151.905717592599</v>
      </c>
      <c r="T3940" s="10">
        <f t="shared" si="366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70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1"/>
        <v>41915.400219907409</v>
      </c>
      <c r="T3941" s="10">
        <f t="shared" si="366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70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1"/>
        <v>41961.492488425924</v>
      </c>
      <c r="T3942" s="10">
        <f t="shared" si="366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70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1"/>
        <v>41940.587233796294</v>
      </c>
      <c r="T3943" s="10">
        <f t="shared" si="366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70"/>
        <v>0</v>
      </c>
      <c r="P3944" s="6" t="str">
        <f t="shared" si="367"/>
        <v>NONE</v>
      </c>
      <c r="Q3944" t="str">
        <f t="shared" si="368"/>
        <v>theater</v>
      </c>
      <c r="R3944" t="str">
        <f t="shared" si="369"/>
        <v>plays</v>
      </c>
      <c r="S3944" s="10">
        <f t="shared" si="371"/>
        <v>42111.904097222221</v>
      </c>
      <c r="T3944" s="10">
        <f t="shared" si="366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70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1"/>
        <v>42279.778564814813</v>
      </c>
      <c r="T3945" s="10">
        <f t="shared" si="366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70"/>
        <v>0</v>
      </c>
      <c r="P3946" s="6" t="str">
        <f t="shared" si="367"/>
        <v>NONE</v>
      </c>
      <c r="Q3946" t="str">
        <f t="shared" si="368"/>
        <v>theater</v>
      </c>
      <c r="R3946" t="str">
        <f t="shared" si="369"/>
        <v>plays</v>
      </c>
      <c r="S3946" s="10">
        <f t="shared" si="371"/>
        <v>42213.662905092591</v>
      </c>
      <c r="T3946" s="10">
        <f t="shared" si="366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70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1"/>
        <v>42109.801712962959</v>
      </c>
      <c r="T3947" s="10">
        <f t="shared" si="366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70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1"/>
        <v>42031.833587962959</v>
      </c>
      <c r="T3948" s="10">
        <f t="shared" si="366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70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1"/>
        <v>42615.142870370371</v>
      </c>
      <c r="T3949" s="10">
        <f t="shared" si="366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70"/>
        <v>0</v>
      </c>
      <c r="P3950" s="6" t="str">
        <f t="shared" si="367"/>
        <v>NONE</v>
      </c>
      <c r="Q3950" t="str">
        <f t="shared" si="368"/>
        <v>theater</v>
      </c>
      <c r="R3950" t="str">
        <f t="shared" si="369"/>
        <v>plays</v>
      </c>
      <c r="S3950" s="10">
        <f t="shared" si="371"/>
        <v>41829.325497685182</v>
      </c>
      <c r="T3950" s="10">
        <f t="shared" si="366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70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1"/>
        <v>42016.120613425926</v>
      </c>
      <c r="T3951" s="10">
        <f t="shared" si="366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70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1"/>
        <v>42439.702314814815</v>
      </c>
      <c r="T3952" s="10">
        <f t="shared" si="366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70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1"/>
        <v>42433.825717592597</v>
      </c>
      <c r="T3953" s="10">
        <f t="shared" si="366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70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1"/>
        <v>42243.790393518517</v>
      </c>
      <c r="T3954" s="10">
        <f t="shared" si="366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70"/>
        <v>0</v>
      </c>
      <c r="P3955" s="6" t="str">
        <f t="shared" si="367"/>
        <v>NONE</v>
      </c>
      <c r="Q3955" t="str">
        <f t="shared" si="368"/>
        <v>theater</v>
      </c>
      <c r="R3955" t="str">
        <f t="shared" si="369"/>
        <v>plays</v>
      </c>
      <c r="S3955" s="10">
        <f t="shared" si="371"/>
        <v>42550.048449074078</v>
      </c>
      <c r="T3955" s="10">
        <f t="shared" si="366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70"/>
        <v>0</v>
      </c>
      <c r="P3956" s="6" t="str">
        <f t="shared" si="367"/>
        <v>NONE</v>
      </c>
      <c r="Q3956" t="str">
        <f t="shared" si="368"/>
        <v>theater</v>
      </c>
      <c r="R3956" t="str">
        <f t="shared" si="369"/>
        <v>plays</v>
      </c>
      <c r="S3956" s="10">
        <f t="shared" si="371"/>
        <v>41774.651203703703</v>
      </c>
      <c r="T3956" s="10">
        <f t="shared" si="366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70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1"/>
        <v>42306.848854166667</v>
      </c>
      <c r="T3957" s="10">
        <f t="shared" si="366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70"/>
        <v>0</v>
      </c>
      <c r="P3958" s="6" t="str">
        <f t="shared" si="367"/>
        <v>NONE</v>
      </c>
      <c r="Q3958" t="str">
        <f t="shared" si="368"/>
        <v>theater</v>
      </c>
      <c r="R3958" t="str">
        <f t="shared" si="369"/>
        <v>plays</v>
      </c>
      <c r="S3958" s="10">
        <f t="shared" si="371"/>
        <v>42457.932025462964</v>
      </c>
      <c r="T3958" s="10">
        <f t="shared" si="366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70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1"/>
        <v>42513.976319444439</v>
      </c>
      <c r="T3959" s="10">
        <f t="shared" si="366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70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1"/>
        <v>41816.950370370374</v>
      </c>
      <c r="T3960" s="10">
        <f t="shared" si="366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70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1"/>
        <v>41880.788842592592</v>
      </c>
      <c r="T3961" s="10">
        <f t="shared" si="366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70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1"/>
        <v>42342.845555555556</v>
      </c>
      <c r="T3962" s="10">
        <f t="shared" si="366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70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1"/>
        <v>41745.891319444447</v>
      </c>
      <c r="T3963" s="10">
        <f t="shared" si="366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70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1"/>
        <v>42311.621458333335</v>
      </c>
      <c r="T3964" s="10">
        <f t="shared" si="366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70"/>
        <v>0</v>
      </c>
      <c r="P3965" s="6" t="str">
        <f t="shared" si="367"/>
        <v>NONE</v>
      </c>
      <c r="Q3965" t="str">
        <f t="shared" si="368"/>
        <v>theater</v>
      </c>
      <c r="R3965" t="str">
        <f t="shared" si="369"/>
        <v>plays</v>
      </c>
      <c r="S3965" s="10">
        <f t="shared" si="371"/>
        <v>42296.154131944444</v>
      </c>
      <c r="T3965" s="10">
        <f t="shared" si="366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70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1"/>
        <v>42053.722060185188</v>
      </c>
      <c r="T3966" s="10">
        <f t="shared" si="366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70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1"/>
        <v>42414.235879629632</v>
      </c>
      <c r="T3967" s="10">
        <f t="shared" si="366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70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1"/>
        <v>41801.711550925924</v>
      </c>
      <c r="T3968" s="10">
        <f t="shared" si="366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70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1"/>
        <v>42770.290590277778</v>
      </c>
      <c r="T3969" s="10">
        <f t="shared" si="366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70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1"/>
        <v>42452.815659722226</v>
      </c>
      <c r="T3970" s="10">
        <f t="shared" ref="T3970:T4033" si="372">(((I3970/60)/60)/24)+DATE(1970,1,1)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0"/>
        <v>7.4690265486725665E-2</v>
      </c>
      <c r="P3971" s="6">
        <f t="shared" ref="P3971:P4034" si="373">_xlfn.IFS(E3971&gt;0,E3971/L3971,E3971=0,"NONE")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0">
        <f t="shared" si="371"/>
        <v>42601.854699074072</v>
      </c>
      <c r="T3971" s="10">
        <f t="shared" si="372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ref="O3972:O4035" si="376">E3972/D3972</f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1"/>
        <v>42447.863553240735</v>
      </c>
      <c r="T3972" s="10">
        <f t="shared" si="372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6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ref="S3973:S4036" si="377">(((J3973/60)/60)/24)+DATE(1970,1,1)</f>
        <v>41811.536180555559</v>
      </c>
      <c r="T3973" s="10">
        <f t="shared" si="372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6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7"/>
        <v>41981.067523148144</v>
      </c>
      <c r="T3974" s="10">
        <f t="shared" si="372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6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7"/>
        <v>42469.68414351852</v>
      </c>
      <c r="T3975" s="10">
        <f t="shared" si="372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6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7"/>
        <v>42493.546851851846</v>
      </c>
      <c r="T3976" s="10">
        <f t="shared" si="372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6"/>
        <v>0</v>
      </c>
      <c r="P3977" s="6" t="str">
        <f t="shared" si="373"/>
        <v>NONE</v>
      </c>
      <c r="Q3977" t="str">
        <f t="shared" si="374"/>
        <v>theater</v>
      </c>
      <c r="R3977" t="str">
        <f t="shared" si="375"/>
        <v>plays</v>
      </c>
      <c r="S3977" s="10">
        <f t="shared" si="377"/>
        <v>42534.866875</v>
      </c>
      <c r="T3977" s="10">
        <f t="shared" si="372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6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7"/>
        <v>41830.858344907407</v>
      </c>
      <c r="T3978" s="10">
        <f t="shared" si="372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6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7"/>
        <v>42543.788564814815</v>
      </c>
      <c r="T3979" s="10">
        <f t="shared" si="372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6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7"/>
        <v>41975.642974537041</v>
      </c>
      <c r="T3980" s="10">
        <f t="shared" si="372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6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7"/>
        <v>42069.903437500005</v>
      </c>
      <c r="T3981" s="10">
        <f t="shared" si="372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6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7"/>
        <v>41795.598923611113</v>
      </c>
      <c r="T3982" s="10">
        <f t="shared" si="372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6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7"/>
        <v>42508.179965277777</v>
      </c>
      <c r="T3983" s="10">
        <f t="shared" si="372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6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7"/>
        <v>42132.809953703705</v>
      </c>
      <c r="T3984" s="10">
        <f t="shared" si="372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6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7"/>
        <v>41747.86986111111</v>
      </c>
      <c r="T3985" s="10">
        <f t="shared" si="372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6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7"/>
        <v>41920.963472222218</v>
      </c>
      <c r="T3986" s="10">
        <f t="shared" si="372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6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7"/>
        <v>42399.707407407404</v>
      </c>
      <c r="T3987" s="10">
        <f t="shared" si="372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6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7"/>
        <v>42467.548541666663</v>
      </c>
      <c r="T3988" s="10">
        <f t="shared" si="372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6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7"/>
        <v>41765.92465277778</v>
      </c>
      <c r="T3989" s="10">
        <f t="shared" si="372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6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7"/>
        <v>42230.08116898148</v>
      </c>
      <c r="T3990" s="10">
        <f t="shared" si="372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6"/>
        <v>0</v>
      </c>
      <c r="P3991" s="6" t="str">
        <f t="shared" si="373"/>
        <v>NONE</v>
      </c>
      <c r="Q3991" t="str">
        <f t="shared" si="374"/>
        <v>theater</v>
      </c>
      <c r="R3991" t="str">
        <f t="shared" si="375"/>
        <v>plays</v>
      </c>
      <c r="S3991" s="10">
        <f t="shared" si="377"/>
        <v>42286.749780092592</v>
      </c>
      <c r="T3991" s="10">
        <f t="shared" si="372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6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7"/>
        <v>42401.672372685185</v>
      </c>
      <c r="T3992" s="10">
        <f t="shared" si="372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6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7"/>
        <v>42125.644467592589</v>
      </c>
      <c r="T3993" s="10">
        <f t="shared" si="372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6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7"/>
        <v>42289.94049768518</v>
      </c>
      <c r="T3994" s="10">
        <f t="shared" si="372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6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7"/>
        <v>42107.864722222221</v>
      </c>
      <c r="T3995" s="10">
        <f t="shared" si="372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6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7"/>
        <v>41809.389930555553</v>
      </c>
      <c r="T3996" s="10">
        <f t="shared" si="372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6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7"/>
        <v>42019.683761574073</v>
      </c>
      <c r="T3997" s="10">
        <f t="shared" si="372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6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7"/>
        <v>41950.26694444444</v>
      </c>
      <c r="T3998" s="10">
        <f t="shared" si="372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6"/>
        <v>0</v>
      </c>
      <c r="P3999" s="6" t="str">
        <f t="shared" si="373"/>
        <v>NONE</v>
      </c>
      <c r="Q3999" t="str">
        <f t="shared" si="374"/>
        <v>theater</v>
      </c>
      <c r="R3999" t="str">
        <f t="shared" si="375"/>
        <v>plays</v>
      </c>
      <c r="S3999" s="10">
        <f t="shared" si="377"/>
        <v>42069.391446759255</v>
      </c>
      <c r="T3999" s="10">
        <f t="shared" si="372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6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7"/>
        <v>42061.963263888887</v>
      </c>
      <c r="T4000" s="10">
        <f t="shared" si="372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6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7"/>
        <v>41842.828680555554</v>
      </c>
      <c r="T4001" s="10">
        <f t="shared" si="372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6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7"/>
        <v>42437.64534722222</v>
      </c>
      <c r="T4002" s="10">
        <f t="shared" si="372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6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7"/>
        <v>42775.964212962965</v>
      </c>
      <c r="T4003" s="10">
        <f t="shared" si="372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6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7"/>
        <v>41879.043530092589</v>
      </c>
      <c r="T4004" s="10">
        <f t="shared" si="372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6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7"/>
        <v>42020.587349537032</v>
      </c>
      <c r="T4005" s="10">
        <f t="shared" si="372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6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7"/>
        <v>41890.16269675926</v>
      </c>
      <c r="T4006" s="10">
        <f t="shared" si="372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6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7"/>
        <v>41872.807696759257</v>
      </c>
      <c r="T4007" s="10">
        <f t="shared" si="372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6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7"/>
        <v>42391.772997685184</v>
      </c>
      <c r="T4008" s="10">
        <f t="shared" si="372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6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7"/>
        <v>41848.772928240738</v>
      </c>
      <c r="T4009" s="10">
        <f t="shared" si="372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6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7"/>
        <v>42177.964201388888</v>
      </c>
      <c r="T4010" s="10">
        <f t="shared" si="372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6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7"/>
        <v>41851.700925925928</v>
      </c>
      <c r="T4011" s="10">
        <f t="shared" si="372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6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7"/>
        <v>41921.770439814813</v>
      </c>
      <c r="T4012" s="10">
        <f t="shared" si="372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6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7"/>
        <v>42002.54488425926</v>
      </c>
      <c r="T4013" s="10">
        <f t="shared" si="372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6"/>
        <v>0</v>
      </c>
      <c r="P4014" s="6" t="str">
        <f t="shared" si="373"/>
        <v>NONE</v>
      </c>
      <c r="Q4014" t="str">
        <f t="shared" si="374"/>
        <v>theater</v>
      </c>
      <c r="R4014" t="str">
        <f t="shared" si="375"/>
        <v>plays</v>
      </c>
      <c r="S4014" s="10">
        <f t="shared" si="377"/>
        <v>42096.544548611113</v>
      </c>
      <c r="T4014" s="10">
        <f t="shared" si="372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6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7"/>
        <v>42021.301192129627</v>
      </c>
      <c r="T4015" s="10">
        <f t="shared" si="372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6"/>
        <v>0</v>
      </c>
      <c r="P4016" s="6" t="str">
        <f t="shared" si="373"/>
        <v>NONE</v>
      </c>
      <c r="Q4016" t="str">
        <f t="shared" si="374"/>
        <v>theater</v>
      </c>
      <c r="R4016" t="str">
        <f t="shared" si="375"/>
        <v>plays</v>
      </c>
      <c r="S4016" s="10">
        <f t="shared" si="377"/>
        <v>42419.246168981481</v>
      </c>
      <c r="T4016" s="10">
        <f t="shared" si="372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6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7"/>
        <v>42174.780821759254</v>
      </c>
      <c r="T4017" s="10">
        <f t="shared" si="372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6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7"/>
        <v>41869.872685185182</v>
      </c>
      <c r="T4018" s="10">
        <f t="shared" si="372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6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7"/>
        <v>41856.672152777777</v>
      </c>
      <c r="T4019" s="10">
        <f t="shared" si="372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6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7"/>
        <v>42620.91097222222</v>
      </c>
      <c r="T4020" s="10">
        <f t="shared" si="372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6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7"/>
        <v>42417.675879629634</v>
      </c>
      <c r="T4021" s="10">
        <f t="shared" si="372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6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7"/>
        <v>42057.190960648149</v>
      </c>
      <c r="T4022" s="10">
        <f t="shared" si="372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6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7"/>
        <v>41878.911550925928</v>
      </c>
      <c r="T4023" s="10">
        <f t="shared" si="372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6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7"/>
        <v>41990.584108796291</v>
      </c>
      <c r="T4024" s="10">
        <f t="shared" si="372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6"/>
        <v>0</v>
      </c>
      <c r="P4025" s="6" t="str">
        <f t="shared" si="373"/>
        <v>NONE</v>
      </c>
      <c r="Q4025" t="str">
        <f t="shared" si="374"/>
        <v>theater</v>
      </c>
      <c r="R4025" t="str">
        <f t="shared" si="375"/>
        <v>plays</v>
      </c>
      <c r="S4025" s="10">
        <f t="shared" si="377"/>
        <v>42408.999571759254</v>
      </c>
      <c r="T4025" s="10">
        <f t="shared" si="372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6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7"/>
        <v>42217.670104166667</v>
      </c>
      <c r="T4026" s="10">
        <f t="shared" si="372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6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7"/>
        <v>42151.237685185188</v>
      </c>
      <c r="T4027" s="10">
        <f t="shared" si="372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6"/>
        <v>0</v>
      </c>
      <c r="P4028" s="6" t="str">
        <f t="shared" si="373"/>
        <v>NONE</v>
      </c>
      <c r="Q4028" t="str">
        <f t="shared" si="374"/>
        <v>theater</v>
      </c>
      <c r="R4028" t="str">
        <f t="shared" si="375"/>
        <v>plays</v>
      </c>
      <c r="S4028" s="10">
        <f t="shared" si="377"/>
        <v>42282.655543981484</v>
      </c>
      <c r="T4028" s="10">
        <f t="shared" si="372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6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7"/>
        <v>42768.97084490741</v>
      </c>
      <c r="T4029" s="10">
        <f t="shared" si="372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6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7"/>
        <v>41765.938657407409</v>
      </c>
      <c r="T4030" s="10">
        <f t="shared" si="372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6"/>
        <v>0</v>
      </c>
      <c r="P4031" s="6" t="str">
        <f t="shared" si="373"/>
        <v>NONE</v>
      </c>
      <c r="Q4031" t="str">
        <f t="shared" si="374"/>
        <v>theater</v>
      </c>
      <c r="R4031" t="str">
        <f t="shared" si="375"/>
        <v>plays</v>
      </c>
      <c r="S4031" s="10">
        <f t="shared" si="377"/>
        <v>42322.025115740747</v>
      </c>
      <c r="T4031" s="10">
        <f t="shared" si="372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6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7"/>
        <v>42374.655081018514</v>
      </c>
      <c r="T4032" s="10">
        <f t="shared" si="372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6"/>
        <v>0</v>
      </c>
      <c r="P4033" s="6" t="str">
        <f t="shared" si="373"/>
        <v>NONE</v>
      </c>
      <c r="Q4033" t="str">
        <f t="shared" si="374"/>
        <v>theater</v>
      </c>
      <c r="R4033" t="str">
        <f t="shared" si="375"/>
        <v>plays</v>
      </c>
      <c r="S4033" s="10">
        <f t="shared" si="377"/>
        <v>41941.585231481484</v>
      </c>
      <c r="T4033" s="10">
        <f t="shared" si="372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6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7"/>
        <v>42293.809212962966</v>
      </c>
      <c r="T4034" s="10">
        <f t="shared" ref="T4034:T4097" si="378">(((I4034/60)/60)/24)+DATE(1970,1,1)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6"/>
        <v>0.25698702928870293</v>
      </c>
      <c r="P4035" s="6">
        <f t="shared" ref="P4035:P4098" si="379">_xlfn.IFS(E4035&gt;0,E4035/L4035,E4035=0,"NONE")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0">
        <f t="shared" si="377"/>
        <v>42614.268796296295</v>
      </c>
      <c r="T4035" s="10">
        <f t="shared" si="378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ref="O4036:O4099" si="382">E4036/D4036</f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77"/>
        <v>42067.947337962964</v>
      </c>
      <c r="T4036" s="10">
        <f t="shared" si="378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82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ref="S4037:S4100" si="383">(((J4037/60)/60)/24)+DATE(1970,1,1)</f>
        <v>41903.882951388885</v>
      </c>
      <c r="T4037" s="10">
        <f t="shared" si="378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82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3"/>
        <v>41804.937083333331</v>
      </c>
      <c r="T4038" s="10">
        <f t="shared" si="378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82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3"/>
        <v>42497.070775462969</v>
      </c>
      <c r="T4039" s="10">
        <f t="shared" si="378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82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3"/>
        <v>41869.798726851855</v>
      </c>
      <c r="T4040" s="10">
        <f t="shared" si="378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82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3"/>
        <v>42305.670914351853</v>
      </c>
      <c r="T4041" s="10">
        <f t="shared" si="378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82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3"/>
        <v>42144.231527777782</v>
      </c>
      <c r="T4042" s="10">
        <f t="shared" si="378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82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3"/>
        <v>42559.474004629628</v>
      </c>
      <c r="T4043" s="10">
        <f t="shared" si="378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82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3"/>
        <v>41995.084074074075</v>
      </c>
      <c r="T4044" s="10">
        <f t="shared" si="378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82"/>
        <v>0</v>
      </c>
      <c r="P4045" s="6" t="str">
        <f t="shared" si="379"/>
        <v>NONE</v>
      </c>
      <c r="Q4045" t="str">
        <f t="shared" si="380"/>
        <v>theater</v>
      </c>
      <c r="R4045" t="str">
        <f t="shared" si="381"/>
        <v>plays</v>
      </c>
      <c r="S4045" s="10">
        <f t="shared" si="383"/>
        <v>41948.957465277781</v>
      </c>
      <c r="T4045" s="10">
        <f t="shared" si="378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82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3"/>
        <v>42074.219699074078</v>
      </c>
      <c r="T4046" s="10">
        <f t="shared" si="378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82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3"/>
        <v>41842.201261574075</v>
      </c>
      <c r="T4047" s="10">
        <f t="shared" si="378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82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3"/>
        <v>41904.650578703702</v>
      </c>
      <c r="T4048" s="10">
        <f t="shared" si="378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82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3"/>
        <v>41991.022488425922</v>
      </c>
      <c r="T4049" s="10">
        <f t="shared" si="378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82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3"/>
        <v>42436.509108796294</v>
      </c>
      <c r="T4050" s="10">
        <f t="shared" si="378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82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3"/>
        <v>42169.958506944444</v>
      </c>
      <c r="T4051" s="10">
        <f t="shared" si="378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82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3"/>
        <v>41905.636469907404</v>
      </c>
      <c r="T4052" s="10">
        <f t="shared" si="378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82"/>
        <v>0</v>
      </c>
      <c r="P4053" s="6" t="str">
        <f t="shared" si="379"/>
        <v>NONE</v>
      </c>
      <c r="Q4053" t="str">
        <f t="shared" si="380"/>
        <v>theater</v>
      </c>
      <c r="R4053" t="str">
        <f t="shared" si="381"/>
        <v>plays</v>
      </c>
      <c r="S4053" s="10">
        <f t="shared" si="383"/>
        <v>41761.810150462967</v>
      </c>
      <c r="T4053" s="10">
        <f t="shared" si="378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82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3"/>
        <v>41865.878657407404</v>
      </c>
      <c r="T4054" s="10">
        <f t="shared" si="378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82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3"/>
        <v>41928.690138888887</v>
      </c>
      <c r="T4055" s="10">
        <f t="shared" si="378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82"/>
        <v>0</v>
      </c>
      <c r="P4056" s="6" t="str">
        <f t="shared" si="379"/>
        <v>NONE</v>
      </c>
      <c r="Q4056" t="str">
        <f t="shared" si="380"/>
        <v>theater</v>
      </c>
      <c r="R4056" t="str">
        <f t="shared" si="381"/>
        <v>plays</v>
      </c>
      <c r="S4056" s="10">
        <f t="shared" si="383"/>
        <v>42613.841261574074</v>
      </c>
      <c r="T4056" s="10">
        <f t="shared" si="378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82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3"/>
        <v>41779.648506944446</v>
      </c>
      <c r="T4057" s="10">
        <f t="shared" si="378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82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3"/>
        <v>42534.933321759265</v>
      </c>
      <c r="T4058" s="10">
        <f t="shared" si="378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82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3"/>
        <v>42310.968518518523</v>
      </c>
      <c r="T4059" s="10">
        <f t="shared" si="378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82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3"/>
        <v>42446.060694444444</v>
      </c>
      <c r="T4060" s="10">
        <f t="shared" si="378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82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3"/>
        <v>41866.640648148146</v>
      </c>
      <c r="T4061" s="10">
        <f t="shared" si="378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82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3"/>
        <v>41779.695092592592</v>
      </c>
      <c r="T4062" s="10">
        <f t="shared" si="378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82"/>
        <v>0</v>
      </c>
      <c r="P4063" s="6" t="str">
        <f t="shared" si="379"/>
        <v>NONE</v>
      </c>
      <c r="Q4063" t="str">
        <f t="shared" si="380"/>
        <v>theater</v>
      </c>
      <c r="R4063" t="str">
        <f t="shared" si="381"/>
        <v>plays</v>
      </c>
      <c r="S4063" s="10">
        <f t="shared" si="383"/>
        <v>42421.141469907408</v>
      </c>
      <c r="T4063" s="10">
        <f t="shared" si="378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82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3"/>
        <v>42523.739212962959</v>
      </c>
      <c r="T4064" s="10">
        <f t="shared" si="378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82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3"/>
        <v>41787.681527777779</v>
      </c>
      <c r="T4065" s="10">
        <f t="shared" si="378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82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3"/>
        <v>42093.588263888887</v>
      </c>
      <c r="T4066" s="10">
        <f t="shared" si="378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82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3"/>
        <v>41833.951516203706</v>
      </c>
      <c r="T4067" s="10">
        <f t="shared" si="378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82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3"/>
        <v>42479.039212962962</v>
      </c>
      <c r="T4068" s="10">
        <f t="shared" si="378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82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3"/>
        <v>42235.117476851854</v>
      </c>
      <c r="T4069" s="10">
        <f t="shared" si="378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82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3"/>
        <v>42718.963599537034</v>
      </c>
      <c r="T4070" s="10">
        <f t="shared" si="378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82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3"/>
        <v>42022.661527777775</v>
      </c>
      <c r="T4071" s="10">
        <f t="shared" si="378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82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3"/>
        <v>42031.666898148149</v>
      </c>
      <c r="T4072" s="10">
        <f t="shared" si="378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82"/>
        <v>0</v>
      </c>
      <c r="P4073" s="6" t="str">
        <f t="shared" si="379"/>
        <v>NONE</v>
      </c>
      <c r="Q4073" t="str">
        <f t="shared" si="380"/>
        <v>theater</v>
      </c>
      <c r="R4073" t="str">
        <f t="shared" si="381"/>
        <v>plays</v>
      </c>
      <c r="S4073" s="10">
        <f t="shared" si="383"/>
        <v>42700.804756944446</v>
      </c>
      <c r="T4073" s="10">
        <f t="shared" si="378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82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3"/>
        <v>41812.77443287037</v>
      </c>
      <c r="T4074" s="10">
        <f t="shared" si="378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82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3"/>
        <v>42078.34520833334</v>
      </c>
      <c r="T4075" s="10">
        <f t="shared" si="378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82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3"/>
        <v>42283.552951388891</v>
      </c>
      <c r="T4076" s="10">
        <f t="shared" si="378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82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3"/>
        <v>41779.045937499999</v>
      </c>
      <c r="T4077" s="10">
        <f t="shared" si="378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82"/>
        <v>0</v>
      </c>
      <c r="P4078" s="6" t="str">
        <f t="shared" si="379"/>
        <v>NONE</v>
      </c>
      <c r="Q4078" t="str">
        <f t="shared" si="380"/>
        <v>theater</v>
      </c>
      <c r="R4078" t="str">
        <f t="shared" si="381"/>
        <v>plays</v>
      </c>
      <c r="S4078" s="10">
        <f t="shared" si="383"/>
        <v>41905.795706018522</v>
      </c>
      <c r="T4078" s="10">
        <f t="shared" si="378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82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3"/>
        <v>42695.7105787037</v>
      </c>
      <c r="T4079" s="10">
        <f t="shared" si="378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82"/>
        <v>0</v>
      </c>
      <c r="P4080" s="6" t="str">
        <f t="shared" si="379"/>
        <v>NONE</v>
      </c>
      <c r="Q4080" t="str">
        <f t="shared" si="380"/>
        <v>theater</v>
      </c>
      <c r="R4080" t="str">
        <f t="shared" si="381"/>
        <v>plays</v>
      </c>
      <c r="S4080" s="10">
        <f t="shared" si="383"/>
        <v>42732.787523148145</v>
      </c>
      <c r="T4080" s="10">
        <f t="shared" si="378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82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3"/>
        <v>42510.938900462963</v>
      </c>
      <c r="T4081" s="10">
        <f t="shared" si="378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82"/>
        <v>0</v>
      </c>
      <c r="P4082" s="6" t="str">
        <f t="shared" si="379"/>
        <v>NONE</v>
      </c>
      <c r="Q4082" t="str">
        <f t="shared" si="380"/>
        <v>theater</v>
      </c>
      <c r="R4082" t="str">
        <f t="shared" si="381"/>
        <v>plays</v>
      </c>
      <c r="S4082" s="10">
        <f t="shared" si="383"/>
        <v>42511.698101851856</v>
      </c>
      <c r="T4082" s="10">
        <f t="shared" si="378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82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3"/>
        <v>42041.581307870365</v>
      </c>
      <c r="T4083" s="10">
        <f t="shared" si="378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82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3"/>
        <v>42307.189270833333</v>
      </c>
      <c r="T4084" s="10">
        <f t="shared" si="378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82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3"/>
        <v>42353.761759259258</v>
      </c>
      <c r="T4085" s="10">
        <f t="shared" si="378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82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3"/>
        <v>42622.436412037037</v>
      </c>
      <c r="T4086" s="10">
        <f t="shared" si="378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82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3"/>
        <v>42058.603877314818</v>
      </c>
      <c r="T4087" s="10">
        <f t="shared" si="378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82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3"/>
        <v>42304.940960648149</v>
      </c>
      <c r="T4088" s="10">
        <f t="shared" si="378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82"/>
        <v>0</v>
      </c>
      <c r="P4089" s="6" t="str">
        <f t="shared" si="379"/>
        <v>NONE</v>
      </c>
      <c r="Q4089" t="str">
        <f t="shared" si="380"/>
        <v>theater</v>
      </c>
      <c r="R4089" t="str">
        <f t="shared" si="381"/>
        <v>plays</v>
      </c>
      <c r="S4089" s="10">
        <f t="shared" si="383"/>
        <v>42538.742893518516</v>
      </c>
      <c r="T4089" s="10">
        <f t="shared" si="378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82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3"/>
        <v>41990.612546296295</v>
      </c>
      <c r="T4090" s="10">
        <f t="shared" si="378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82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3"/>
        <v>42122.732499999998</v>
      </c>
      <c r="T4091" s="10">
        <f t="shared" si="378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82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3"/>
        <v>42209.67288194444</v>
      </c>
      <c r="T4092" s="10">
        <f t="shared" si="378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82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3"/>
        <v>41990.506377314814</v>
      </c>
      <c r="T4093" s="10">
        <f t="shared" si="378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82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3"/>
        <v>42039.194988425923</v>
      </c>
      <c r="T4094" s="10">
        <f t="shared" si="378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82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3"/>
        <v>42178.815891203703</v>
      </c>
      <c r="T4095" s="10">
        <f t="shared" si="378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82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3"/>
        <v>41890.086805555555</v>
      </c>
      <c r="T4096" s="10">
        <f t="shared" si="378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82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3"/>
        <v>42693.031828703708</v>
      </c>
      <c r="T4097" s="10">
        <f t="shared" si="378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82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3"/>
        <v>42750.530312499999</v>
      </c>
      <c r="T4098" s="10">
        <f t="shared" ref="T4098:T4099" si="384">(((I4098/60)/60)/24)+DATE(1970,1,1)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2"/>
        <v>0</v>
      </c>
      <c r="P4099" s="6" t="str">
        <f t="shared" ref="P4099:P4115" si="385">_xlfn.IFS(E4099&gt;0,E4099/L4099,E4099=0,"NONE")</f>
        <v>NONE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0">
        <f t="shared" si="383"/>
        <v>42344.824502314819</v>
      </c>
      <c r="T4099" s="10">
        <f t="shared" si="384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ref="O4100:O4115" si="388">E4100/D4100</f>
        <v>0</v>
      </c>
      <c r="P4100" s="6" t="str">
        <f t="shared" si="385"/>
        <v>NONE</v>
      </c>
      <c r="Q4100" t="str">
        <f t="shared" si="386"/>
        <v>theater</v>
      </c>
      <c r="R4100" t="str">
        <f t="shared" si="387"/>
        <v>plays</v>
      </c>
      <c r="S4100" s="10">
        <f t="shared" si="383"/>
        <v>42495.722187499996</v>
      </c>
      <c r="T4100" s="10">
        <f>(((I4100/60)/60)/24)+DATE(1970,1,1)</f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8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ref="S4101:S4115" si="389">(((J4101/60)/60)/24)+DATE(1970,1,1)</f>
        <v>42570.850381944445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8"/>
        <v>0</v>
      </c>
      <c r="P4102" s="6" t="str">
        <f t="shared" si="385"/>
        <v>NONE</v>
      </c>
      <c r="Q4102" t="str">
        <f t="shared" si="386"/>
        <v>theater</v>
      </c>
      <c r="R4102" t="str">
        <f t="shared" si="387"/>
        <v>plays</v>
      </c>
      <c r="S4102" s="10">
        <f t="shared" si="389"/>
        <v>41927.124884259261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8"/>
        <v>0</v>
      </c>
      <c r="P4103" s="6" t="str">
        <f t="shared" si="385"/>
        <v>NONE</v>
      </c>
      <c r="Q4103" t="str">
        <f t="shared" si="386"/>
        <v>theater</v>
      </c>
      <c r="R4103" t="str">
        <f t="shared" si="387"/>
        <v>plays</v>
      </c>
      <c r="S4103" s="10">
        <f t="shared" si="389"/>
        <v>42730.903726851851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8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9"/>
        <v>42475.848067129627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8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9"/>
        <v>42188.83293981482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8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9"/>
        <v>42640.278171296297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8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9"/>
        <v>42697.010520833333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8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9"/>
        <v>42053.049375000002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8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9"/>
        <v>41883.916678240741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8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9"/>
        <v>42767.031678240746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8"/>
        <v>0</v>
      </c>
      <c r="P4111" s="6" t="str">
        <f t="shared" si="385"/>
        <v>NONE</v>
      </c>
      <c r="Q4111" t="str">
        <f t="shared" si="386"/>
        <v>theater</v>
      </c>
      <c r="R4111" t="str">
        <f t="shared" si="387"/>
        <v>plays</v>
      </c>
      <c r="S4111" s="10">
        <f t="shared" si="389"/>
        <v>42307.539398148147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8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9"/>
        <v>42512.626747685179</v>
      </c>
    </row>
    <row r="4113" spans="1:19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8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9"/>
        <v>42029.135879629626</v>
      </c>
    </row>
    <row r="4114" spans="1:19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8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9"/>
        <v>42400.946597222224</v>
      </c>
    </row>
    <row r="4115" spans="1:19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8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9"/>
        <v>42358.573182870372</v>
      </c>
    </row>
  </sheetData>
  <conditionalFormatting sqref="F2">
    <cfRule type="containsText" dxfId="12" priority="7" operator="containsText" text="successful">
      <formula>NOT(ISERROR(SEARCH("successful",F2)))</formula>
    </cfRule>
  </conditionalFormatting>
  <conditionalFormatting sqref="F3">
    <cfRule type="containsText" dxfId="11" priority="6" operator="containsText" text="successful">
      <formula>NOT(ISERROR(SEARCH("successful",F3)))</formula>
    </cfRule>
  </conditionalFormatting>
  <conditionalFormatting sqref="F1:F1048576">
    <cfRule type="containsText" dxfId="10" priority="3" operator="containsText" text="failed">
      <formula>NOT(ISERROR(SEARCH("failed",F1)))</formula>
    </cfRule>
    <cfRule type="containsText" dxfId="9" priority="4" operator="containsText" text="canceled">
      <formula>NOT(ISERROR(SEARCH("canceled",F1)))</formula>
    </cfRule>
    <cfRule type="containsText" dxfId="8" priority="5" operator="containsText" text="successful">
      <formula>NOT(ISERROR(SEARCH("successful",F1)))</formula>
    </cfRule>
  </conditionalFormatting>
  <conditionalFormatting sqref="O1:O1048576">
    <cfRule type="colorScale" priority="2">
      <colorScale>
        <cfvo type="min"/>
        <cfvo type="percentile" val="50"/>
        <cfvo type="max"/>
        <color theme="8" tint="-0.249977111117893"/>
        <color theme="9" tint="0.39997558519241921"/>
        <color theme="7" tint="0.39997558519241921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C1658-8ED6-43E2-846A-2CF3D6F25F1B}">
  <sheetPr codeName="Sheet1"/>
  <dimension ref="A1:G25"/>
  <sheetViews>
    <sheetView topLeftCell="A4" zoomScale="85" zoomScaleNormal="85" workbookViewId="0">
      <selection activeCell="G17" sqref="G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7" x14ac:dyDescent="0.25">
      <c r="A1" s="7" t="s">
        <v>8223</v>
      </c>
      <c r="B1" t="s">
        <v>8322</v>
      </c>
    </row>
    <row r="3" spans="1:7" x14ac:dyDescent="0.25">
      <c r="A3" s="7" t="s">
        <v>8321</v>
      </c>
      <c r="B3" s="7" t="s">
        <v>8323</v>
      </c>
    </row>
    <row r="4" spans="1:7" x14ac:dyDescent="0.25">
      <c r="A4" s="7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  <c r="G4" t="s">
        <v>8380</v>
      </c>
    </row>
    <row r="5" spans="1:7" x14ac:dyDescent="0.25">
      <c r="A5" s="8" t="s">
        <v>8311</v>
      </c>
      <c r="B5" s="9">
        <v>300</v>
      </c>
      <c r="C5" s="9"/>
      <c r="D5" s="9">
        <v>180</v>
      </c>
      <c r="E5" s="9">
        <v>40</v>
      </c>
      <c r="F5" s="9">
        <v>520</v>
      </c>
      <c r="G5" s="13">
        <f>B5/F5</f>
        <v>0.57692307692307687</v>
      </c>
    </row>
    <row r="6" spans="1:7" x14ac:dyDescent="0.25">
      <c r="A6" s="8" t="s">
        <v>8312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  <c r="G6" s="13">
        <f t="shared" ref="G6:G13" si="0">B6/F6</f>
        <v>0.17</v>
      </c>
    </row>
    <row r="7" spans="1:7" x14ac:dyDescent="0.25">
      <c r="A7" s="8" t="s">
        <v>8313</v>
      </c>
      <c r="B7" s="9">
        <v>80</v>
      </c>
      <c r="C7" s="9"/>
      <c r="D7" s="9">
        <v>140</v>
      </c>
      <c r="E7" s="9"/>
      <c r="F7" s="9">
        <v>220</v>
      </c>
      <c r="G7" s="13">
        <f t="shared" si="0"/>
        <v>0.36363636363636365</v>
      </c>
    </row>
    <row r="8" spans="1:7" x14ac:dyDescent="0.25">
      <c r="A8" s="8" t="s">
        <v>8314</v>
      </c>
      <c r="B8" s="9"/>
      <c r="C8" s="9"/>
      <c r="D8" s="9"/>
      <c r="E8" s="9">
        <v>24</v>
      </c>
      <c r="F8" s="9">
        <v>24</v>
      </c>
      <c r="G8" s="13">
        <f t="shared" si="0"/>
        <v>0</v>
      </c>
    </row>
    <row r="9" spans="1:7" x14ac:dyDescent="0.25">
      <c r="A9" s="8" t="s">
        <v>8315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  <c r="G9" s="13">
        <f t="shared" si="0"/>
        <v>0.77142857142857146</v>
      </c>
    </row>
    <row r="10" spans="1:7" x14ac:dyDescent="0.25">
      <c r="A10" s="8" t="s">
        <v>8316</v>
      </c>
      <c r="B10" s="9">
        <v>103</v>
      </c>
      <c r="C10" s="9"/>
      <c r="D10" s="9">
        <v>117</v>
      </c>
      <c r="E10" s="9"/>
      <c r="F10" s="9">
        <v>220</v>
      </c>
      <c r="G10" s="13">
        <f t="shared" si="0"/>
        <v>0.4681818181818182</v>
      </c>
    </row>
    <row r="11" spans="1:7" x14ac:dyDescent="0.25">
      <c r="A11" s="8" t="s">
        <v>8317</v>
      </c>
      <c r="B11" s="9">
        <v>80</v>
      </c>
      <c r="C11" s="9"/>
      <c r="D11" s="9">
        <v>127</v>
      </c>
      <c r="E11" s="9">
        <v>30</v>
      </c>
      <c r="F11" s="9">
        <v>237</v>
      </c>
      <c r="G11" s="13">
        <f t="shared" si="0"/>
        <v>0.33755274261603374</v>
      </c>
    </row>
    <row r="12" spans="1:7" x14ac:dyDescent="0.25">
      <c r="A12" s="8" t="s">
        <v>8318</v>
      </c>
      <c r="B12" s="9">
        <v>209</v>
      </c>
      <c r="C12" s="9"/>
      <c r="D12" s="9">
        <v>213</v>
      </c>
      <c r="E12" s="9">
        <v>178</v>
      </c>
      <c r="F12" s="9">
        <v>600</v>
      </c>
      <c r="G12" s="13">
        <f t="shared" si="0"/>
        <v>0.34833333333333333</v>
      </c>
    </row>
    <row r="13" spans="1:7" x14ac:dyDescent="0.25">
      <c r="A13" s="8" t="s">
        <v>8319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  <c r="G13" s="13">
        <f t="shared" si="0"/>
        <v>0.60229720028715006</v>
      </c>
    </row>
    <row r="14" spans="1:7" x14ac:dyDescent="0.25">
      <c r="A14" s="8" t="s">
        <v>8320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  <row r="16" spans="1:7" x14ac:dyDescent="0.25">
      <c r="E16" t="s">
        <v>8381</v>
      </c>
    </row>
    <row r="17" spans="1:5" x14ac:dyDescent="0.25">
      <c r="A17" t="s">
        <v>8311</v>
      </c>
      <c r="E17" s="12">
        <v>0.08</v>
      </c>
    </row>
    <row r="18" spans="1:5" x14ac:dyDescent="0.25">
      <c r="A18" t="s">
        <v>8312</v>
      </c>
      <c r="E18" s="12">
        <v>0.1</v>
      </c>
    </row>
    <row r="19" spans="1:5" x14ac:dyDescent="0.25">
      <c r="A19" t="s">
        <v>8313</v>
      </c>
      <c r="E19" s="12">
        <v>0</v>
      </c>
    </row>
    <row r="20" spans="1:5" x14ac:dyDescent="0.25">
      <c r="A20" t="s">
        <v>8314</v>
      </c>
      <c r="E20" s="12">
        <v>1</v>
      </c>
    </row>
    <row r="21" spans="1:5" x14ac:dyDescent="0.25">
      <c r="A21" t="s">
        <v>8315</v>
      </c>
      <c r="E21" s="12">
        <v>0.03</v>
      </c>
    </row>
    <row r="22" spans="1:5" x14ac:dyDescent="0.25">
      <c r="A22" t="s">
        <v>8316</v>
      </c>
      <c r="E22" s="12">
        <v>0</v>
      </c>
    </row>
    <row r="23" spans="1:5" x14ac:dyDescent="0.25">
      <c r="A23" t="s">
        <v>8317</v>
      </c>
      <c r="E23" s="12">
        <v>0.13</v>
      </c>
    </row>
    <row r="24" spans="1:5" x14ac:dyDescent="0.25">
      <c r="A24" t="s">
        <v>8318</v>
      </c>
      <c r="E24" s="12">
        <v>0.3</v>
      </c>
    </row>
    <row r="25" spans="1:5" x14ac:dyDescent="0.25">
      <c r="A25" t="s">
        <v>8319</v>
      </c>
      <c r="E25" s="12">
        <v>0.03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4D704-A2CB-458A-845B-1C19C81D5682}">
  <sheetPr codeName="Sheet2"/>
  <dimension ref="A1:F47"/>
  <sheetViews>
    <sheetView topLeftCell="A7" zoomScale="85" zoomScaleNormal="85" workbookViewId="0">
      <selection activeCell="U10" sqref="U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8322</v>
      </c>
    </row>
    <row r="2" spans="1:6" x14ac:dyDescent="0.25">
      <c r="A2" s="7" t="s">
        <v>8308</v>
      </c>
      <c r="B2" t="s">
        <v>8322</v>
      </c>
    </row>
    <row r="4" spans="1:6" x14ac:dyDescent="0.25">
      <c r="A4" s="7" t="s">
        <v>8321</v>
      </c>
      <c r="B4" s="7" t="s">
        <v>8323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6F677-9A75-431F-A020-EE1764E4A5CA}">
  <sheetPr codeName="Sheet3"/>
  <dimension ref="A1:F18"/>
  <sheetViews>
    <sheetView workbookViewId="0">
      <selection activeCell="T28" sqref="T2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8308</v>
      </c>
      <c r="B1" t="s">
        <v>8322</v>
      </c>
    </row>
    <row r="2" spans="1:6" x14ac:dyDescent="0.25">
      <c r="A2" s="7" t="s">
        <v>8379</v>
      </c>
      <c r="B2" t="s">
        <v>8322</v>
      </c>
    </row>
    <row r="4" spans="1:6" x14ac:dyDescent="0.25">
      <c r="A4" s="7" t="s">
        <v>8321</v>
      </c>
      <c r="B4" s="7" t="s">
        <v>8323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5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5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5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5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5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5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5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5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5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5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5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5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5">
      <c r="A18" s="11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FA32B8-82DC-4844-920E-581273C558EB}">
  <dimension ref="A1:H13"/>
  <sheetViews>
    <sheetView workbookViewId="0">
      <selection activeCell="J34" sqref="J34"/>
    </sheetView>
  </sheetViews>
  <sheetFormatPr defaultColWidth="15.5703125" defaultRowHeight="15" x14ac:dyDescent="0.25"/>
  <cols>
    <col min="2" max="2" width="18.140625" bestFit="1" customWidth="1"/>
    <col min="4" max="4" width="17.7109375" bestFit="1" customWidth="1"/>
    <col min="6" max="6" width="20.85546875" bestFit="1" customWidth="1"/>
    <col min="7" max="7" width="17" bestFit="1" customWidth="1"/>
    <col min="8" max="8" width="20.42578125" bestFit="1" customWidth="1"/>
  </cols>
  <sheetData>
    <row r="1" spans="1:8" s="14" customFormat="1" x14ac:dyDescent="0.25">
      <c r="A1" s="14" t="s">
        <v>8382</v>
      </c>
      <c r="B1" s="14" t="s">
        <v>8383</v>
      </c>
      <c r="C1" s="14" t="s">
        <v>8384</v>
      </c>
      <c r="D1" s="14" t="s">
        <v>8401</v>
      </c>
      <c r="E1" s="14" t="s">
        <v>8385</v>
      </c>
      <c r="F1" s="14" t="s">
        <v>8386</v>
      </c>
      <c r="G1" s="14" t="s">
        <v>8387</v>
      </c>
      <c r="H1" s="14" t="s">
        <v>8388</v>
      </c>
    </row>
    <row r="2" spans="1:8" x14ac:dyDescent="0.25">
      <c r="A2" t="s">
        <v>8400</v>
      </c>
      <c r="B2">
        <f>COUNTIFS('Starter Data Sheet'!D:$D,"&lt; 1000",'Starter Data Sheet'!F:$F,"successful")</f>
        <v>322</v>
      </c>
      <c r="C2">
        <f>COUNTIFS('Starter Data Sheet'!$D:E,"&lt; 1000",'Starter Data Sheet'!$F:G,"failed")</f>
        <v>113</v>
      </c>
      <c r="D2">
        <f>COUNTIFS('Starter Data Sheet'!$D:F,"&lt; 1000",'Starter Data Sheet'!$F:H,"canceled")</f>
        <v>18</v>
      </c>
      <c r="E2">
        <f>SUM(B2+C2+D2)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5">
      <c r="A3" t="s">
        <v>8389</v>
      </c>
      <c r="B3">
        <f>COUNTIFS('Starter Data Sheet'!D:$D,"&gt;=1000",'Starter Data Sheet'!D:$D,"&lt;5000",'Starter Data Sheet'!F:$F,"successful")</f>
        <v>932</v>
      </c>
      <c r="C3">
        <f>COUNTIFS('Starter Data Sheet'!$D:E,"&gt;=1000",'Starter Data Sheet'!$D:E,"&lt;5000",'Starter Data Sheet'!$F:G,"failed")</f>
        <v>420</v>
      </c>
      <c r="D3">
        <f>COUNTIFS('Starter Data Sheet'!$D:F,"&gt;=1000",'Starter Data Sheet'!$D:F,"&lt;5000",'Starter Data Sheet'!$F:H,"canceled")</f>
        <v>60</v>
      </c>
      <c r="E3">
        <f>SUM(B3+C3+D3)</f>
        <v>1412</v>
      </c>
      <c r="F3" s="13">
        <f>B3/E3</f>
        <v>0.66005665722379603</v>
      </c>
      <c r="G3" s="13">
        <f>C3/E3</f>
        <v>0.29745042492917845</v>
      </c>
      <c r="H3" s="13">
        <f>D3/E3</f>
        <v>4.2492917847025496E-2</v>
      </c>
    </row>
    <row r="4" spans="1:8" x14ac:dyDescent="0.25">
      <c r="A4" t="s">
        <v>8390</v>
      </c>
      <c r="B4">
        <f>COUNTIFS('Starter Data Sheet'!D:$D,"&gt;=5000",'Starter Data Sheet'!D:$D,"&lt;10000",'Starter Data Sheet'!F:$F,"successful")</f>
        <v>381</v>
      </c>
      <c r="C4">
        <f>COUNTIFS('Starter Data Sheet'!$D:E,"&gt;=5000",'Starter Data Sheet'!$D:E,"&lt;10000",'Starter Data Sheet'!$F:G,"failed")</f>
        <v>283</v>
      </c>
      <c r="D4">
        <f>COUNTIFS('Starter Data Sheet'!$D:F,"&gt;=5000",'Starter Data Sheet'!$D:F,"&lt;10000",'Starter Data Sheet'!$F:H,"canceled")</f>
        <v>52</v>
      </c>
      <c r="E4">
        <f t="shared" ref="E4:E13" si="0">SUM(B4+C4+D4)</f>
        <v>716</v>
      </c>
      <c r="F4" s="13">
        <f>B4/E4</f>
        <v>0.53212290502793291</v>
      </c>
      <c r="G4" s="13">
        <f t="shared" ref="G4:G8" si="1">C4/E4</f>
        <v>0.39525139664804471</v>
      </c>
      <c r="H4" s="13">
        <f t="shared" ref="H4:H13" si="2">D4/E4</f>
        <v>7.2625698324022353E-2</v>
      </c>
    </row>
    <row r="5" spans="1:8" x14ac:dyDescent="0.25">
      <c r="A5" t="s">
        <v>8392</v>
      </c>
      <c r="B5">
        <f>COUNTIFS('Starter Data Sheet'!D:$D,"&gt;=10000",'Starter Data Sheet'!D:$D,"&lt;15000",'Starter Data Sheet'!F:$F,"successful")</f>
        <v>168</v>
      </c>
      <c r="C5">
        <f>COUNTIFS('Starter Data Sheet'!$D:E,"&gt;=10000",'Starter Data Sheet'!$D:E,"&lt;15000",'Starter Data Sheet'!$F:G,"failed")</f>
        <v>144</v>
      </c>
      <c r="D5">
        <f>COUNTIFS('Starter Data Sheet'!$D:F,"&gt;=10000",'Starter Data Sheet'!$D:F,"&lt;15000",'Starter Data Sheet'!$F:H,"canceled")</f>
        <v>40</v>
      </c>
      <c r="E5">
        <f t="shared" si="0"/>
        <v>352</v>
      </c>
      <c r="F5" s="13">
        <f t="shared" ref="F5:F13" si="3">B5/E5</f>
        <v>0.47727272727272729</v>
      </c>
      <c r="G5" s="13">
        <f t="shared" si="1"/>
        <v>0.40909090909090912</v>
      </c>
      <c r="H5" s="13">
        <f t="shared" si="2"/>
        <v>0.11363636363636363</v>
      </c>
    </row>
    <row r="6" spans="1:8" x14ac:dyDescent="0.25">
      <c r="A6" t="s">
        <v>8391</v>
      </c>
      <c r="B6">
        <f>COUNTIFS('Starter Data Sheet'!D:$D,"&gt;=15000",'Starter Data Sheet'!D:$D,"&lt;20000",'Starter Data Sheet'!F:$F,"successful")</f>
        <v>94</v>
      </c>
      <c r="C6">
        <f>COUNTIFS('Starter Data Sheet'!$D:E,"&gt;=15000",'Starter Data Sheet'!$D:E,"&lt;20000",'Starter Data Sheet'!$F:G,"failed")</f>
        <v>90</v>
      </c>
      <c r="D6">
        <f>COUNTIFS('Starter Data Sheet'!$D:F,"&gt;=15000",'Starter Data Sheet'!$D:F,"&lt;20000",'Starter Data Sheet'!$F:H,"canceled")</f>
        <v>17</v>
      </c>
      <c r="E6">
        <f t="shared" si="0"/>
        <v>201</v>
      </c>
      <c r="F6" s="13">
        <f t="shared" si="3"/>
        <v>0.46766169154228854</v>
      </c>
      <c r="G6" s="13">
        <f t="shared" si="1"/>
        <v>0.44776119402985076</v>
      </c>
      <c r="H6" s="13">
        <f t="shared" si="2"/>
        <v>8.45771144278607E-2</v>
      </c>
    </row>
    <row r="7" spans="1:8" x14ac:dyDescent="0.25">
      <c r="A7" t="s">
        <v>8393</v>
      </c>
      <c r="B7">
        <f>COUNTIFS('Starter Data Sheet'!D:$D,"&gt;=20000",'Starter Data Sheet'!D:$D,"&lt;25000",'Starter Data Sheet'!F:$F,"successful")</f>
        <v>62</v>
      </c>
      <c r="C7">
        <f>COUNTIFS('Starter Data Sheet'!$D:E,"&gt;=20000",'Starter Data Sheet'!$D:E,"&lt;25000",'Starter Data Sheet'!$F:G,"failed")</f>
        <v>72</v>
      </c>
      <c r="D7">
        <f>COUNTIFS('Starter Data Sheet'!$D:F,"&gt;=20000",'Starter Data Sheet'!$D:F,"&lt;25000",'Starter Data Sheet'!$F:H,"canceled")</f>
        <v>14</v>
      </c>
      <c r="E7">
        <f t="shared" si="0"/>
        <v>148</v>
      </c>
      <c r="F7" s="13">
        <f t="shared" si="3"/>
        <v>0.41891891891891891</v>
      </c>
      <c r="G7" s="13">
        <f t="shared" si="1"/>
        <v>0.48648648648648651</v>
      </c>
      <c r="H7" s="13">
        <f t="shared" si="2"/>
        <v>9.45945945945946E-2</v>
      </c>
    </row>
    <row r="8" spans="1:8" x14ac:dyDescent="0.25">
      <c r="A8" t="s">
        <v>8394</v>
      </c>
      <c r="B8">
        <f>COUNTIFS('Starter Data Sheet'!D:$D,"&gt;=25000",'Starter Data Sheet'!D:$D,"&lt;30000",'Starter Data Sheet'!F:$F,"successful")</f>
        <v>55</v>
      </c>
      <c r="C8">
        <f>COUNTIFS('Starter Data Sheet'!$D:E,"&gt;=25000",'Starter Data Sheet'!$D:E,"&lt;30000",'Starter Data Sheet'!$F:G,"failed")</f>
        <v>64</v>
      </c>
      <c r="D8">
        <f>COUNTIFS('Starter Data Sheet'!$D:F,"&gt;=25000",'Starter Data Sheet'!$D:F,"&lt;30000",'Starter Data Sheet'!$F:H,"canceled")</f>
        <v>18</v>
      </c>
      <c r="E8">
        <f t="shared" si="0"/>
        <v>137</v>
      </c>
      <c r="F8" s="13">
        <f t="shared" si="3"/>
        <v>0.40145985401459855</v>
      </c>
      <c r="G8" s="13">
        <f t="shared" si="1"/>
        <v>0.46715328467153283</v>
      </c>
      <c r="H8" s="13">
        <f t="shared" si="2"/>
        <v>0.13138686131386862</v>
      </c>
    </row>
    <row r="9" spans="1:8" x14ac:dyDescent="0.25">
      <c r="A9" t="s">
        <v>8395</v>
      </c>
      <c r="B9">
        <f>COUNTIFS('Starter Data Sheet'!D:$D,"&gt;=30000",'Starter Data Sheet'!D:$D,"&lt;35000",'Starter Data Sheet'!F:$F,"successful")</f>
        <v>32</v>
      </c>
      <c r="C9">
        <f>COUNTIFS('Starter Data Sheet'!$D:E,"&gt;=30000",'Starter Data Sheet'!$D:E,"&lt;35000",'Starter Data Sheet'!$F:G,"failed")</f>
        <v>37</v>
      </c>
      <c r="D9">
        <f>COUNTIFS('Starter Data Sheet'!$D:F,"&gt;=30000",'Starter Data Sheet'!$D:F,"&lt;35000",'Starter Data Sheet'!$F:H,"canceled")</f>
        <v>13</v>
      </c>
      <c r="E9">
        <f t="shared" si="0"/>
        <v>82</v>
      </c>
      <c r="F9" s="13">
        <f t="shared" si="3"/>
        <v>0.3902439024390244</v>
      </c>
      <c r="G9" s="13">
        <f>C9/E9</f>
        <v>0.45121951219512196</v>
      </c>
      <c r="H9" s="13">
        <f t="shared" si="2"/>
        <v>0.15853658536585366</v>
      </c>
    </row>
    <row r="10" spans="1:8" x14ac:dyDescent="0.25">
      <c r="A10" t="s">
        <v>8396</v>
      </c>
      <c r="B10">
        <f>COUNTIFS('Starter Data Sheet'!D:$D,"&gt;=35000",'Starter Data Sheet'!D:$D,"&lt;40000",'Starter Data Sheet'!F:$F,"successful")</f>
        <v>26</v>
      </c>
      <c r="C10">
        <f>COUNTIFS('Starter Data Sheet'!$D:E,"&gt;=35000",'Starter Data Sheet'!$D:E,"&lt;40000",'Starter Data Sheet'!$F:G,"failed")</f>
        <v>22</v>
      </c>
      <c r="D10">
        <f>COUNTIFS('Starter Data Sheet'!$D:F,"&gt;=35000",'Starter Data Sheet'!$D:F,"&lt;40000",'Starter Data Sheet'!$F:H,"canceled")</f>
        <v>7</v>
      </c>
      <c r="E10">
        <f t="shared" si="0"/>
        <v>55</v>
      </c>
      <c r="F10" s="13">
        <f t="shared" si="3"/>
        <v>0.47272727272727272</v>
      </c>
      <c r="G10" s="13">
        <f t="shared" ref="G10:G13" si="4">C10/E10</f>
        <v>0.4</v>
      </c>
      <c r="H10" s="13">
        <f t="shared" si="2"/>
        <v>0.12727272727272726</v>
      </c>
    </row>
    <row r="11" spans="1:8" x14ac:dyDescent="0.25">
      <c r="A11" t="s">
        <v>8397</v>
      </c>
      <c r="B11">
        <f>COUNTIFS('Starter Data Sheet'!D:$D,"&gt;=40000",'Starter Data Sheet'!D:$D,"&lt;45000",'Starter Data Sheet'!F:$F,"successful")</f>
        <v>21</v>
      </c>
      <c r="C11">
        <f>COUNTIFS('Starter Data Sheet'!$D:E,"&gt;=40000",'Starter Data Sheet'!$D:E,"&lt;45000",'Starter Data Sheet'!$F:G,"failed")</f>
        <v>16</v>
      </c>
      <c r="D11">
        <f>COUNTIFS('Starter Data Sheet'!$D:F,"&gt;=40000",'Starter Data Sheet'!$D:F,"&lt;45000",'Starter Data Sheet'!$F:H,"canceled")</f>
        <v>6</v>
      </c>
      <c r="E11">
        <f t="shared" si="0"/>
        <v>43</v>
      </c>
      <c r="F11" s="13">
        <f t="shared" si="3"/>
        <v>0.48837209302325579</v>
      </c>
      <c r="G11" s="13">
        <f t="shared" si="4"/>
        <v>0.37209302325581395</v>
      </c>
      <c r="H11" s="13">
        <f t="shared" si="2"/>
        <v>0.13953488372093023</v>
      </c>
    </row>
    <row r="12" spans="1:8" x14ac:dyDescent="0.25">
      <c r="A12" t="s">
        <v>8398</v>
      </c>
      <c r="B12">
        <f>COUNTIFS('Starter Data Sheet'!D:$D,"&gt;=45000",'Starter Data Sheet'!D:$D,"&lt;50000",'Starter Data Sheet'!F:$F,"successful")</f>
        <v>6</v>
      </c>
      <c r="C12">
        <f>COUNTIFS('Starter Data Sheet'!$D:E,"&gt;=45000",'Starter Data Sheet'!$D:E,"&lt;50000",'Starter Data Sheet'!$F:G,"failed")</f>
        <v>11</v>
      </c>
      <c r="D12">
        <f>COUNTIFS('Starter Data Sheet'!$D:F,"&gt;=45000",'Starter Data Sheet'!$D:F,"&lt;50000",'Starter Data Sheet'!$F:H,"canceled")</f>
        <v>4</v>
      </c>
      <c r="E12">
        <f t="shared" si="0"/>
        <v>21</v>
      </c>
      <c r="F12" s="13">
        <f t="shared" si="3"/>
        <v>0.2857142857142857</v>
      </c>
      <c r="G12" s="13">
        <f t="shared" si="4"/>
        <v>0.52380952380952384</v>
      </c>
      <c r="H12" s="13">
        <f t="shared" si="2"/>
        <v>0.19047619047619047</v>
      </c>
    </row>
    <row r="13" spans="1:8" x14ac:dyDescent="0.25">
      <c r="A13" t="s">
        <v>8399</v>
      </c>
      <c r="B13">
        <f>COUNTIFS('Starter Data Sheet'!D:$D,"&gt;=50000",'Starter Data Sheet'!F:$F,"successful")</f>
        <v>86</v>
      </c>
      <c r="C13">
        <f>COUNTIFS('Starter Data Sheet'!$D:E,"&gt;=50000",'Starter Data Sheet'!$F:G,"failed")</f>
        <v>258</v>
      </c>
      <c r="D13">
        <f>COUNTIFS('Starter Data Sheet'!$D:F,"&gt;=50000",'Starter Data Sheet'!$F:H,"canceled")</f>
        <v>100</v>
      </c>
      <c r="E13">
        <f t="shared" si="0"/>
        <v>444</v>
      </c>
      <c r="F13" s="13">
        <f t="shared" si="3"/>
        <v>0.19369369369369369</v>
      </c>
      <c r="G13" s="13">
        <f t="shared" si="4"/>
        <v>0.58108108108108103</v>
      </c>
      <c r="H13" s="13">
        <f t="shared" si="2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01410-6F45-4067-B6AA-2A68E585B8D7}">
  <dimension ref="A1:K2187"/>
  <sheetViews>
    <sheetView tabSelected="1" topLeftCell="D1" workbookViewId="0">
      <selection activeCell="K13" sqref="K13"/>
    </sheetView>
  </sheetViews>
  <sheetFormatPr defaultRowHeight="15" x14ac:dyDescent="0.25"/>
  <cols>
    <col min="1" max="1" width="10" bestFit="1" customWidth="1"/>
    <col min="2" max="2" width="13.85546875" bestFit="1" customWidth="1"/>
    <col min="3" max="3" width="5.140625" customWidth="1"/>
    <col min="4" max="4" width="18.140625" bestFit="1" customWidth="1"/>
    <col min="5" max="5" width="7" customWidth="1"/>
    <col min="6" max="6" width="12.85546875" customWidth="1"/>
    <col min="8" max="8" width="13.85546875" bestFit="1" customWidth="1"/>
    <col min="9" max="9" width="5.140625" customWidth="1"/>
    <col min="10" max="10" width="18.140625" bestFit="1" customWidth="1"/>
    <col min="11" max="11" width="7" customWidth="1"/>
  </cols>
  <sheetData>
    <row r="1" spans="1:11" ht="15.75" thickBot="1" x14ac:dyDescent="0.3">
      <c r="A1" s="23" t="s">
        <v>8403</v>
      </c>
      <c r="B1" s="24"/>
      <c r="C1" s="24"/>
      <c r="D1" s="24"/>
      <c r="E1" s="25"/>
      <c r="G1" s="23" t="s">
        <v>8411</v>
      </c>
      <c r="H1" s="24"/>
      <c r="I1" s="24"/>
      <c r="J1" s="24"/>
      <c r="K1" s="25"/>
    </row>
    <row r="2" spans="1:11" ht="15.75" thickBot="1" x14ac:dyDescent="0.3">
      <c r="A2" s="32" t="s">
        <v>8218</v>
      </c>
      <c r="B2" s="31" t="s">
        <v>8262</v>
      </c>
      <c r="C2" s="15"/>
      <c r="D2" s="15"/>
      <c r="E2" s="16"/>
      <c r="F2" s="1"/>
      <c r="G2" s="32" t="s">
        <v>8218</v>
      </c>
      <c r="H2" s="31" t="s">
        <v>8262</v>
      </c>
      <c r="I2" s="15"/>
      <c r="J2" s="15"/>
      <c r="K2" s="16"/>
    </row>
    <row r="3" spans="1:11" ht="15.75" thickBot="1" x14ac:dyDescent="0.3">
      <c r="A3" s="17" t="s">
        <v>8219</v>
      </c>
      <c r="B3" s="18">
        <v>1</v>
      </c>
      <c r="C3" s="18"/>
      <c r="D3" s="18"/>
      <c r="E3" s="19"/>
      <c r="G3" s="17" t="s">
        <v>8221</v>
      </c>
      <c r="H3" s="18">
        <v>0</v>
      </c>
      <c r="I3" s="18"/>
      <c r="J3" s="18"/>
      <c r="K3" s="19"/>
    </row>
    <row r="4" spans="1:11" x14ac:dyDescent="0.25">
      <c r="A4" s="17" t="s">
        <v>8219</v>
      </c>
      <c r="B4" s="18">
        <v>1</v>
      </c>
      <c r="C4" s="18"/>
      <c r="D4" s="26" t="s">
        <v>8402</v>
      </c>
      <c r="E4" s="27">
        <f>AVERAGE(B3:B2187)</f>
        <v>194.42517162471395</v>
      </c>
      <c r="G4" s="17" t="s">
        <v>8221</v>
      </c>
      <c r="H4" s="18">
        <v>0</v>
      </c>
      <c r="I4" s="18"/>
      <c r="J4" s="26" t="s">
        <v>8402</v>
      </c>
      <c r="K4" s="27">
        <f>AVERAGE(H3:H1532)</f>
        <v>17.709803921568628</v>
      </c>
    </row>
    <row r="5" spans="1:11" x14ac:dyDescent="0.25">
      <c r="A5" s="17" t="s">
        <v>8219</v>
      </c>
      <c r="B5" s="18">
        <v>1</v>
      </c>
      <c r="C5" s="18"/>
      <c r="D5" s="28" t="s">
        <v>8404</v>
      </c>
      <c r="E5" s="19">
        <f>MEDIAN(B3:B2187)</f>
        <v>62</v>
      </c>
      <c r="G5" s="17" t="s">
        <v>8221</v>
      </c>
      <c r="H5" s="18">
        <v>0</v>
      </c>
      <c r="I5" s="18"/>
      <c r="J5" s="28" t="s">
        <v>8404</v>
      </c>
      <c r="K5" s="19">
        <f>MEDIAN(H3:H1532)</f>
        <v>4</v>
      </c>
    </row>
    <row r="6" spans="1:11" x14ac:dyDescent="0.25">
      <c r="A6" s="17" t="s">
        <v>8219</v>
      </c>
      <c r="B6" s="18">
        <v>2</v>
      </c>
      <c r="C6" s="18"/>
      <c r="D6" s="28" t="s">
        <v>8405</v>
      </c>
      <c r="E6" s="19">
        <f>MIN(B3:B2187)</f>
        <v>1</v>
      </c>
      <c r="G6" s="17" t="s">
        <v>8221</v>
      </c>
      <c r="H6" s="18">
        <v>0</v>
      </c>
      <c r="I6" s="18"/>
      <c r="J6" s="28" t="s">
        <v>8405</v>
      </c>
      <c r="K6" s="19">
        <f>MIN(H3:H1532)</f>
        <v>0</v>
      </c>
    </row>
    <row r="7" spans="1:11" x14ac:dyDescent="0.25">
      <c r="A7" s="17" t="s">
        <v>8219</v>
      </c>
      <c r="B7" s="18">
        <v>3</v>
      </c>
      <c r="C7" s="18"/>
      <c r="D7" s="28" t="s">
        <v>8406</v>
      </c>
      <c r="E7" s="19">
        <f>MAX(B3:B2187)</f>
        <v>26457</v>
      </c>
      <c r="G7" s="17" t="s">
        <v>8221</v>
      </c>
      <c r="H7" s="18">
        <v>0</v>
      </c>
      <c r="I7" s="18"/>
      <c r="J7" s="28" t="s">
        <v>8406</v>
      </c>
      <c r="K7" s="19">
        <f>MAX(H3:H1532)</f>
        <v>1293</v>
      </c>
    </row>
    <row r="8" spans="1:11" x14ac:dyDescent="0.25">
      <c r="A8" s="17" t="s">
        <v>8219</v>
      </c>
      <c r="B8" s="18">
        <v>3</v>
      </c>
      <c r="C8" s="18"/>
      <c r="D8" s="28" t="s">
        <v>8408</v>
      </c>
      <c r="E8" s="19">
        <f>_xlfn.VAR.P(B3:B2187)</f>
        <v>712840.9867348104</v>
      </c>
      <c r="G8" s="17" t="s">
        <v>8221</v>
      </c>
      <c r="H8" s="18">
        <v>0</v>
      </c>
      <c r="I8" s="18"/>
      <c r="J8" s="28" t="s">
        <v>8408</v>
      </c>
      <c r="K8" s="19">
        <f>_xlfn.VAR.P(H3:H1532)</f>
        <v>3773.2216685890044</v>
      </c>
    </row>
    <row r="9" spans="1:11" x14ac:dyDescent="0.25">
      <c r="A9" s="17" t="s">
        <v>8219</v>
      </c>
      <c r="B9" s="18">
        <v>3</v>
      </c>
      <c r="C9" s="18"/>
      <c r="D9" s="28" t="s">
        <v>8407</v>
      </c>
      <c r="E9" s="19"/>
      <c r="G9" s="17" t="s">
        <v>8221</v>
      </c>
      <c r="H9" s="18">
        <v>0</v>
      </c>
      <c r="I9" s="18"/>
      <c r="J9" s="28" t="s">
        <v>8407</v>
      </c>
      <c r="K9" s="19"/>
    </row>
    <row r="10" spans="1:11" x14ac:dyDescent="0.25">
      <c r="A10" s="17" t="s">
        <v>8219</v>
      </c>
      <c r="B10" s="18">
        <v>3</v>
      </c>
      <c r="C10" s="18"/>
      <c r="D10" s="29" t="s">
        <v>8409</v>
      </c>
      <c r="E10" s="19">
        <f>_xlfn.STDEV.P(B3:B2187)</f>
        <v>844.29910975602149</v>
      </c>
      <c r="G10" s="17" t="s">
        <v>8221</v>
      </c>
      <c r="H10" s="18">
        <v>0</v>
      </c>
      <c r="I10" s="18"/>
      <c r="J10" s="29" t="s">
        <v>8409</v>
      </c>
      <c r="K10" s="33">
        <f>_xlfn.STDEV.P(H3:H1532)</f>
        <v>61.426555076684906</v>
      </c>
    </row>
    <row r="11" spans="1:11" ht="15.75" thickBot="1" x14ac:dyDescent="0.3">
      <c r="A11" s="17" t="s">
        <v>8219</v>
      </c>
      <c r="B11" s="18">
        <v>3</v>
      </c>
      <c r="C11" s="18"/>
      <c r="D11" s="30" t="s">
        <v>8410</v>
      </c>
      <c r="E11" s="22">
        <f>SQRT(E8)</f>
        <v>844.29910975602149</v>
      </c>
      <c r="G11" s="17" t="s">
        <v>8221</v>
      </c>
      <c r="H11" s="18">
        <v>0</v>
      </c>
      <c r="I11" s="18"/>
      <c r="J11" s="30" t="s">
        <v>8410</v>
      </c>
      <c r="K11" s="34">
        <f>SQRT(K8)</f>
        <v>61.426555076684906</v>
      </c>
    </row>
    <row r="12" spans="1:11" x14ac:dyDescent="0.25">
      <c r="A12" s="17" t="s">
        <v>8219</v>
      </c>
      <c r="B12" s="18">
        <v>3</v>
      </c>
      <c r="C12" s="18"/>
      <c r="D12" s="18"/>
      <c r="E12" s="19"/>
      <c r="G12" s="17" t="s">
        <v>8221</v>
      </c>
      <c r="H12" s="18">
        <v>0</v>
      </c>
      <c r="I12" s="18"/>
      <c r="J12" s="18"/>
      <c r="K12" s="19"/>
    </row>
    <row r="13" spans="1:11" x14ac:dyDescent="0.25">
      <c r="A13" s="17" t="s">
        <v>8219</v>
      </c>
      <c r="B13" s="18">
        <v>3</v>
      </c>
      <c r="C13" s="18"/>
      <c r="D13" s="18"/>
      <c r="E13" s="19"/>
      <c r="G13" s="17" t="s">
        <v>8221</v>
      </c>
      <c r="H13" s="18">
        <v>0</v>
      </c>
      <c r="I13" s="18"/>
      <c r="J13" s="18"/>
      <c r="K13" s="19"/>
    </row>
    <row r="14" spans="1:11" x14ac:dyDescent="0.25">
      <c r="A14" s="17" t="s">
        <v>8219</v>
      </c>
      <c r="B14" s="18">
        <v>3</v>
      </c>
      <c r="C14" s="18"/>
      <c r="D14" s="18"/>
      <c r="E14" s="19"/>
      <c r="G14" s="17" t="s">
        <v>8221</v>
      </c>
      <c r="H14" s="18">
        <v>0</v>
      </c>
      <c r="I14" s="18"/>
      <c r="J14" s="18"/>
      <c r="K14" s="19"/>
    </row>
    <row r="15" spans="1:11" x14ac:dyDescent="0.25">
      <c r="A15" s="17" t="s">
        <v>8219</v>
      </c>
      <c r="B15" s="18">
        <v>3</v>
      </c>
      <c r="C15" s="18"/>
      <c r="D15" s="18"/>
      <c r="E15" s="19"/>
      <c r="G15" s="17" t="s">
        <v>8221</v>
      </c>
      <c r="H15" s="18">
        <v>0</v>
      </c>
      <c r="I15" s="18"/>
      <c r="J15" s="18"/>
      <c r="K15" s="19"/>
    </row>
    <row r="16" spans="1:11" x14ac:dyDescent="0.25">
      <c r="A16" s="17" t="s">
        <v>8219</v>
      </c>
      <c r="B16" s="18">
        <v>3</v>
      </c>
      <c r="C16" s="18"/>
      <c r="D16" s="18"/>
      <c r="E16" s="19"/>
      <c r="G16" s="17" t="s">
        <v>8221</v>
      </c>
      <c r="H16" s="18">
        <v>0</v>
      </c>
      <c r="I16" s="18"/>
      <c r="J16" s="18"/>
      <c r="K16" s="19"/>
    </row>
    <row r="17" spans="1:11" x14ac:dyDescent="0.25">
      <c r="A17" s="17" t="s">
        <v>8219</v>
      </c>
      <c r="B17" s="18">
        <v>4</v>
      </c>
      <c r="C17" s="18"/>
      <c r="D17" s="18"/>
      <c r="E17" s="19"/>
      <c r="G17" s="17" t="s">
        <v>8221</v>
      </c>
      <c r="H17" s="18">
        <v>0</v>
      </c>
      <c r="I17" s="18"/>
      <c r="J17" s="18"/>
      <c r="K17" s="19"/>
    </row>
    <row r="18" spans="1:11" x14ac:dyDescent="0.25">
      <c r="A18" s="17" t="s">
        <v>8219</v>
      </c>
      <c r="B18" s="18">
        <v>4</v>
      </c>
      <c r="C18" s="18"/>
      <c r="D18" s="18"/>
      <c r="E18" s="19"/>
      <c r="G18" s="17" t="s">
        <v>8221</v>
      </c>
      <c r="H18" s="18">
        <v>0</v>
      </c>
      <c r="I18" s="18"/>
      <c r="J18" s="18"/>
      <c r="K18" s="19"/>
    </row>
    <row r="19" spans="1:11" x14ac:dyDescent="0.25">
      <c r="A19" s="17" t="s">
        <v>8219</v>
      </c>
      <c r="B19" s="18">
        <v>4</v>
      </c>
      <c r="C19" s="18"/>
      <c r="D19" s="18"/>
      <c r="E19" s="19"/>
      <c r="G19" s="17" t="s">
        <v>8221</v>
      </c>
      <c r="H19" s="18">
        <v>0</v>
      </c>
      <c r="I19" s="18"/>
      <c r="J19" s="18"/>
      <c r="K19" s="19"/>
    </row>
    <row r="20" spans="1:11" x14ac:dyDescent="0.25">
      <c r="A20" s="17" t="s">
        <v>8219</v>
      </c>
      <c r="B20" s="18">
        <v>4</v>
      </c>
      <c r="C20" s="18"/>
      <c r="D20" s="18"/>
      <c r="E20" s="19"/>
      <c r="G20" s="17" t="s">
        <v>8221</v>
      </c>
      <c r="H20" s="18">
        <v>0</v>
      </c>
      <c r="I20" s="18"/>
      <c r="J20" s="18"/>
      <c r="K20" s="19"/>
    </row>
    <row r="21" spans="1:11" x14ac:dyDescent="0.25">
      <c r="A21" s="17" t="s">
        <v>8219</v>
      </c>
      <c r="B21" s="18">
        <v>4</v>
      </c>
      <c r="C21" s="18"/>
      <c r="D21" s="18"/>
      <c r="E21" s="19"/>
      <c r="G21" s="17" t="s">
        <v>8221</v>
      </c>
      <c r="H21" s="18">
        <v>0</v>
      </c>
      <c r="I21" s="18"/>
      <c r="J21" s="18"/>
      <c r="K21" s="19"/>
    </row>
    <row r="22" spans="1:11" x14ac:dyDescent="0.25">
      <c r="A22" s="17" t="s">
        <v>8219</v>
      </c>
      <c r="B22" s="18">
        <v>5</v>
      </c>
      <c r="C22" s="18"/>
      <c r="D22" s="18"/>
      <c r="E22" s="19"/>
      <c r="G22" s="17" t="s">
        <v>8221</v>
      </c>
      <c r="H22" s="18">
        <v>0</v>
      </c>
      <c r="I22" s="18"/>
      <c r="J22" s="18"/>
      <c r="K22" s="19"/>
    </row>
    <row r="23" spans="1:11" x14ac:dyDescent="0.25">
      <c r="A23" s="17" t="s">
        <v>8219</v>
      </c>
      <c r="B23" s="18">
        <v>5</v>
      </c>
      <c r="C23" s="18"/>
      <c r="D23" s="18"/>
      <c r="E23" s="19"/>
      <c r="G23" s="17" t="s">
        <v>8221</v>
      </c>
      <c r="H23" s="18">
        <v>0</v>
      </c>
      <c r="I23" s="18"/>
      <c r="J23" s="18"/>
      <c r="K23" s="19"/>
    </row>
    <row r="24" spans="1:11" x14ac:dyDescent="0.25">
      <c r="A24" s="17" t="s">
        <v>8219</v>
      </c>
      <c r="B24" s="18">
        <v>5</v>
      </c>
      <c r="C24" s="18"/>
      <c r="D24" s="18"/>
      <c r="E24" s="19"/>
      <c r="G24" s="17" t="s">
        <v>8221</v>
      </c>
      <c r="H24" s="18">
        <v>0</v>
      </c>
      <c r="I24" s="18"/>
      <c r="J24" s="18"/>
      <c r="K24" s="19"/>
    </row>
    <row r="25" spans="1:11" x14ac:dyDescent="0.25">
      <c r="A25" s="17" t="s">
        <v>8219</v>
      </c>
      <c r="B25" s="18">
        <v>6</v>
      </c>
      <c r="C25" s="18"/>
      <c r="D25" s="18"/>
      <c r="E25" s="19"/>
      <c r="G25" s="17" t="s">
        <v>8221</v>
      </c>
      <c r="H25" s="18">
        <v>0</v>
      </c>
      <c r="I25" s="18"/>
      <c r="J25" s="18"/>
      <c r="K25" s="19"/>
    </row>
    <row r="26" spans="1:11" x14ac:dyDescent="0.25">
      <c r="A26" s="17" t="s">
        <v>8219</v>
      </c>
      <c r="B26" s="18">
        <v>6</v>
      </c>
      <c r="C26" s="18"/>
      <c r="D26" s="18"/>
      <c r="E26" s="19"/>
      <c r="G26" s="17" t="s">
        <v>8221</v>
      </c>
      <c r="H26" s="18">
        <v>0</v>
      </c>
      <c r="I26" s="18"/>
      <c r="J26" s="18"/>
      <c r="K26" s="19"/>
    </row>
    <row r="27" spans="1:11" x14ac:dyDescent="0.25">
      <c r="A27" s="17" t="s">
        <v>8219</v>
      </c>
      <c r="B27" s="18">
        <v>6</v>
      </c>
      <c r="C27" s="18"/>
      <c r="D27" s="18"/>
      <c r="E27" s="19"/>
      <c r="G27" s="17" t="s">
        <v>8221</v>
      </c>
      <c r="H27" s="18">
        <v>0</v>
      </c>
      <c r="I27" s="18"/>
      <c r="J27" s="18"/>
      <c r="K27" s="19"/>
    </row>
    <row r="28" spans="1:11" x14ac:dyDescent="0.25">
      <c r="A28" s="17" t="s">
        <v>8219</v>
      </c>
      <c r="B28" s="18">
        <v>6</v>
      </c>
      <c r="C28" s="18"/>
      <c r="D28" s="18"/>
      <c r="E28" s="19"/>
      <c r="G28" s="17" t="s">
        <v>8221</v>
      </c>
      <c r="H28" s="18">
        <v>0</v>
      </c>
      <c r="I28" s="18"/>
      <c r="J28" s="18"/>
      <c r="K28" s="19"/>
    </row>
    <row r="29" spans="1:11" x14ac:dyDescent="0.25">
      <c r="A29" s="17" t="s">
        <v>8219</v>
      </c>
      <c r="B29" s="18">
        <v>6</v>
      </c>
      <c r="C29" s="18"/>
      <c r="D29" s="18"/>
      <c r="E29" s="19"/>
      <c r="G29" s="17" t="s">
        <v>8221</v>
      </c>
      <c r="H29" s="18">
        <v>0</v>
      </c>
      <c r="I29" s="18"/>
      <c r="J29" s="18"/>
      <c r="K29" s="19"/>
    </row>
    <row r="30" spans="1:11" x14ac:dyDescent="0.25">
      <c r="A30" s="17" t="s">
        <v>8219</v>
      </c>
      <c r="B30" s="18">
        <v>7</v>
      </c>
      <c r="C30" s="18"/>
      <c r="D30" s="18"/>
      <c r="E30" s="19"/>
      <c r="G30" s="17" t="s">
        <v>8221</v>
      </c>
      <c r="H30" s="18">
        <v>0</v>
      </c>
      <c r="I30" s="18"/>
      <c r="J30" s="18"/>
      <c r="K30" s="19"/>
    </row>
    <row r="31" spans="1:11" x14ac:dyDescent="0.25">
      <c r="A31" s="17" t="s">
        <v>8219</v>
      </c>
      <c r="B31" s="18">
        <v>7</v>
      </c>
      <c r="C31" s="18"/>
      <c r="D31" s="18"/>
      <c r="E31" s="19"/>
      <c r="G31" s="17" t="s">
        <v>8221</v>
      </c>
      <c r="H31" s="18">
        <v>0</v>
      </c>
      <c r="I31" s="18"/>
      <c r="J31" s="18"/>
      <c r="K31" s="19"/>
    </row>
    <row r="32" spans="1:11" x14ac:dyDescent="0.25">
      <c r="A32" s="17" t="s">
        <v>8219</v>
      </c>
      <c r="B32" s="18">
        <v>7</v>
      </c>
      <c r="C32" s="18"/>
      <c r="D32" s="18"/>
      <c r="E32" s="19"/>
      <c r="G32" s="17" t="s">
        <v>8221</v>
      </c>
      <c r="H32" s="18">
        <v>0</v>
      </c>
      <c r="I32" s="18"/>
      <c r="J32" s="18"/>
      <c r="K32" s="19"/>
    </row>
    <row r="33" spans="1:11" x14ac:dyDescent="0.25">
      <c r="A33" s="17" t="s">
        <v>8219</v>
      </c>
      <c r="B33" s="18">
        <v>7</v>
      </c>
      <c r="C33" s="18"/>
      <c r="D33" s="18"/>
      <c r="E33" s="19"/>
      <c r="G33" s="17" t="s">
        <v>8221</v>
      </c>
      <c r="H33" s="18">
        <v>0</v>
      </c>
      <c r="I33" s="18"/>
      <c r="J33" s="18"/>
      <c r="K33" s="19"/>
    </row>
    <row r="34" spans="1:11" x14ac:dyDescent="0.25">
      <c r="A34" s="17" t="s">
        <v>8219</v>
      </c>
      <c r="B34" s="18">
        <v>7</v>
      </c>
      <c r="C34" s="18"/>
      <c r="D34" s="18"/>
      <c r="E34" s="19"/>
      <c r="G34" s="17" t="s">
        <v>8221</v>
      </c>
      <c r="H34" s="18">
        <v>0</v>
      </c>
      <c r="I34" s="18"/>
      <c r="J34" s="18"/>
      <c r="K34" s="19"/>
    </row>
    <row r="35" spans="1:11" x14ac:dyDescent="0.25">
      <c r="A35" s="17" t="s">
        <v>8219</v>
      </c>
      <c r="B35" s="18">
        <v>7</v>
      </c>
      <c r="C35" s="18"/>
      <c r="D35" s="18"/>
      <c r="E35" s="19"/>
      <c r="G35" s="17" t="s">
        <v>8221</v>
      </c>
      <c r="H35" s="18">
        <v>0</v>
      </c>
      <c r="I35" s="18"/>
      <c r="J35" s="18"/>
      <c r="K35" s="19"/>
    </row>
    <row r="36" spans="1:11" x14ac:dyDescent="0.25">
      <c r="A36" s="17" t="s">
        <v>8219</v>
      </c>
      <c r="B36" s="18">
        <v>7</v>
      </c>
      <c r="C36" s="18"/>
      <c r="D36" s="18"/>
      <c r="E36" s="19"/>
      <c r="G36" s="17" t="s">
        <v>8221</v>
      </c>
      <c r="H36" s="18">
        <v>0</v>
      </c>
      <c r="I36" s="18"/>
      <c r="J36" s="18"/>
      <c r="K36" s="19"/>
    </row>
    <row r="37" spans="1:11" x14ac:dyDescent="0.25">
      <c r="A37" s="17" t="s">
        <v>8219</v>
      </c>
      <c r="B37" s="18">
        <v>7</v>
      </c>
      <c r="C37" s="18"/>
      <c r="D37" s="18"/>
      <c r="E37" s="19"/>
      <c r="G37" s="17" t="s">
        <v>8221</v>
      </c>
      <c r="H37" s="18">
        <v>0</v>
      </c>
      <c r="I37" s="18"/>
      <c r="J37" s="18"/>
      <c r="K37" s="19"/>
    </row>
    <row r="38" spans="1:11" x14ac:dyDescent="0.25">
      <c r="A38" s="17" t="s">
        <v>8219</v>
      </c>
      <c r="B38" s="18">
        <v>7</v>
      </c>
      <c r="C38" s="18"/>
      <c r="D38" s="18"/>
      <c r="E38" s="19"/>
      <c r="G38" s="17" t="s">
        <v>8221</v>
      </c>
      <c r="H38" s="18">
        <v>0</v>
      </c>
      <c r="I38" s="18"/>
      <c r="J38" s="18"/>
      <c r="K38" s="19"/>
    </row>
    <row r="39" spans="1:11" x14ac:dyDescent="0.25">
      <c r="A39" s="17" t="s">
        <v>8219</v>
      </c>
      <c r="B39" s="18">
        <v>7</v>
      </c>
      <c r="C39" s="18"/>
      <c r="D39" s="18"/>
      <c r="E39" s="19"/>
      <c r="G39" s="17" t="s">
        <v>8221</v>
      </c>
      <c r="H39" s="18">
        <v>0</v>
      </c>
      <c r="I39" s="18"/>
      <c r="J39" s="18"/>
      <c r="K39" s="19"/>
    </row>
    <row r="40" spans="1:11" x14ac:dyDescent="0.25">
      <c r="A40" s="17" t="s">
        <v>8219</v>
      </c>
      <c r="B40" s="18">
        <v>8</v>
      </c>
      <c r="C40" s="18"/>
      <c r="D40" s="18"/>
      <c r="E40" s="19"/>
      <c r="G40" s="17" t="s">
        <v>8221</v>
      </c>
      <c r="H40" s="18">
        <v>0</v>
      </c>
      <c r="I40" s="18"/>
      <c r="J40" s="18"/>
      <c r="K40" s="19"/>
    </row>
    <row r="41" spans="1:11" x14ac:dyDescent="0.25">
      <c r="A41" s="17" t="s">
        <v>8219</v>
      </c>
      <c r="B41" s="18">
        <v>8</v>
      </c>
      <c r="C41" s="18"/>
      <c r="D41" s="18"/>
      <c r="E41" s="19"/>
      <c r="G41" s="17" t="s">
        <v>8221</v>
      </c>
      <c r="H41" s="18">
        <v>0</v>
      </c>
      <c r="I41" s="18"/>
      <c r="J41" s="18"/>
      <c r="K41" s="19"/>
    </row>
    <row r="42" spans="1:11" x14ac:dyDescent="0.25">
      <c r="A42" s="17" t="s">
        <v>8219</v>
      </c>
      <c r="B42" s="18">
        <v>8</v>
      </c>
      <c r="C42" s="18"/>
      <c r="D42" s="18"/>
      <c r="E42" s="19"/>
      <c r="G42" s="17" t="s">
        <v>8221</v>
      </c>
      <c r="H42" s="18">
        <v>0</v>
      </c>
      <c r="I42" s="18"/>
      <c r="J42" s="18"/>
      <c r="K42" s="19"/>
    </row>
    <row r="43" spans="1:11" x14ac:dyDescent="0.25">
      <c r="A43" s="17" t="s">
        <v>8219</v>
      </c>
      <c r="B43" s="18">
        <v>8</v>
      </c>
      <c r="C43" s="18"/>
      <c r="D43" s="18"/>
      <c r="E43" s="19"/>
      <c r="G43" s="17" t="s">
        <v>8221</v>
      </c>
      <c r="H43" s="18">
        <v>0</v>
      </c>
      <c r="I43" s="18"/>
      <c r="J43" s="18"/>
      <c r="K43" s="19"/>
    </row>
    <row r="44" spans="1:11" x14ac:dyDescent="0.25">
      <c r="A44" s="17" t="s">
        <v>8219</v>
      </c>
      <c r="B44" s="18">
        <v>8</v>
      </c>
      <c r="C44" s="18"/>
      <c r="D44" s="18"/>
      <c r="E44" s="19"/>
      <c r="G44" s="17" t="s">
        <v>8221</v>
      </c>
      <c r="H44" s="18">
        <v>0</v>
      </c>
      <c r="I44" s="18"/>
      <c r="J44" s="18"/>
      <c r="K44" s="19"/>
    </row>
    <row r="45" spans="1:11" x14ac:dyDescent="0.25">
      <c r="A45" s="17" t="s">
        <v>8219</v>
      </c>
      <c r="B45" s="18">
        <v>8</v>
      </c>
      <c r="C45" s="18"/>
      <c r="D45" s="18"/>
      <c r="E45" s="19"/>
      <c r="G45" s="17" t="s">
        <v>8221</v>
      </c>
      <c r="H45" s="18">
        <v>0</v>
      </c>
      <c r="I45" s="18"/>
      <c r="J45" s="18"/>
      <c r="K45" s="19"/>
    </row>
    <row r="46" spans="1:11" x14ac:dyDescent="0.25">
      <c r="A46" s="17" t="s">
        <v>8219</v>
      </c>
      <c r="B46" s="18">
        <v>8</v>
      </c>
      <c r="C46" s="18"/>
      <c r="D46" s="18"/>
      <c r="E46" s="19"/>
      <c r="G46" s="17" t="s">
        <v>8221</v>
      </c>
      <c r="H46" s="18">
        <v>0</v>
      </c>
      <c r="I46" s="18"/>
      <c r="J46" s="18"/>
      <c r="K46" s="19"/>
    </row>
    <row r="47" spans="1:11" x14ac:dyDescent="0.25">
      <c r="A47" s="17" t="s">
        <v>8219</v>
      </c>
      <c r="B47" s="18">
        <v>8</v>
      </c>
      <c r="C47" s="18"/>
      <c r="D47" s="18"/>
      <c r="E47" s="19"/>
      <c r="G47" s="17" t="s">
        <v>8221</v>
      </c>
      <c r="H47" s="18">
        <v>0</v>
      </c>
      <c r="I47" s="18"/>
      <c r="J47" s="18"/>
      <c r="K47" s="19"/>
    </row>
    <row r="48" spans="1:11" x14ac:dyDescent="0.25">
      <c r="A48" s="17" t="s">
        <v>8219</v>
      </c>
      <c r="B48" s="18">
        <v>8</v>
      </c>
      <c r="C48" s="18"/>
      <c r="D48" s="18"/>
      <c r="E48" s="19"/>
      <c r="G48" s="17" t="s">
        <v>8221</v>
      </c>
      <c r="H48" s="18">
        <v>0</v>
      </c>
      <c r="I48" s="18"/>
      <c r="J48" s="18"/>
      <c r="K48" s="19"/>
    </row>
    <row r="49" spans="1:11" x14ac:dyDescent="0.25">
      <c r="A49" s="17" t="s">
        <v>8219</v>
      </c>
      <c r="B49" s="18">
        <v>8</v>
      </c>
      <c r="C49" s="18"/>
      <c r="D49" s="18"/>
      <c r="E49" s="19"/>
      <c r="G49" s="17" t="s">
        <v>8221</v>
      </c>
      <c r="H49" s="18">
        <v>0</v>
      </c>
      <c r="I49" s="18"/>
      <c r="J49" s="18"/>
      <c r="K49" s="19"/>
    </row>
    <row r="50" spans="1:11" x14ac:dyDescent="0.25">
      <c r="A50" s="17" t="s">
        <v>8219</v>
      </c>
      <c r="B50" s="18">
        <v>8</v>
      </c>
      <c r="C50" s="18"/>
      <c r="D50" s="18"/>
      <c r="E50" s="19"/>
      <c r="G50" s="17" t="s">
        <v>8221</v>
      </c>
      <c r="H50" s="18">
        <v>0</v>
      </c>
      <c r="I50" s="18"/>
      <c r="J50" s="18"/>
      <c r="K50" s="19"/>
    </row>
    <row r="51" spans="1:11" x14ac:dyDescent="0.25">
      <c r="A51" s="17" t="s">
        <v>8219</v>
      </c>
      <c r="B51" s="18">
        <v>8</v>
      </c>
      <c r="C51" s="18"/>
      <c r="D51" s="18"/>
      <c r="E51" s="19"/>
      <c r="G51" s="17" t="s">
        <v>8221</v>
      </c>
      <c r="H51" s="18">
        <v>0</v>
      </c>
      <c r="I51" s="18"/>
      <c r="J51" s="18"/>
      <c r="K51" s="19"/>
    </row>
    <row r="52" spans="1:11" x14ac:dyDescent="0.25">
      <c r="A52" s="17" t="s">
        <v>8219</v>
      </c>
      <c r="B52" s="18">
        <v>8</v>
      </c>
      <c r="C52" s="18"/>
      <c r="D52" s="18"/>
      <c r="E52" s="19"/>
      <c r="G52" s="17" t="s">
        <v>8221</v>
      </c>
      <c r="H52" s="18">
        <v>0</v>
      </c>
      <c r="I52" s="18"/>
      <c r="J52" s="18"/>
      <c r="K52" s="19"/>
    </row>
    <row r="53" spans="1:11" x14ac:dyDescent="0.25">
      <c r="A53" s="17" t="s">
        <v>8219</v>
      </c>
      <c r="B53" s="18">
        <v>8</v>
      </c>
      <c r="C53" s="18"/>
      <c r="D53" s="18"/>
      <c r="E53" s="19"/>
      <c r="G53" s="17" t="s">
        <v>8221</v>
      </c>
      <c r="H53" s="18">
        <v>0</v>
      </c>
      <c r="I53" s="18"/>
      <c r="J53" s="18"/>
      <c r="K53" s="19"/>
    </row>
    <row r="54" spans="1:11" x14ac:dyDescent="0.25">
      <c r="A54" s="17" t="s">
        <v>8219</v>
      </c>
      <c r="B54" s="18">
        <v>8</v>
      </c>
      <c r="C54" s="18"/>
      <c r="D54" s="18"/>
      <c r="E54" s="19"/>
      <c r="G54" s="17" t="s">
        <v>8221</v>
      </c>
      <c r="H54" s="18">
        <v>0</v>
      </c>
      <c r="I54" s="18"/>
      <c r="J54" s="18"/>
      <c r="K54" s="19"/>
    </row>
    <row r="55" spans="1:11" x14ac:dyDescent="0.25">
      <c r="A55" s="17" t="s">
        <v>8219</v>
      </c>
      <c r="B55" s="18">
        <v>9</v>
      </c>
      <c r="C55" s="18"/>
      <c r="D55" s="18"/>
      <c r="E55" s="19"/>
      <c r="G55" s="17" t="s">
        <v>8221</v>
      </c>
      <c r="H55" s="18">
        <v>0</v>
      </c>
      <c r="I55" s="18"/>
      <c r="J55" s="18"/>
      <c r="K55" s="19"/>
    </row>
    <row r="56" spans="1:11" x14ac:dyDescent="0.25">
      <c r="A56" s="17" t="s">
        <v>8219</v>
      </c>
      <c r="B56" s="18">
        <v>9</v>
      </c>
      <c r="C56" s="18"/>
      <c r="D56" s="18"/>
      <c r="E56" s="19"/>
      <c r="G56" s="17" t="s">
        <v>8221</v>
      </c>
      <c r="H56" s="18">
        <v>0</v>
      </c>
      <c r="I56" s="18"/>
      <c r="J56" s="18"/>
      <c r="K56" s="19"/>
    </row>
    <row r="57" spans="1:11" x14ac:dyDescent="0.25">
      <c r="A57" s="17" t="s">
        <v>8219</v>
      </c>
      <c r="B57" s="18">
        <v>9</v>
      </c>
      <c r="C57" s="18"/>
      <c r="D57" s="18"/>
      <c r="E57" s="19"/>
      <c r="G57" s="17" t="s">
        <v>8221</v>
      </c>
      <c r="H57" s="18">
        <v>0</v>
      </c>
      <c r="I57" s="18"/>
      <c r="J57" s="18"/>
      <c r="K57" s="19"/>
    </row>
    <row r="58" spans="1:11" x14ac:dyDescent="0.25">
      <c r="A58" s="17" t="s">
        <v>8219</v>
      </c>
      <c r="B58" s="18">
        <v>9</v>
      </c>
      <c r="C58" s="18"/>
      <c r="D58" s="18"/>
      <c r="E58" s="19"/>
      <c r="G58" s="17" t="s">
        <v>8221</v>
      </c>
      <c r="H58" s="18">
        <v>0</v>
      </c>
      <c r="I58" s="18"/>
      <c r="J58" s="18"/>
      <c r="K58" s="19"/>
    </row>
    <row r="59" spans="1:11" x14ac:dyDescent="0.25">
      <c r="A59" s="17" t="s">
        <v>8219</v>
      </c>
      <c r="B59" s="18">
        <v>9</v>
      </c>
      <c r="C59" s="18"/>
      <c r="D59" s="18"/>
      <c r="E59" s="19"/>
      <c r="G59" s="17" t="s">
        <v>8221</v>
      </c>
      <c r="H59" s="18">
        <v>0</v>
      </c>
      <c r="I59" s="18"/>
      <c r="J59" s="18"/>
      <c r="K59" s="19"/>
    </row>
    <row r="60" spans="1:11" x14ac:dyDescent="0.25">
      <c r="A60" s="17" t="s">
        <v>8219</v>
      </c>
      <c r="B60" s="18">
        <v>9</v>
      </c>
      <c r="C60" s="18"/>
      <c r="D60" s="18"/>
      <c r="E60" s="19"/>
      <c r="G60" s="17" t="s">
        <v>8221</v>
      </c>
      <c r="H60" s="18">
        <v>0</v>
      </c>
      <c r="I60" s="18"/>
      <c r="J60" s="18"/>
      <c r="K60" s="19"/>
    </row>
    <row r="61" spans="1:11" x14ac:dyDescent="0.25">
      <c r="A61" s="17" t="s">
        <v>8219</v>
      </c>
      <c r="B61" s="18">
        <v>9</v>
      </c>
      <c r="C61" s="18"/>
      <c r="D61" s="18"/>
      <c r="E61" s="19"/>
      <c r="G61" s="17" t="s">
        <v>8221</v>
      </c>
      <c r="H61" s="18">
        <v>0</v>
      </c>
      <c r="I61" s="18"/>
      <c r="J61" s="18"/>
      <c r="K61" s="19"/>
    </row>
    <row r="62" spans="1:11" x14ac:dyDescent="0.25">
      <c r="A62" s="17" t="s">
        <v>8219</v>
      </c>
      <c r="B62" s="18">
        <v>9</v>
      </c>
      <c r="C62" s="18"/>
      <c r="D62" s="18"/>
      <c r="E62" s="19"/>
      <c r="G62" s="17" t="s">
        <v>8221</v>
      </c>
      <c r="H62" s="18">
        <v>0</v>
      </c>
      <c r="I62" s="18"/>
      <c r="J62" s="18"/>
      <c r="K62" s="19"/>
    </row>
    <row r="63" spans="1:11" x14ac:dyDescent="0.25">
      <c r="A63" s="17" t="s">
        <v>8219</v>
      </c>
      <c r="B63" s="18">
        <v>9</v>
      </c>
      <c r="C63" s="18"/>
      <c r="D63" s="18"/>
      <c r="E63" s="19"/>
      <c r="G63" s="17" t="s">
        <v>8221</v>
      </c>
      <c r="H63" s="18">
        <v>0</v>
      </c>
      <c r="I63" s="18"/>
      <c r="J63" s="18"/>
      <c r="K63" s="19"/>
    </row>
    <row r="64" spans="1:11" x14ac:dyDescent="0.25">
      <c r="A64" s="17" t="s">
        <v>8219</v>
      </c>
      <c r="B64" s="18">
        <v>9</v>
      </c>
      <c r="C64" s="18"/>
      <c r="D64" s="18"/>
      <c r="E64" s="19"/>
      <c r="G64" s="17" t="s">
        <v>8221</v>
      </c>
      <c r="H64" s="18">
        <v>0</v>
      </c>
      <c r="I64" s="18"/>
      <c r="J64" s="18"/>
      <c r="K64" s="19"/>
    </row>
    <row r="65" spans="1:11" x14ac:dyDescent="0.25">
      <c r="A65" s="17" t="s">
        <v>8219</v>
      </c>
      <c r="B65" s="18">
        <v>9</v>
      </c>
      <c r="C65" s="18"/>
      <c r="D65" s="18"/>
      <c r="E65" s="19"/>
      <c r="G65" s="17" t="s">
        <v>8221</v>
      </c>
      <c r="H65" s="18">
        <v>0</v>
      </c>
      <c r="I65" s="18"/>
      <c r="J65" s="18"/>
      <c r="K65" s="19"/>
    </row>
    <row r="66" spans="1:11" x14ac:dyDescent="0.25">
      <c r="A66" s="17" t="s">
        <v>8219</v>
      </c>
      <c r="B66" s="18">
        <v>9</v>
      </c>
      <c r="C66" s="18"/>
      <c r="D66" s="18"/>
      <c r="E66" s="19"/>
      <c r="G66" s="17" t="s">
        <v>8221</v>
      </c>
      <c r="H66" s="18">
        <v>0</v>
      </c>
      <c r="I66" s="18"/>
      <c r="J66" s="18"/>
      <c r="K66" s="19"/>
    </row>
    <row r="67" spans="1:11" x14ac:dyDescent="0.25">
      <c r="A67" s="17" t="s">
        <v>8219</v>
      </c>
      <c r="B67" s="18">
        <v>9</v>
      </c>
      <c r="C67" s="18"/>
      <c r="D67" s="18"/>
      <c r="E67" s="19"/>
      <c r="G67" s="17" t="s">
        <v>8221</v>
      </c>
      <c r="H67" s="18">
        <v>0</v>
      </c>
      <c r="I67" s="18"/>
      <c r="J67" s="18"/>
      <c r="K67" s="19"/>
    </row>
    <row r="68" spans="1:11" x14ac:dyDescent="0.25">
      <c r="A68" s="17" t="s">
        <v>8219</v>
      </c>
      <c r="B68" s="18">
        <v>9</v>
      </c>
      <c r="C68" s="18"/>
      <c r="D68" s="18"/>
      <c r="E68" s="19"/>
      <c r="G68" s="17" t="s">
        <v>8221</v>
      </c>
      <c r="H68" s="18">
        <v>0</v>
      </c>
      <c r="I68" s="18"/>
      <c r="J68" s="18"/>
      <c r="K68" s="19"/>
    </row>
    <row r="69" spans="1:11" x14ac:dyDescent="0.25">
      <c r="A69" s="17" t="s">
        <v>8219</v>
      </c>
      <c r="B69" s="18">
        <v>9</v>
      </c>
      <c r="C69" s="18"/>
      <c r="D69" s="18"/>
      <c r="E69" s="19"/>
      <c r="G69" s="17" t="s">
        <v>8221</v>
      </c>
      <c r="H69" s="18">
        <v>0</v>
      </c>
      <c r="I69" s="18"/>
      <c r="J69" s="18"/>
      <c r="K69" s="19"/>
    </row>
    <row r="70" spans="1:11" x14ac:dyDescent="0.25">
      <c r="A70" s="17" t="s">
        <v>8219</v>
      </c>
      <c r="B70" s="18">
        <v>9</v>
      </c>
      <c r="C70" s="18"/>
      <c r="D70" s="18"/>
      <c r="E70" s="19"/>
      <c r="G70" s="17" t="s">
        <v>8221</v>
      </c>
      <c r="H70" s="18">
        <v>0</v>
      </c>
      <c r="I70" s="18"/>
      <c r="J70" s="18"/>
      <c r="K70" s="19"/>
    </row>
    <row r="71" spans="1:11" x14ac:dyDescent="0.25">
      <c r="A71" s="17" t="s">
        <v>8219</v>
      </c>
      <c r="B71" s="18">
        <v>10</v>
      </c>
      <c r="C71" s="18"/>
      <c r="D71" s="18"/>
      <c r="E71" s="19"/>
      <c r="G71" s="17" t="s">
        <v>8221</v>
      </c>
      <c r="H71" s="18">
        <v>0</v>
      </c>
      <c r="I71" s="18"/>
      <c r="J71" s="18"/>
      <c r="K71" s="19"/>
    </row>
    <row r="72" spans="1:11" x14ac:dyDescent="0.25">
      <c r="A72" s="17" t="s">
        <v>8219</v>
      </c>
      <c r="B72" s="18">
        <v>10</v>
      </c>
      <c r="C72" s="18"/>
      <c r="D72" s="18"/>
      <c r="E72" s="19"/>
      <c r="G72" s="17" t="s">
        <v>8221</v>
      </c>
      <c r="H72" s="18">
        <v>0</v>
      </c>
      <c r="I72" s="18"/>
      <c r="J72" s="18"/>
      <c r="K72" s="19"/>
    </row>
    <row r="73" spans="1:11" x14ac:dyDescent="0.25">
      <c r="A73" s="17" t="s">
        <v>8219</v>
      </c>
      <c r="B73" s="18">
        <v>10</v>
      </c>
      <c r="C73" s="18"/>
      <c r="D73" s="18"/>
      <c r="E73" s="19"/>
      <c r="G73" s="17" t="s">
        <v>8221</v>
      </c>
      <c r="H73" s="18">
        <v>0</v>
      </c>
      <c r="I73" s="18"/>
      <c r="J73" s="18"/>
      <c r="K73" s="19"/>
    </row>
    <row r="74" spans="1:11" x14ac:dyDescent="0.25">
      <c r="A74" s="17" t="s">
        <v>8219</v>
      </c>
      <c r="B74" s="18">
        <v>10</v>
      </c>
      <c r="C74" s="18"/>
      <c r="D74" s="18"/>
      <c r="E74" s="19"/>
      <c r="G74" s="17" t="s">
        <v>8221</v>
      </c>
      <c r="H74" s="18">
        <v>0</v>
      </c>
      <c r="I74" s="18"/>
      <c r="J74" s="18"/>
      <c r="K74" s="19"/>
    </row>
    <row r="75" spans="1:11" x14ac:dyDescent="0.25">
      <c r="A75" s="17" t="s">
        <v>8219</v>
      </c>
      <c r="B75" s="18">
        <v>10</v>
      </c>
      <c r="C75" s="18"/>
      <c r="D75" s="18"/>
      <c r="E75" s="19"/>
      <c r="G75" s="17" t="s">
        <v>8221</v>
      </c>
      <c r="H75" s="18">
        <v>0</v>
      </c>
      <c r="I75" s="18"/>
      <c r="J75" s="18"/>
      <c r="K75" s="19"/>
    </row>
    <row r="76" spans="1:11" x14ac:dyDescent="0.25">
      <c r="A76" s="17" t="s">
        <v>8219</v>
      </c>
      <c r="B76" s="18">
        <v>10</v>
      </c>
      <c r="C76" s="18"/>
      <c r="D76" s="18"/>
      <c r="E76" s="19"/>
      <c r="G76" s="17" t="s">
        <v>8221</v>
      </c>
      <c r="H76" s="18">
        <v>0</v>
      </c>
      <c r="I76" s="18"/>
      <c r="J76" s="18"/>
      <c r="K76" s="19"/>
    </row>
    <row r="77" spans="1:11" x14ac:dyDescent="0.25">
      <c r="A77" s="17" t="s">
        <v>8219</v>
      </c>
      <c r="B77" s="18">
        <v>10</v>
      </c>
      <c r="C77" s="18"/>
      <c r="D77" s="18"/>
      <c r="E77" s="19"/>
      <c r="G77" s="17" t="s">
        <v>8221</v>
      </c>
      <c r="H77" s="18">
        <v>0</v>
      </c>
      <c r="I77" s="18"/>
      <c r="J77" s="18"/>
      <c r="K77" s="19"/>
    </row>
    <row r="78" spans="1:11" x14ac:dyDescent="0.25">
      <c r="A78" s="17" t="s">
        <v>8219</v>
      </c>
      <c r="B78" s="18">
        <v>10</v>
      </c>
      <c r="C78" s="18"/>
      <c r="D78" s="18"/>
      <c r="E78" s="19"/>
      <c r="G78" s="17" t="s">
        <v>8221</v>
      </c>
      <c r="H78" s="18">
        <v>0</v>
      </c>
      <c r="I78" s="18"/>
      <c r="J78" s="18"/>
      <c r="K78" s="19"/>
    </row>
    <row r="79" spans="1:11" x14ac:dyDescent="0.25">
      <c r="A79" s="17" t="s">
        <v>8219</v>
      </c>
      <c r="B79" s="18">
        <v>10</v>
      </c>
      <c r="C79" s="18"/>
      <c r="D79" s="18"/>
      <c r="E79" s="19"/>
      <c r="G79" s="17" t="s">
        <v>8221</v>
      </c>
      <c r="H79" s="18">
        <v>0</v>
      </c>
      <c r="I79" s="18"/>
      <c r="J79" s="18"/>
      <c r="K79" s="19"/>
    </row>
    <row r="80" spans="1:11" x14ac:dyDescent="0.25">
      <c r="A80" s="17" t="s">
        <v>8219</v>
      </c>
      <c r="B80" s="18">
        <v>10</v>
      </c>
      <c r="C80" s="18"/>
      <c r="D80" s="18"/>
      <c r="E80" s="19"/>
      <c r="G80" s="17" t="s">
        <v>8221</v>
      </c>
      <c r="H80" s="18">
        <v>0</v>
      </c>
      <c r="I80" s="18"/>
      <c r="J80" s="18"/>
      <c r="K80" s="19"/>
    </row>
    <row r="81" spans="1:11" x14ac:dyDescent="0.25">
      <c r="A81" s="17" t="s">
        <v>8219</v>
      </c>
      <c r="B81" s="18">
        <v>10</v>
      </c>
      <c r="C81" s="18"/>
      <c r="D81" s="18"/>
      <c r="E81" s="19"/>
      <c r="G81" s="17" t="s">
        <v>8221</v>
      </c>
      <c r="H81" s="18">
        <v>0</v>
      </c>
      <c r="I81" s="18"/>
      <c r="J81" s="18"/>
      <c r="K81" s="19"/>
    </row>
    <row r="82" spans="1:11" x14ac:dyDescent="0.25">
      <c r="A82" s="17" t="s">
        <v>8219</v>
      </c>
      <c r="B82" s="18">
        <v>10</v>
      </c>
      <c r="C82" s="18"/>
      <c r="D82" s="18"/>
      <c r="E82" s="19"/>
      <c r="G82" s="17" t="s">
        <v>8221</v>
      </c>
      <c r="H82" s="18">
        <v>0</v>
      </c>
      <c r="I82" s="18"/>
      <c r="J82" s="18"/>
      <c r="K82" s="19"/>
    </row>
    <row r="83" spans="1:11" x14ac:dyDescent="0.25">
      <c r="A83" s="17" t="s">
        <v>8219</v>
      </c>
      <c r="B83" s="18">
        <v>10</v>
      </c>
      <c r="C83" s="18"/>
      <c r="D83" s="18"/>
      <c r="E83" s="19"/>
      <c r="G83" s="17" t="s">
        <v>8221</v>
      </c>
      <c r="H83" s="18">
        <v>0</v>
      </c>
      <c r="I83" s="18"/>
      <c r="J83" s="18"/>
      <c r="K83" s="19"/>
    </row>
    <row r="84" spans="1:11" x14ac:dyDescent="0.25">
      <c r="A84" s="17" t="s">
        <v>8219</v>
      </c>
      <c r="B84" s="18">
        <v>10</v>
      </c>
      <c r="C84" s="18"/>
      <c r="D84" s="18"/>
      <c r="E84" s="19"/>
      <c r="G84" s="17" t="s">
        <v>8221</v>
      </c>
      <c r="H84" s="18">
        <v>0</v>
      </c>
      <c r="I84" s="18"/>
      <c r="J84" s="18"/>
      <c r="K84" s="19"/>
    </row>
    <row r="85" spans="1:11" x14ac:dyDescent="0.25">
      <c r="A85" s="17" t="s">
        <v>8219</v>
      </c>
      <c r="B85" s="18">
        <v>10</v>
      </c>
      <c r="C85" s="18"/>
      <c r="D85" s="18"/>
      <c r="E85" s="19"/>
      <c r="G85" s="17" t="s">
        <v>8221</v>
      </c>
      <c r="H85" s="18">
        <v>0</v>
      </c>
      <c r="I85" s="18"/>
      <c r="J85" s="18"/>
      <c r="K85" s="19"/>
    </row>
    <row r="86" spans="1:11" x14ac:dyDescent="0.25">
      <c r="A86" s="17" t="s">
        <v>8219</v>
      </c>
      <c r="B86" s="18">
        <v>11</v>
      </c>
      <c r="C86" s="18"/>
      <c r="D86" s="18"/>
      <c r="E86" s="19"/>
      <c r="G86" s="17" t="s">
        <v>8221</v>
      </c>
      <c r="H86" s="18">
        <v>0</v>
      </c>
      <c r="I86" s="18"/>
      <c r="J86" s="18"/>
      <c r="K86" s="19"/>
    </row>
    <row r="87" spans="1:11" x14ac:dyDescent="0.25">
      <c r="A87" s="17" t="s">
        <v>8219</v>
      </c>
      <c r="B87" s="18">
        <v>11</v>
      </c>
      <c r="C87" s="18"/>
      <c r="D87" s="18"/>
      <c r="E87" s="19"/>
      <c r="G87" s="17" t="s">
        <v>8221</v>
      </c>
      <c r="H87" s="18">
        <v>0</v>
      </c>
      <c r="I87" s="18"/>
      <c r="J87" s="18"/>
      <c r="K87" s="19"/>
    </row>
    <row r="88" spans="1:11" x14ac:dyDescent="0.25">
      <c r="A88" s="17" t="s">
        <v>8219</v>
      </c>
      <c r="B88" s="18">
        <v>11</v>
      </c>
      <c r="C88" s="18"/>
      <c r="D88" s="18"/>
      <c r="E88" s="19"/>
      <c r="G88" s="17" t="s">
        <v>8221</v>
      </c>
      <c r="H88" s="18">
        <v>0</v>
      </c>
      <c r="I88" s="18"/>
      <c r="J88" s="18"/>
      <c r="K88" s="19"/>
    </row>
    <row r="89" spans="1:11" x14ac:dyDescent="0.25">
      <c r="A89" s="17" t="s">
        <v>8219</v>
      </c>
      <c r="B89" s="18">
        <v>11</v>
      </c>
      <c r="C89" s="18"/>
      <c r="D89" s="18"/>
      <c r="E89" s="19"/>
      <c r="G89" s="17" t="s">
        <v>8221</v>
      </c>
      <c r="H89" s="18">
        <v>0</v>
      </c>
      <c r="I89" s="18"/>
      <c r="J89" s="18"/>
      <c r="K89" s="19"/>
    </row>
    <row r="90" spans="1:11" x14ac:dyDescent="0.25">
      <c r="A90" s="17" t="s">
        <v>8219</v>
      </c>
      <c r="B90" s="18">
        <v>11</v>
      </c>
      <c r="C90" s="18"/>
      <c r="D90" s="18"/>
      <c r="E90" s="19"/>
      <c r="G90" s="17" t="s">
        <v>8221</v>
      </c>
      <c r="H90" s="18">
        <v>0</v>
      </c>
      <c r="I90" s="18"/>
      <c r="J90" s="18"/>
      <c r="K90" s="19"/>
    </row>
    <row r="91" spans="1:11" x14ac:dyDescent="0.25">
      <c r="A91" s="17" t="s">
        <v>8219</v>
      </c>
      <c r="B91" s="18">
        <v>11</v>
      </c>
      <c r="C91" s="18"/>
      <c r="D91" s="18"/>
      <c r="E91" s="19"/>
      <c r="G91" s="17" t="s">
        <v>8221</v>
      </c>
      <c r="H91" s="18">
        <v>0</v>
      </c>
      <c r="I91" s="18"/>
      <c r="J91" s="18"/>
      <c r="K91" s="19"/>
    </row>
    <row r="92" spans="1:11" x14ac:dyDescent="0.25">
      <c r="A92" s="17" t="s">
        <v>8219</v>
      </c>
      <c r="B92" s="18">
        <v>11</v>
      </c>
      <c r="C92" s="18"/>
      <c r="D92" s="18"/>
      <c r="E92" s="19"/>
      <c r="G92" s="17" t="s">
        <v>8221</v>
      </c>
      <c r="H92" s="18">
        <v>0</v>
      </c>
      <c r="I92" s="18"/>
      <c r="J92" s="18"/>
      <c r="K92" s="19"/>
    </row>
    <row r="93" spans="1:11" x14ac:dyDescent="0.25">
      <c r="A93" s="17" t="s">
        <v>8219</v>
      </c>
      <c r="B93" s="18">
        <v>11</v>
      </c>
      <c r="C93" s="18"/>
      <c r="D93" s="18"/>
      <c r="E93" s="19"/>
      <c r="G93" s="17" t="s">
        <v>8221</v>
      </c>
      <c r="H93" s="18">
        <v>0</v>
      </c>
      <c r="I93" s="18"/>
      <c r="J93" s="18"/>
      <c r="K93" s="19"/>
    </row>
    <row r="94" spans="1:11" x14ac:dyDescent="0.25">
      <c r="A94" s="17" t="s">
        <v>8219</v>
      </c>
      <c r="B94" s="18">
        <v>11</v>
      </c>
      <c r="C94" s="18"/>
      <c r="D94" s="18"/>
      <c r="E94" s="19"/>
      <c r="G94" s="17" t="s">
        <v>8221</v>
      </c>
      <c r="H94" s="18">
        <v>0</v>
      </c>
      <c r="I94" s="18"/>
      <c r="J94" s="18"/>
      <c r="K94" s="19"/>
    </row>
    <row r="95" spans="1:11" x14ac:dyDescent="0.25">
      <c r="A95" s="17" t="s">
        <v>8219</v>
      </c>
      <c r="B95" s="18">
        <v>11</v>
      </c>
      <c r="C95" s="18"/>
      <c r="D95" s="18"/>
      <c r="E95" s="19"/>
      <c r="G95" s="17" t="s">
        <v>8221</v>
      </c>
      <c r="H95" s="18">
        <v>0</v>
      </c>
      <c r="I95" s="18"/>
      <c r="J95" s="18"/>
      <c r="K95" s="19"/>
    </row>
    <row r="96" spans="1:11" x14ac:dyDescent="0.25">
      <c r="A96" s="17" t="s">
        <v>8219</v>
      </c>
      <c r="B96" s="18">
        <v>11</v>
      </c>
      <c r="C96" s="18"/>
      <c r="D96" s="18"/>
      <c r="E96" s="19"/>
      <c r="G96" s="17" t="s">
        <v>8221</v>
      </c>
      <c r="H96" s="18">
        <v>0</v>
      </c>
      <c r="I96" s="18"/>
      <c r="J96" s="18"/>
      <c r="K96" s="19"/>
    </row>
    <row r="97" spans="1:11" x14ac:dyDescent="0.25">
      <c r="A97" s="17" t="s">
        <v>8219</v>
      </c>
      <c r="B97" s="18">
        <v>11</v>
      </c>
      <c r="C97" s="18"/>
      <c r="D97" s="18"/>
      <c r="E97" s="19"/>
      <c r="G97" s="17" t="s">
        <v>8221</v>
      </c>
      <c r="H97" s="18">
        <v>0</v>
      </c>
      <c r="I97" s="18"/>
      <c r="J97" s="18"/>
      <c r="K97" s="19"/>
    </row>
    <row r="98" spans="1:11" x14ac:dyDescent="0.25">
      <c r="A98" s="17" t="s">
        <v>8219</v>
      </c>
      <c r="B98" s="18">
        <v>11</v>
      </c>
      <c r="C98" s="18"/>
      <c r="D98" s="18"/>
      <c r="E98" s="19"/>
      <c r="G98" s="17" t="s">
        <v>8221</v>
      </c>
      <c r="H98" s="18">
        <v>0</v>
      </c>
      <c r="I98" s="18"/>
      <c r="J98" s="18"/>
      <c r="K98" s="19"/>
    </row>
    <row r="99" spans="1:11" x14ac:dyDescent="0.25">
      <c r="A99" s="17" t="s">
        <v>8219</v>
      </c>
      <c r="B99" s="18">
        <v>11</v>
      </c>
      <c r="C99" s="18"/>
      <c r="D99" s="18"/>
      <c r="E99" s="19"/>
      <c r="G99" s="17" t="s">
        <v>8221</v>
      </c>
      <c r="H99" s="18">
        <v>0</v>
      </c>
      <c r="I99" s="18"/>
      <c r="J99" s="18"/>
      <c r="K99" s="19"/>
    </row>
    <row r="100" spans="1:11" x14ac:dyDescent="0.25">
      <c r="A100" s="17" t="s">
        <v>8219</v>
      </c>
      <c r="B100" s="18">
        <v>11</v>
      </c>
      <c r="C100" s="18"/>
      <c r="D100" s="18"/>
      <c r="E100" s="19"/>
      <c r="G100" s="17" t="s">
        <v>8221</v>
      </c>
      <c r="H100" s="18">
        <v>0</v>
      </c>
      <c r="I100" s="18"/>
      <c r="J100" s="18"/>
      <c r="K100" s="19"/>
    </row>
    <row r="101" spans="1:11" x14ac:dyDescent="0.25">
      <c r="A101" s="17" t="s">
        <v>8219</v>
      </c>
      <c r="B101" s="18">
        <v>12</v>
      </c>
      <c r="C101" s="18"/>
      <c r="D101" s="18"/>
      <c r="E101" s="19"/>
      <c r="G101" s="17" t="s">
        <v>8221</v>
      </c>
      <c r="H101" s="18">
        <v>0</v>
      </c>
      <c r="I101" s="18"/>
      <c r="J101" s="18"/>
      <c r="K101" s="19"/>
    </row>
    <row r="102" spans="1:11" x14ac:dyDescent="0.25">
      <c r="A102" s="17" t="s">
        <v>8219</v>
      </c>
      <c r="B102" s="18">
        <v>12</v>
      </c>
      <c r="C102" s="18"/>
      <c r="D102" s="18"/>
      <c r="E102" s="19"/>
      <c r="G102" s="17" t="s">
        <v>8221</v>
      </c>
      <c r="H102" s="18">
        <v>0</v>
      </c>
      <c r="I102" s="18"/>
      <c r="J102" s="18"/>
      <c r="K102" s="19"/>
    </row>
    <row r="103" spans="1:11" x14ac:dyDescent="0.25">
      <c r="A103" s="17" t="s">
        <v>8219</v>
      </c>
      <c r="B103" s="18">
        <v>12</v>
      </c>
      <c r="C103" s="18"/>
      <c r="D103" s="18"/>
      <c r="E103" s="19"/>
      <c r="G103" s="17" t="s">
        <v>8221</v>
      </c>
      <c r="H103" s="18">
        <v>0</v>
      </c>
      <c r="I103" s="18"/>
      <c r="J103" s="18"/>
      <c r="K103" s="19"/>
    </row>
    <row r="104" spans="1:11" x14ac:dyDescent="0.25">
      <c r="A104" s="17" t="s">
        <v>8219</v>
      </c>
      <c r="B104" s="18">
        <v>12</v>
      </c>
      <c r="C104" s="18"/>
      <c r="D104" s="18"/>
      <c r="E104" s="19"/>
      <c r="G104" s="17" t="s">
        <v>8221</v>
      </c>
      <c r="H104" s="18">
        <v>0</v>
      </c>
      <c r="I104" s="18"/>
      <c r="J104" s="18"/>
      <c r="K104" s="19"/>
    </row>
    <row r="105" spans="1:11" x14ac:dyDescent="0.25">
      <c r="A105" s="17" t="s">
        <v>8219</v>
      </c>
      <c r="B105" s="18">
        <v>12</v>
      </c>
      <c r="C105" s="18"/>
      <c r="D105" s="18"/>
      <c r="E105" s="19"/>
      <c r="G105" s="17" t="s">
        <v>8221</v>
      </c>
      <c r="H105" s="18">
        <v>0</v>
      </c>
      <c r="I105" s="18"/>
      <c r="J105" s="18"/>
      <c r="K105" s="19"/>
    </row>
    <row r="106" spans="1:11" x14ac:dyDescent="0.25">
      <c r="A106" s="17" t="s">
        <v>8219</v>
      </c>
      <c r="B106" s="18">
        <v>12</v>
      </c>
      <c r="C106" s="18"/>
      <c r="D106" s="18"/>
      <c r="E106" s="19"/>
      <c r="G106" s="17" t="s">
        <v>8221</v>
      </c>
      <c r="H106" s="18">
        <v>0</v>
      </c>
      <c r="I106" s="18"/>
      <c r="J106" s="18"/>
      <c r="K106" s="19"/>
    </row>
    <row r="107" spans="1:11" x14ac:dyDescent="0.25">
      <c r="A107" s="17" t="s">
        <v>8219</v>
      </c>
      <c r="B107" s="18">
        <v>12</v>
      </c>
      <c r="C107" s="18"/>
      <c r="D107" s="18"/>
      <c r="E107" s="19"/>
      <c r="G107" s="17" t="s">
        <v>8221</v>
      </c>
      <c r="H107" s="18">
        <v>0</v>
      </c>
      <c r="I107" s="18"/>
      <c r="J107" s="18"/>
      <c r="K107" s="19"/>
    </row>
    <row r="108" spans="1:11" x14ac:dyDescent="0.25">
      <c r="A108" s="17" t="s">
        <v>8219</v>
      </c>
      <c r="B108" s="18">
        <v>12</v>
      </c>
      <c r="C108" s="18"/>
      <c r="D108" s="18"/>
      <c r="E108" s="19"/>
      <c r="G108" s="17" t="s">
        <v>8221</v>
      </c>
      <c r="H108" s="18">
        <v>0</v>
      </c>
      <c r="I108" s="18"/>
      <c r="J108" s="18"/>
      <c r="K108" s="19"/>
    </row>
    <row r="109" spans="1:11" x14ac:dyDescent="0.25">
      <c r="A109" s="17" t="s">
        <v>8219</v>
      </c>
      <c r="B109" s="18">
        <v>12</v>
      </c>
      <c r="C109" s="18"/>
      <c r="D109" s="18"/>
      <c r="E109" s="19"/>
      <c r="G109" s="17" t="s">
        <v>8221</v>
      </c>
      <c r="H109" s="18">
        <v>0</v>
      </c>
      <c r="I109" s="18"/>
      <c r="J109" s="18"/>
      <c r="K109" s="19"/>
    </row>
    <row r="110" spans="1:11" x14ac:dyDescent="0.25">
      <c r="A110" s="17" t="s">
        <v>8219</v>
      </c>
      <c r="B110" s="18">
        <v>12</v>
      </c>
      <c r="C110" s="18"/>
      <c r="D110" s="18"/>
      <c r="E110" s="19"/>
      <c r="G110" s="17" t="s">
        <v>8221</v>
      </c>
      <c r="H110" s="18">
        <v>0</v>
      </c>
      <c r="I110" s="18"/>
      <c r="J110" s="18"/>
      <c r="K110" s="19"/>
    </row>
    <row r="111" spans="1:11" x14ac:dyDescent="0.25">
      <c r="A111" s="17" t="s">
        <v>8219</v>
      </c>
      <c r="B111" s="18">
        <v>12</v>
      </c>
      <c r="C111" s="18"/>
      <c r="D111" s="18"/>
      <c r="E111" s="19"/>
      <c r="G111" s="17" t="s">
        <v>8221</v>
      </c>
      <c r="H111" s="18">
        <v>0</v>
      </c>
      <c r="I111" s="18"/>
      <c r="J111" s="18"/>
      <c r="K111" s="19"/>
    </row>
    <row r="112" spans="1:11" x14ac:dyDescent="0.25">
      <c r="A112" s="17" t="s">
        <v>8219</v>
      </c>
      <c r="B112" s="18">
        <v>13</v>
      </c>
      <c r="C112" s="18"/>
      <c r="D112" s="18"/>
      <c r="E112" s="19"/>
      <c r="G112" s="17" t="s">
        <v>8221</v>
      </c>
      <c r="H112" s="18">
        <v>0</v>
      </c>
      <c r="I112" s="18"/>
      <c r="J112" s="18"/>
      <c r="K112" s="19"/>
    </row>
    <row r="113" spans="1:11" x14ac:dyDescent="0.25">
      <c r="A113" s="17" t="s">
        <v>8219</v>
      </c>
      <c r="B113" s="18">
        <v>13</v>
      </c>
      <c r="C113" s="18"/>
      <c r="D113" s="18"/>
      <c r="E113" s="19"/>
      <c r="G113" s="17" t="s">
        <v>8221</v>
      </c>
      <c r="H113" s="18">
        <v>0</v>
      </c>
      <c r="I113" s="18"/>
      <c r="J113" s="18"/>
      <c r="K113" s="19"/>
    </row>
    <row r="114" spans="1:11" x14ac:dyDescent="0.25">
      <c r="A114" s="17" t="s">
        <v>8219</v>
      </c>
      <c r="B114" s="18">
        <v>13</v>
      </c>
      <c r="C114" s="18"/>
      <c r="D114" s="18"/>
      <c r="E114" s="19"/>
      <c r="G114" s="17" t="s">
        <v>8221</v>
      </c>
      <c r="H114" s="18">
        <v>0</v>
      </c>
      <c r="I114" s="18"/>
      <c r="J114" s="18"/>
      <c r="K114" s="19"/>
    </row>
    <row r="115" spans="1:11" x14ac:dyDescent="0.25">
      <c r="A115" s="17" t="s">
        <v>8219</v>
      </c>
      <c r="B115" s="18">
        <v>13</v>
      </c>
      <c r="C115" s="18"/>
      <c r="D115" s="18"/>
      <c r="E115" s="19"/>
      <c r="G115" s="17" t="s">
        <v>8221</v>
      </c>
      <c r="H115" s="18">
        <v>0</v>
      </c>
      <c r="I115" s="18"/>
      <c r="J115" s="18"/>
      <c r="K115" s="19"/>
    </row>
    <row r="116" spans="1:11" x14ac:dyDescent="0.25">
      <c r="A116" s="17" t="s">
        <v>8219</v>
      </c>
      <c r="B116" s="18">
        <v>13</v>
      </c>
      <c r="C116" s="18"/>
      <c r="D116" s="18"/>
      <c r="E116" s="19"/>
      <c r="G116" s="17" t="s">
        <v>8221</v>
      </c>
      <c r="H116" s="18">
        <v>0</v>
      </c>
      <c r="I116" s="18"/>
      <c r="J116" s="18"/>
      <c r="K116" s="19"/>
    </row>
    <row r="117" spans="1:11" x14ac:dyDescent="0.25">
      <c r="A117" s="17" t="s">
        <v>8219</v>
      </c>
      <c r="B117" s="18">
        <v>13</v>
      </c>
      <c r="C117" s="18"/>
      <c r="D117" s="18"/>
      <c r="E117" s="19"/>
      <c r="G117" s="17" t="s">
        <v>8221</v>
      </c>
      <c r="H117" s="18">
        <v>0</v>
      </c>
      <c r="I117" s="18"/>
      <c r="J117" s="18"/>
      <c r="K117" s="19"/>
    </row>
    <row r="118" spans="1:11" x14ac:dyDescent="0.25">
      <c r="A118" s="17" t="s">
        <v>8219</v>
      </c>
      <c r="B118" s="18">
        <v>13</v>
      </c>
      <c r="C118" s="18"/>
      <c r="D118" s="18"/>
      <c r="E118" s="19"/>
      <c r="G118" s="17" t="s">
        <v>8221</v>
      </c>
      <c r="H118" s="18">
        <v>0</v>
      </c>
      <c r="I118" s="18"/>
      <c r="J118" s="18"/>
      <c r="K118" s="19"/>
    </row>
    <row r="119" spans="1:11" x14ac:dyDescent="0.25">
      <c r="A119" s="17" t="s">
        <v>8219</v>
      </c>
      <c r="B119" s="18">
        <v>13</v>
      </c>
      <c r="C119" s="18"/>
      <c r="D119" s="18"/>
      <c r="E119" s="19"/>
      <c r="G119" s="17" t="s">
        <v>8221</v>
      </c>
      <c r="H119" s="18">
        <v>0</v>
      </c>
      <c r="I119" s="18"/>
      <c r="J119" s="18"/>
      <c r="K119" s="19"/>
    </row>
    <row r="120" spans="1:11" x14ac:dyDescent="0.25">
      <c r="A120" s="17" t="s">
        <v>8219</v>
      </c>
      <c r="B120" s="18">
        <v>13</v>
      </c>
      <c r="C120" s="18"/>
      <c r="D120" s="18"/>
      <c r="E120" s="19"/>
      <c r="G120" s="17" t="s">
        <v>8221</v>
      </c>
      <c r="H120" s="18">
        <v>0</v>
      </c>
      <c r="I120" s="18"/>
      <c r="J120" s="18"/>
      <c r="K120" s="19"/>
    </row>
    <row r="121" spans="1:11" x14ac:dyDescent="0.25">
      <c r="A121" s="17" t="s">
        <v>8219</v>
      </c>
      <c r="B121" s="18">
        <v>13</v>
      </c>
      <c r="C121" s="18"/>
      <c r="D121" s="18"/>
      <c r="E121" s="19"/>
      <c r="G121" s="17" t="s">
        <v>8221</v>
      </c>
      <c r="H121" s="18">
        <v>0</v>
      </c>
      <c r="I121" s="18"/>
      <c r="J121" s="18"/>
      <c r="K121" s="19"/>
    </row>
    <row r="122" spans="1:11" x14ac:dyDescent="0.25">
      <c r="A122" s="17" t="s">
        <v>8219</v>
      </c>
      <c r="B122" s="18">
        <v>13</v>
      </c>
      <c r="C122" s="18"/>
      <c r="D122" s="18"/>
      <c r="E122" s="19"/>
      <c r="G122" s="17" t="s">
        <v>8221</v>
      </c>
      <c r="H122" s="18">
        <v>0</v>
      </c>
      <c r="I122" s="18"/>
      <c r="J122" s="18"/>
      <c r="K122" s="19"/>
    </row>
    <row r="123" spans="1:11" x14ac:dyDescent="0.25">
      <c r="A123" s="17" t="s">
        <v>8219</v>
      </c>
      <c r="B123" s="18">
        <v>13</v>
      </c>
      <c r="C123" s="18"/>
      <c r="D123" s="18"/>
      <c r="E123" s="19"/>
      <c r="G123" s="17" t="s">
        <v>8221</v>
      </c>
      <c r="H123" s="18">
        <v>0</v>
      </c>
      <c r="I123" s="18"/>
      <c r="J123" s="18"/>
      <c r="K123" s="19"/>
    </row>
    <row r="124" spans="1:11" x14ac:dyDescent="0.25">
      <c r="A124" s="17" t="s">
        <v>8219</v>
      </c>
      <c r="B124" s="18">
        <v>13</v>
      </c>
      <c r="C124" s="18"/>
      <c r="D124" s="18"/>
      <c r="E124" s="19"/>
      <c r="G124" s="17" t="s">
        <v>8221</v>
      </c>
      <c r="H124" s="18">
        <v>0</v>
      </c>
      <c r="I124" s="18"/>
      <c r="J124" s="18"/>
      <c r="K124" s="19"/>
    </row>
    <row r="125" spans="1:11" x14ac:dyDescent="0.25">
      <c r="A125" s="17" t="s">
        <v>8219</v>
      </c>
      <c r="B125" s="18">
        <v>13</v>
      </c>
      <c r="C125" s="18"/>
      <c r="D125" s="18"/>
      <c r="E125" s="19"/>
      <c r="G125" s="17" t="s">
        <v>8221</v>
      </c>
      <c r="H125" s="18">
        <v>0</v>
      </c>
      <c r="I125" s="18"/>
      <c r="J125" s="18"/>
      <c r="K125" s="19"/>
    </row>
    <row r="126" spans="1:11" x14ac:dyDescent="0.25">
      <c r="A126" s="17" t="s">
        <v>8219</v>
      </c>
      <c r="B126" s="18">
        <v>13</v>
      </c>
      <c r="C126" s="18"/>
      <c r="D126" s="18"/>
      <c r="E126" s="19"/>
      <c r="G126" s="17" t="s">
        <v>8221</v>
      </c>
      <c r="H126" s="18">
        <v>0</v>
      </c>
      <c r="I126" s="18"/>
      <c r="J126" s="18"/>
      <c r="K126" s="19"/>
    </row>
    <row r="127" spans="1:11" x14ac:dyDescent="0.25">
      <c r="A127" s="17" t="s">
        <v>8219</v>
      </c>
      <c r="B127" s="18">
        <v>13</v>
      </c>
      <c r="C127" s="18"/>
      <c r="D127" s="18"/>
      <c r="E127" s="19"/>
      <c r="G127" s="17" t="s">
        <v>8221</v>
      </c>
      <c r="H127" s="18">
        <v>0</v>
      </c>
      <c r="I127" s="18"/>
      <c r="J127" s="18"/>
      <c r="K127" s="19"/>
    </row>
    <row r="128" spans="1:11" x14ac:dyDescent="0.25">
      <c r="A128" s="17" t="s">
        <v>8219</v>
      </c>
      <c r="B128" s="18">
        <v>13</v>
      </c>
      <c r="C128" s="18"/>
      <c r="D128" s="18"/>
      <c r="E128" s="19"/>
      <c r="G128" s="17" t="s">
        <v>8221</v>
      </c>
      <c r="H128" s="18">
        <v>0</v>
      </c>
      <c r="I128" s="18"/>
      <c r="J128" s="18"/>
      <c r="K128" s="19"/>
    </row>
    <row r="129" spans="1:11" x14ac:dyDescent="0.25">
      <c r="A129" s="17" t="s">
        <v>8219</v>
      </c>
      <c r="B129" s="18">
        <v>13</v>
      </c>
      <c r="C129" s="18"/>
      <c r="D129" s="18"/>
      <c r="E129" s="19"/>
      <c r="G129" s="17" t="s">
        <v>8221</v>
      </c>
      <c r="H129" s="18">
        <v>0</v>
      </c>
      <c r="I129" s="18"/>
      <c r="J129" s="18"/>
      <c r="K129" s="19"/>
    </row>
    <row r="130" spans="1:11" x14ac:dyDescent="0.25">
      <c r="A130" s="17" t="s">
        <v>8219</v>
      </c>
      <c r="B130" s="18">
        <v>13</v>
      </c>
      <c r="C130" s="18"/>
      <c r="D130" s="18"/>
      <c r="E130" s="19"/>
      <c r="G130" s="17" t="s">
        <v>8221</v>
      </c>
      <c r="H130" s="18">
        <v>0</v>
      </c>
      <c r="I130" s="18"/>
      <c r="J130" s="18"/>
      <c r="K130" s="19"/>
    </row>
    <row r="131" spans="1:11" x14ac:dyDescent="0.25">
      <c r="A131" s="17" t="s">
        <v>8219</v>
      </c>
      <c r="B131" s="18">
        <v>13</v>
      </c>
      <c r="C131" s="18"/>
      <c r="D131" s="18"/>
      <c r="E131" s="19"/>
      <c r="G131" s="17" t="s">
        <v>8221</v>
      </c>
      <c r="H131" s="18">
        <v>0</v>
      </c>
      <c r="I131" s="18"/>
      <c r="J131" s="18"/>
      <c r="K131" s="19"/>
    </row>
    <row r="132" spans="1:11" x14ac:dyDescent="0.25">
      <c r="A132" s="17" t="s">
        <v>8219</v>
      </c>
      <c r="B132" s="18">
        <v>13</v>
      </c>
      <c r="C132" s="18"/>
      <c r="D132" s="18"/>
      <c r="E132" s="19"/>
      <c r="G132" s="17" t="s">
        <v>8221</v>
      </c>
      <c r="H132" s="18">
        <v>0</v>
      </c>
      <c r="I132" s="18"/>
      <c r="J132" s="18"/>
      <c r="K132" s="19"/>
    </row>
    <row r="133" spans="1:11" x14ac:dyDescent="0.25">
      <c r="A133" s="17" t="s">
        <v>8219</v>
      </c>
      <c r="B133" s="18">
        <v>13</v>
      </c>
      <c r="C133" s="18"/>
      <c r="D133" s="18"/>
      <c r="E133" s="19"/>
      <c r="G133" s="17" t="s">
        <v>8221</v>
      </c>
      <c r="H133" s="18">
        <v>0</v>
      </c>
      <c r="I133" s="18"/>
      <c r="J133" s="18"/>
      <c r="K133" s="19"/>
    </row>
    <row r="134" spans="1:11" x14ac:dyDescent="0.25">
      <c r="A134" s="17" t="s">
        <v>8219</v>
      </c>
      <c r="B134" s="18">
        <v>13</v>
      </c>
      <c r="C134" s="18"/>
      <c r="D134" s="18"/>
      <c r="E134" s="19"/>
      <c r="G134" s="17" t="s">
        <v>8221</v>
      </c>
      <c r="H134" s="18">
        <v>0</v>
      </c>
      <c r="I134" s="18"/>
      <c r="J134" s="18"/>
      <c r="K134" s="19"/>
    </row>
    <row r="135" spans="1:11" x14ac:dyDescent="0.25">
      <c r="A135" s="17" t="s">
        <v>8219</v>
      </c>
      <c r="B135" s="18">
        <v>14</v>
      </c>
      <c r="C135" s="18"/>
      <c r="D135" s="18"/>
      <c r="E135" s="19"/>
      <c r="G135" s="17" t="s">
        <v>8221</v>
      </c>
      <c r="H135" s="18">
        <v>0</v>
      </c>
      <c r="I135" s="18"/>
      <c r="J135" s="18"/>
      <c r="K135" s="19"/>
    </row>
    <row r="136" spans="1:11" x14ac:dyDescent="0.25">
      <c r="A136" s="17" t="s">
        <v>8219</v>
      </c>
      <c r="B136" s="18">
        <v>14</v>
      </c>
      <c r="C136" s="18"/>
      <c r="D136" s="18"/>
      <c r="E136" s="19"/>
      <c r="G136" s="17" t="s">
        <v>8221</v>
      </c>
      <c r="H136" s="18">
        <v>0</v>
      </c>
      <c r="I136" s="18"/>
      <c r="J136" s="18"/>
      <c r="K136" s="19"/>
    </row>
    <row r="137" spans="1:11" x14ac:dyDescent="0.25">
      <c r="A137" s="17" t="s">
        <v>8219</v>
      </c>
      <c r="B137" s="18">
        <v>14</v>
      </c>
      <c r="C137" s="18"/>
      <c r="D137" s="18"/>
      <c r="E137" s="19"/>
      <c r="G137" s="17" t="s">
        <v>8221</v>
      </c>
      <c r="H137" s="18">
        <v>0</v>
      </c>
      <c r="I137" s="18"/>
      <c r="J137" s="18"/>
      <c r="K137" s="19"/>
    </row>
    <row r="138" spans="1:11" x14ac:dyDescent="0.25">
      <c r="A138" s="17" t="s">
        <v>8219</v>
      </c>
      <c r="B138" s="18">
        <v>14</v>
      </c>
      <c r="C138" s="18"/>
      <c r="D138" s="18"/>
      <c r="E138" s="19"/>
      <c r="G138" s="17" t="s">
        <v>8221</v>
      </c>
      <c r="H138" s="18">
        <v>0</v>
      </c>
      <c r="I138" s="18"/>
      <c r="J138" s="18"/>
      <c r="K138" s="19"/>
    </row>
    <row r="139" spans="1:11" x14ac:dyDescent="0.25">
      <c r="A139" s="17" t="s">
        <v>8219</v>
      </c>
      <c r="B139" s="18">
        <v>14</v>
      </c>
      <c r="C139" s="18"/>
      <c r="D139" s="18"/>
      <c r="E139" s="19"/>
      <c r="G139" s="17" t="s">
        <v>8221</v>
      </c>
      <c r="H139" s="18">
        <v>0</v>
      </c>
      <c r="I139" s="18"/>
      <c r="J139" s="18"/>
      <c r="K139" s="19"/>
    </row>
    <row r="140" spans="1:11" x14ac:dyDescent="0.25">
      <c r="A140" s="17" t="s">
        <v>8219</v>
      </c>
      <c r="B140" s="18">
        <v>14</v>
      </c>
      <c r="C140" s="18"/>
      <c r="D140" s="18"/>
      <c r="E140" s="19"/>
      <c r="G140" s="17" t="s">
        <v>8221</v>
      </c>
      <c r="H140" s="18">
        <v>0</v>
      </c>
      <c r="I140" s="18"/>
      <c r="J140" s="18"/>
      <c r="K140" s="19"/>
    </row>
    <row r="141" spans="1:11" x14ac:dyDescent="0.25">
      <c r="A141" s="17" t="s">
        <v>8219</v>
      </c>
      <c r="B141" s="18">
        <v>14</v>
      </c>
      <c r="C141" s="18"/>
      <c r="D141" s="18"/>
      <c r="E141" s="19"/>
      <c r="G141" s="17" t="s">
        <v>8221</v>
      </c>
      <c r="H141" s="18">
        <v>0</v>
      </c>
      <c r="I141" s="18"/>
      <c r="J141" s="18"/>
      <c r="K141" s="19"/>
    </row>
    <row r="142" spans="1:11" x14ac:dyDescent="0.25">
      <c r="A142" s="17" t="s">
        <v>8219</v>
      </c>
      <c r="B142" s="18">
        <v>14</v>
      </c>
      <c r="C142" s="18"/>
      <c r="D142" s="18"/>
      <c r="E142" s="19"/>
      <c r="G142" s="17" t="s">
        <v>8221</v>
      </c>
      <c r="H142" s="18">
        <v>0</v>
      </c>
      <c r="I142" s="18"/>
      <c r="J142" s="18"/>
      <c r="K142" s="19"/>
    </row>
    <row r="143" spans="1:11" x14ac:dyDescent="0.25">
      <c r="A143" s="17" t="s">
        <v>8219</v>
      </c>
      <c r="B143" s="18">
        <v>14</v>
      </c>
      <c r="C143" s="18"/>
      <c r="D143" s="18"/>
      <c r="E143" s="19"/>
      <c r="G143" s="17" t="s">
        <v>8221</v>
      </c>
      <c r="H143" s="18">
        <v>0</v>
      </c>
      <c r="I143" s="18"/>
      <c r="J143" s="18"/>
      <c r="K143" s="19"/>
    </row>
    <row r="144" spans="1:11" x14ac:dyDescent="0.25">
      <c r="A144" s="17" t="s">
        <v>8219</v>
      </c>
      <c r="B144" s="18">
        <v>14</v>
      </c>
      <c r="C144" s="18"/>
      <c r="D144" s="18"/>
      <c r="E144" s="19"/>
      <c r="G144" s="17" t="s">
        <v>8221</v>
      </c>
      <c r="H144" s="18">
        <v>0</v>
      </c>
      <c r="I144" s="18"/>
      <c r="J144" s="18"/>
      <c r="K144" s="19"/>
    </row>
    <row r="145" spans="1:11" x14ac:dyDescent="0.25">
      <c r="A145" s="17" t="s">
        <v>8219</v>
      </c>
      <c r="B145" s="18">
        <v>14</v>
      </c>
      <c r="C145" s="18"/>
      <c r="D145" s="18"/>
      <c r="E145" s="19"/>
      <c r="G145" s="17" t="s">
        <v>8221</v>
      </c>
      <c r="H145" s="18">
        <v>0</v>
      </c>
      <c r="I145" s="18"/>
      <c r="J145" s="18"/>
      <c r="K145" s="19"/>
    </row>
    <row r="146" spans="1:11" x14ac:dyDescent="0.25">
      <c r="A146" s="17" t="s">
        <v>8219</v>
      </c>
      <c r="B146" s="18">
        <v>14</v>
      </c>
      <c r="C146" s="18"/>
      <c r="D146" s="18"/>
      <c r="E146" s="19"/>
      <c r="G146" s="17" t="s">
        <v>8221</v>
      </c>
      <c r="H146" s="18">
        <v>0</v>
      </c>
      <c r="I146" s="18"/>
      <c r="J146" s="18"/>
      <c r="K146" s="19"/>
    </row>
    <row r="147" spans="1:11" x14ac:dyDescent="0.25">
      <c r="A147" s="17" t="s">
        <v>8219</v>
      </c>
      <c r="B147" s="18">
        <v>14</v>
      </c>
      <c r="C147" s="18"/>
      <c r="D147" s="18"/>
      <c r="E147" s="19"/>
      <c r="G147" s="17" t="s">
        <v>8221</v>
      </c>
      <c r="H147" s="18">
        <v>0</v>
      </c>
      <c r="I147" s="18"/>
      <c r="J147" s="18"/>
      <c r="K147" s="19"/>
    </row>
    <row r="148" spans="1:11" x14ac:dyDescent="0.25">
      <c r="A148" s="17" t="s">
        <v>8219</v>
      </c>
      <c r="B148" s="18">
        <v>14</v>
      </c>
      <c r="C148" s="18"/>
      <c r="D148" s="18"/>
      <c r="E148" s="19"/>
      <c r="G148" s="17" t="s">
        <v>8221</v>
      </c>
      <c r="H148" s="18">
        <v>0</v>
      </c>
      <c r="I148" s="18"/>
      <c r="J148" s="18"/>
      <c r="K148" s="19"/>
    </row>
    <row r="149" spans="1:11" x14ac:dyDescent="0.25">
      <c r="A149" s="17" t="s">
        <v>8219</v>
      </c>
      <c r="B149" s="18">
        <v>14</v>
      </c>
      <c r="C149" s="18"/>
      <c r="D149" s="18"/>
      <c r="E149" s="19"/>
      <c r="G149" s="17" t="s">
        <v>8221</v>
      </c>
      <c r="H149" s="18">
        <v>0</v>
      </c>
      <c r="I149" s="18"/>
      <c r="J149" s="18"/>
      <c r="K149" s="19"/>
    </row>
    <row r="150" spans="1:11" x14ac:dyDescent="0.25">
      <c r="A150" s="17" t="s">
        <v>8219</v>
      </c>
      <c r="B150" s="18">
        <v>14</v>
      </c>
      <c r="C150" s="18"/>
      <c r="D150" s="18"/>
      <c r="E150" s="19"/>
      <c r="G150" s="17" t="s">
        <v>8221</v>
      </c>
      <c r="H150" s="18">
        <v>0</v>
      </c>
      <c r="I150" s="18"/>
      <c r="J150" s="18"/>
      <c r="K150" s="19"/>
    </row>
    <row r="151" spans="1:11" x14ac:dyDescent="0.25">
      <c r="A151" s="17" t="s">
        <v>8219</v>
      </c>
      <c r="B151" s="18">
        <v>14</v>
      </c>
      <c r="C151" s="18"/>
      <c r="D151" s="18"/>
      <c r="E151" s="19"/>
      <c r="G151" s="17" t="s">
        <v>8221</v>
      </c>
      <c r="H151" s="18">
        <v>0</v>
      </c>
      <c r="I151" s="18"/>
      <c r="J151" s="18"/>
      <c r="K151" s="19"/>
    </row>
    <row r="152" spans="1:11" x14ac:dyDescent="0.25">
      <c r="A152" s="17" t="s">
        <v>8219</v>
      </c>
      <c r="B152" s="18">
        <v>14</v>
      </c>
      <c r="C152" s="18"/>
      <c r="D152" s="18"/>
      <c r="E152" s="19"/>
      <c r="G152" s="17" t="s">
        <v>8221</v>
      </c>
      <c r="H152" s="18">
        <v>0</v>
      </c>
      <c r="I152" s="18"/>
      <c r="J152" s="18"/>
      <c r="K152" s="19"/>
    </row>
    <row r="153" spans="1:11" x14ac:dyDescent="0.25">
      <c r="A153" s="17" t="s">
        <v>8219</v>
      </c>
      <c r="B153" s="18">
        <v>14</v>
      </c>
      <c r="C153" s="18"/>
      <c r="D153" s="18"/>
      <c r="E153" s="19"/>
      <c r="G153" s="17" t="s">
        <v>8221</v>
      </c>
      <c r="H153" s="18">
        <v>0</v>
      </c>
      <c r="I153" s="18"/>
      <c r="J153" s="18"/>
      <c r="K153" s="19"/>
    </row>
    <row r="154" spans="1:11" x14ac:dyDescent="0.25">
      <c r="A154" s="17" t="s">
        <v>8219</v>
      </c>
      <c r="B154" s="18">
        <v>14</v>
      </c>
      <c r="C154" s="18"/>
      <c r="D154" s="18"/>
      <c r="E154" s="19"/>
      <c r="G154" s="17" t="s">
        <v>8221</v>
      </c>
      <c r="H154" s="18">
        <v>0</v>
      </c>
      <c r="I154" s="18"/>
      <c r="J154" s="18"/>
      <c r="K154" s="19"/>
    </row>
    <row r="155" spans="1:11" x14ac:dyDescent="0.25">
      <c r="A155" s="17" t="s">
        <v>8219</v>
      </c>
      <c r="B155" s="18">
        <v>14</v>
      </c>
      <c r="C155" s="18"/>
      <c r="D155" s="18"/>
      <c r="E155" s="19"/>
      <c r="G155" s="17" t="s">
        <v>8221</v>
      </c>
      <c r="H155" s="18">
        <v>0</v>
      </c>
      <c r="I155" s="18"/>
      <c r="J155" s="18"/>
      <c r="K155" s="19"/>
    </row>
    <row r="156" spans="1:11" x14ac:dyDescent="0.25">
      <c r="A156" s="17" t="s">
        <v>8219</v>
      </c>
      <c r="B156" s="18">
        <v>14</v>
      </c>
      <c r="C156" s="18"/>
      <c r="D156" s="18"/>
      <c r="E156" s="19"/>
      <c r="G156" s="17" t="s">
        <v>8221</v>
      </c>
      <c r="H156" s="18">
        <v>0</v>
      </c>
      <c r="I156" s="18"/>
      <c r="J156" s="18"/>
      <c r="K156" s="19"/>
    </row>
    <row r="157" spans="1:11" x14ac:dyDescent="0.25">
      <c r="A157" s="17" t="s">
        <v>8219</v>
      </c>
      <c r="B157" s="18">
        <v>14</v>
      </c>
      <c r="C157" s="18"/>
      <c r="D157" s="18"/>
      <c r="E157" s="19"/>
      <c r="G157" s="17" t="s">
        <v>8221</v>
      </c>
      <c r="H157" s="18">
        <v>0</v>
      </c>
      <c r="I157" s="18"/>
      <c r="J157" s="18"/>
      <c r="K157" s="19"/>
    </row>
    <row r="158" spans="1:11" x14ac:dyDescent="0.25">
      <c r="A158" s="17" t="s">
        <v>8219</v>
      </c>
      <c r="B158" s="18">
        <v>14</v>
      </c>
      <c r="C158" s="18"/>
      <c r="D158" s="18"/>
      <c r="E158" s="19"/>
      <c r="G158" s="17" t="s">
        <v>8221</v>
      </c>
      <c r="H158" s="18">
        <v>0</v>
      </c>
      <c r="I158" s="18"/>
      <c r="J158" s="18"/>
      <c r="K158" s="19"/>
    </row>
    <row r="159" spans="1:11" x14ac:dyDescent="0.25">
      <c r="A159" s="17" t="s">
        <v>8219</v>
      </c>
      <c r="B159" s="18">
        <v>14</v>
      </c>
      <c r="C159" s="18"/>
      <c r="D159" s="18"/>
      <c r="E159" s="19"/>
      <c r="G159" s="17" t="s">
        <v>8221</v>
      </c>
      <c r="H159" s="18">
        <v>0</v>
      </c>
      <c r="I159" s="18"/>
      <c r="J159" s="18"/>
      <c r="K159" s="19"/>
    </row>
    <row r="160" spans="1:11" x14ac:dyDescent="0.25">
      <c r="A160" s="17" t="s">
        <v>8219</v>
      </c>
      <c r="B160" s="18">
        <v>14</v>
      </c>
      <c r="C160" s="18"/>
      <c r="D160" s="18"/>
      <c r="E160" s="19"/>
      <c r="G160" s="17" t="s">
        <v>8221</v>
      </c>
      <c r="H160" s="18">
        <v>0</v>
      </c>
      <c r="I160" s="18"/>
      <c r="J160" s="18"/>
      <c r="K160" s="19"/>
    </row>
    <row r="161" spans="1:11" x14ac:dyDescent="0.25">
      <c r="A161" s="17" t="s">
        <v>8219</v>
      </c>
      <c r="B161" s="18">
        <v>14</v>
      </c>
      <c r="C161" s="18"/>
      <c r="D161" s="18"/>
      <c r="E161" s="19"/>
      <c r="G161" s="17" t="s">
        <v>8221</v>
      </c>
      <c r="H161" s="18">
        <v>0</v>
      </c>
      <c r="I161" s="18"/>
      <c r="J161" s="18"/>
      <c r="K161" s="19"/>
    </row>
    <row r="162" spans="1:11" x14ac:dyDescent="0.25">
      <c r="A162" s="17" t="s">
        <v>8219</v>
      </c>
      <c r="B162" s="18">
        <v>14</v>
      </c>
      <c r="C162" s="18"/>
      <c r="D162" s="18"/>
      <c r="E162" s="19"/>
      <c r="G162" s="17" t="s">
        <v>8221</v>
      </c>
      <c r="H162" s="18">
        <v>0</v>
      </c>
      <c r="I162" s="18"/>
      <c r="J162" s="18"/>
      <c r="K162" s="19"/>
    </row>
    <row r="163" spans="1:11" x14ac:dyDescent="0.25">
      <c r="A163" s="17" t="s">
        <v>8219</v>
      </c>
      <c r="B163" s="18">
        <v>14</v>
      </c>
      <c r="C163" s="18"/>
      <c r="D163" s="18"/>
      <c r="E163" s="19"/>
      <c r="G163" s="17" t="s">
        <v>8221</v>
      </c>
      <c r="H163" s="18">
        <v>0</v>
      </c>
      <c r="I163" s="18"/>
      <c r="J163" s="18"/>
      <c r="K163" s="19"/>
    </row>
    <row r="164" spans="1:11" x14ac:dyDescent="0.25">
      <c r="A164" s="17" t="s">
        <v>8219</v>
      </c>
      <c r="B164" s="18">
        <v>14</v>
      </c>
      <c r="C164" s="18"/>
      <c r="D164" s="18"/>
      <c r="E164" s="19"/>
      <c r="G164" s="17" t="s">
        <v>8221</v>
      </c>
      <c r="H164" s="18">
        <v>0</v>
      </c>
      <c r="I164" s="18"/>
      <c r="J164" s="18"/>
      <c r="K164" s="19"/>
    </row>
    <row r="165" spans="1:11" x14ac:dyDescent="0.25">
      <c r="A165" s="17" t="s">
        <v>8219</v>
      </c>
      <c r="B165" s="18">
        <v>14</v>
      </c>
      <c r="C165" s="18"/>
      <c r="D165" s="18"/>
      <c r="E165" s="19"/>
      <c r="G165" s="17" t="s">
        <v>8221</v>
      </c>
      <c r="H165" s="18">
        <v>0</v>
      </c>
      <c r="I165" s="18"/>
      <c r="J165" s="18"/>
      <c r="K165" s="19"/>
    </row>
    <row r="166" spans="1:11" x14ac:dyDescent="0.25">
      <c r="A166" s="17" t="s">
        <v>8219</v>
      </c>
      <c r="B166" s="18">
        <v>15</v>
      </c>
      <c r="C166" s="18"/>
      <c r="D166" s="18"/>
      <c r="E166" s="19"/>
      <c r="G166" s="17" t="s">
        <v>8221</v>
      </c>
      <c r="H166" s="18">
        <v>0</v>
      </c>
      <c r="I166" s="18"/>
      <c r="J166" s="18"/>
      <c r="K166" s="19"/>
    </row>
    <row r="167" spans="1:11" x14ac:dyDescent="0.25">
      <c r="A167" s="17" t="s">
        <v>8219</v>
      </c>
      <c r="B167" s="18">
        <v>15</v>
      </c>
      <c r="C167" s="18"/>
      <c r="D167" s="18"/>
      <c r="E167" s="19"/>
      <c r="G167" s="17" t="s">
        <v>8221</v>
      </c>
      <c r="H167" s="18">
        <v>0</v>
      </c>
      <c r="I167" s="18"/>
      <c r="J167" s="18"/>
      <c r="K167" s="19"/>
    </row>
    <row r="168" spans="1:11" x14ac:dyDescent="0.25">
      <c r="A168" s="17" t="s">
        <v>8219</v>
      </c>
      <c r="B168" s="18">
        <v>15</v>
      </c>
      <c r="C168" s="18"/>
      <c r="D168" s="18"/>
      <c r="E168" s="19"/>
      <c r="G168" s="17" t="s">
        <v>8221</v>
      </c>
      <c r="H168" s="18">
        <v>0</v>
      </c>
      <c r="I168" s="18"/>
      <c r="J168" s="18"/>
      <c r="K168" s="19"/>
    </row>
    <row r="169" spans="1:11" x14ac:dyDescent="0.25">
      <c r="A169" s="17" t="s">
        <v>8219</v>
      </c>
      <c r="B169" s="18">
        <v>15</v>
      </c>
      <c r="C169" s="18"/>
      <c r="D169" s="18"/>
      <c r="E169" s="19"/>
      <c r="G169" s="17" t="s">
        <v>8221</v>
      </c>
      <c r="H169" s="18">
        <v>0</v>
      </c>
      <c r="I169" s="18"/>
      <c r="J169" s="18"/>
      <c r="K169" s="19"/>
    </row>
    <row r="170" spans="1:11" x14ac:dyDescent="0.25">
      <c r="A170" s="17" t="s">
        <v>8219</v>
      </c>
      <c r="B170" s="18">
        <v>15</v>
      </c>
      <c r="C170" s="18"/>
      <c r="D170" s="18"/>
      <c r="E170" s="19"/>
      <c r="G170" s="17" t="s">
        <v>8221</v>
      </c>
      <c r="H170" s="18">
        <v>0</v>
      </c>
      <c r="I170" s="18"/>
      <c r="J170" s="18"/>
      <c r="K170" s="19"/>
    </row>
    <row r="171" spans="1:11" x14ac:dyDescent="0.25">
      <c r="A171" s="17" t="s">
        <v>8219</v>
      </c>
      <c r="B171" s="18">
        <v>15</v>
      </c>
      <c r="C171" s="18"/>
      <c r="D171" s="18"/>
      <c r="E171" s="19"/>
      <c r="G171" s="17" t="s">
        <v>8221</v>
      </c>
      <c r="H171" s="18">
        <v>0</v>
      </c>
      <c r="I171" s="18"/>
      <c r="J171" s="18"/>
      <c r="K171" s="19"/>
    </row>
    <row r="172" spans="1:11" x14ac:dyDescent="0.25">
      <c r="A172" s="17" t="s">
        <v>8219</v>
      </c>
      <c r="B172" s="18">
        <v>15</v>
      </c>
      <c r="C172" s="18"/>
      <c r="D172" s="18"/>
      <c r="E172" s="19"/>
      <c r="G172" s="17" t="s">
        <v>8221</v>
      </c>
      <c r="H172" s="18">
        <v>0</v>
      </c>
      <c r="I172" s="18"/>
      <c r="J172" s="18"/>
      <c r="K172" s="19"/>
    </row>
    <row r="173" spans="1:11" x14ac:dyDescent="0.25">
      <c r="A173" s="17" t="s">
        <v>8219</v>
      </c>
      <c r="B173" s="18">
        <v>15</v>
      </c>
      <c r="C173" s="18"/>
      <c r="D173" s="18"/>
      <c r="E173" s="19"/>
      <c r="G173" s="17" t="s">
        <v>8221</v>
      </c>
      <c r="H173" s="18">
        <v>0</v>
      </c>
      <c r="I173" s="18"/>
      <c r="J173" s="18"/>
      <c r="K173" s="19"/>
    </row>
    <row r="174" spans="1:11" x14ac:dyDescent="0.25">
      <c r="A174" s="17" t="s">
        <v>8219</v>
      </c>
      <c r="B174" s="18">
        <v>15</v>
      </c>
      <c r="C174" s="18"/>
      <c r="D174" s="18"/>
      <c r="E174" s="19"/>
      <c r="G174" s="17" t="s">
        <v>8221</v>
      </c>
      <c r="H174" s="18">
        <v>0</v>
      </c>
      <c r="I174" s="18"/>
      <c r="J174" s="18"/>
      <c r="K174" s="19"/>
    </row>
    <row r="175" spans="1:11" x14ac:dyDescent="0.25">
      <c r="A175" s="17" t="s">
        <v>8219</v>
      </c>
      <c r="B175" s="18">
        <v>15</v>
      </c>
      <c r="C175" s="18"/>
      <c r="D175" s="18"/>
      <c r="E175" s="19"/>
      <c r="G175" s="17" t="s">
        <v>8221</v>
      </c>
      <c r="H175" s="18">
        <v>0</v>
      </c>
      <c r="I175" s="18"/>
      <c r="J175" s="18"/>
      <c r="K175" s="19"/>
    </row>
    <row r="176" spans="1:11" x14ac:dyDescent="0.25">
      <c r="A176" s="17" t="s">
        <v>8219</v>
      </c>
      <c r="B176" s="18">
        <v>15</v>
      </c>
      <c r="C176" s="18"/>
      <c r="D176" s="18"/>
      <c r="E176" s="19"/>
      <c r="G176" s="17" t="s">
        <v>8221</v>
      </c>
      <c r="H176" s="18">
        <v>0</v>
      </c>
      <c r="I176" s="18"/>
      <c r="J176" s="18"/>
      <c r="K176" s="19"/>
    </row>
    <row r="177" spans="1:11" x14ac:dyDescent="0.25">
      <c r="A177" s="17" t="s">
        <v>8219</v>
      </c>
      <c r="B177" s="18">
        <v>15</v>
      </c>
      <c r="C177" s="18"/>
      <c r="D177" s="18"/>
      <c r="E177" s="19"/>
      <c r="G177" s="17" t="s">
        <v>8221</v>
      </c>
      <c r="H177" s="18">
        <v>0</v>
      </c>
      <c r="I177" s="18"/>
      <c r="J177" s="18"/>
      <c r="K177" s="19"/>
    </row>
    <row r="178" spans="1:11" x14ac:dyDescent="0.25">
      <c r="A178" s="17" t="s">
        <v>8219</v>
      </c>
      <c r="B178" s="18">
        <v>15</v>
      </c>
      <c r="C178" s="18"/>
      <c r="D178" s="18"/>
      <c r="E178" s="19"/>
      <c r="G178" s="17" t="s">
        <v>8221</v>
      </c>
      <c r="H178" s="18">
        <v>0</v>
      </c>
      <c r="I178" s="18"/>
      <c r="J178" s="18"/>
      <c r="K178" s="19"/>
    </row>
    <row r="179" spans="1:11" x14ac:dyDescent="0.25">
      <c r="A179" s="17" t="s">
        <v>8219</v>
      </c>
      <c r="B179" s="18">
        <v>15</v>
      </c>
      <c r="C179" s="18"/>
      <c r="D179" s="18"/>
      <c r="E179" s="19"/>
      <c r="G179" s="17" t="s">
        <v>8221</v>
      </c>
      <c r="H179" s="18">
        <v>0</v>
      </c>
      <c r="I179" s="18"/>
      <c r="J179" s="18"/>
      <c r="K179" s="19"/>
    </row>
    <row r="180" spans="1:11" x14ac:dyDescent="0.25">
      <c r="A180" s="17" t="s">
        <v>8219</v>
      </c>
      <c r="B180" s="18">
        <v>15</v>
      </c>
      <c r="C180" s="18"/>
      <c r="D180" s="18"/>
      <c r="E180" s="19"/>
      <c r="G180" s="17" t="s">
        <v>8221</v>
      </c>
      <c r="H180" s="18">
        <v>0</v>
      </c>
      <c r="I180" s="18"/>
      <c r="J180" s="18"/>
      <c r="K180" s="19"/>
    </row>
    <row r="181" spans="1:11" x14ac:dyDescent="0.25">
      <c r="A181" s="17" t="s">
        <v>8219</v>
      </c>
      <c r="B181" s="18">
        <v>15</v>
      </c>
      <c r="C181" s="18"/>
      <c r="D181" s="18"/>
      <c r="E181" s="19"/>
      <c r="G181" s="17" t="s">
        <v>8221</v>
      </c>
      <c r="H181" s="18">
        <v>0</v>
      </c>
      <c r="I181" s="18"/>
      <c r="J181" s="18"/>
      <c r="K181" s="19"/>
    </row>
    <row r="182" spans="1:11" x14ac:dyDescent="0.25">
      <c r="A182" s="17" t="s">
        <v>8219</v>
      </c>
      <c r="B182" s="18">
        <v>15</v>
      </c>
      <c r="C182" s="18"/>
      <c r="D182" s="18"/>
      <c r="E182" s="19"/>
      <c r="G182" s="17" t="s">
        <v>8221</v>
      </c>
      <c r="H182" s="18">
        <v>0</v>
      </c>
      <c r="I182" s="18"/>
      <c r="J182" s="18"/>
      <c r="K182" s="19"/>
    </row>
    <row r="183" spans="1:11" x14ac:dyDescent="0.25">
      <c r="A183" s="17" t="s">
        <v>8219</v>
      </c>
      <c r="B183" s="18">
        <v>15</v>
      </c>
      <c r="C183" s="18"/>
      <c r="D183" s="18"/>
      <c r="E183" s="19"/>
      <c r="G183" s="17" t="s">
        <v>8221</v>
      </c>
      <c r="H183" s="18">
        <v>0</v>
      </c>
      <c r="I183" s="18"/>
      <c r="J183" s="18"/>
      <c r="K183" s="19"/>
    </row>
    <row r="184" spans="1:11" x14ac:dyDescent="0.25">
      <c r="A184" s="17" t="s">
        <v>8219</v>
      </c>
      <c r="B184" s="18">
        <v>15</v>
      </c>
      <c r="C184" s="18"/>
      <c r="D184" s="18"/>
      <c r="E184" s="19"/>
      <c r="G184" s="17" t="s">
        <v>8221</v>
      </c>
      <c r="H184" s="18">
        <v>0</v>
      </c>
      <c r="I184" s="18"/>
      <c r="J184" s="18"/>
      <c r="K184" s="19"/>
    </row>
    <row r="185" spans="1:11" x14ac:dyDescent="0.25">
      <c r="A185" s="17" t="s">
        <v>8219</v>
      </c>
      <c r="B185" s="18">
        <v>15</v>
      </c>
      <c r="C185" s="18"/>
      <c r="D185" s="18"/>
      <c r="E185" s="19"/>
      <c r="G185" s="17" t="s">
        <v>8221</v>
      </c>
      <c r="H185" s="18">
        <v>0</v>
      </c>
      <c r="I185" s="18"/>
      <c r="J185" s="18"/>
      <c r="K185" s="19"/>
    </row>
    <row r="186" spans="1:11" x14ac:dyDescent="0.25">
      <c r="A186" s="17" t="s">
        <v>8219</v>
      </c>
      <c r="B186" s="18">
        <v>15</v>
      </c>
      <c r="C186" s="18"/>
      <c r="D186" s="18"/>
      <c r="E186" s="19"/>
      <c r="G186" s="17" t="s">
        <v>8221</v>
      </c>
      <c r="H186" s="18">
        <v>0</v>
      </c>
      <c r="I186" s="18"/>
      <c r="J186" s="18"/>
      <c r="K186" s="19"/>
    </row>
    <row r="187" spans="1:11" x14ac:dyDescent="0.25">
      <c r="A187" s="17" t="s">
        <v>8219</v>
      </c>
      <c r="B187" s="18">
        <v>15</v>
      </c>
      <c r="C187" s="18"/>
      <c r="D187" s="18"/>
      <c r="E187" s="19"/>
      <c r="G187" s="17" t="s">
        <v>8221</v>
      </c>
      <c r="H187" s="18">
        <v>0</v>
      </c>
      <c r="I187" s="18"/>
      <c r="J187" s="18"/>
      <c r="K187" s="19"/>
    </row>
    <row r="188" spans="1:11" x14ac:dyDescent="0.25">
      <c r="A188" s="17" t="s">
        <v>8219</v>
      </c>
      <c r="B188" s="18">
        <v>15</v>
      </c>
      <c r="C188" s="18"/>
      <c r="D188" s="18"/>
      <c r="E188" s="19"/>
      <c r="G188" s="17" t="s">
        <v>8221</v>
      </c>
      <c r="H188" s="18">
        <v>0</v>
      </c>
      <c r="I188" s="18"/>
      <c r="J188" s="18"/>
      <c r="K188" s="19"/>
    </row>
    <row r="189" spans="1:11" x14ac:dyDescent="0.25">
      <c r="A189" s="17" t="s">
        <v>8219</v>
      </c>
      <c r="B189" s="18">
        <v>15</v>
      </c>
      <c r="C189" s="18"/>
      <c r="D189" s="18"/>
      <c r="E189" s="19"/>
      <c r="G189" s="17" t="s">
        <v>8221</v>
      </c>
      <c r="H189" s="18">
        <v>0</v>
      </c>
      <c r="I189" s="18"/>
      <c r="J189" s="18"/>
      <c r="K189" s="19"/>
    </row>
    <row r="190" spans="1:11" x14ac:dyDescent="0.25">
      <c r="A190" s="17" t="s">
        <v>8219</v>
      </c>
      <c r="B190" s="18">
        <v>15</v>
      </c>
      <c r="C190" s="18"/>
      <c r="D190" s="18"/>
      <c r="E190" s="19"/>
      <c r="G190" s="17" t="s">
        <v>8221</v>
      </c>
      <c r="H190" s="18">
        <v>0</v>
      </c>
      <c r="I190" s="18"/>
      <c r="J190" s="18"/>
      <c r="K190" s="19"/>
    </row>
    <row r="191" spans="1:11" x14ac:dyDescent="0.25">
      <c r="A191" s="17" t="s">
        <v>8219</v>
      </c>
      <c r="B191" s="18">
        <v>15</v>
      </c>
      <c r="C191" s="18"/>
      <c r="D191" s="18"/>
      <c r="E191" s="19"/>
      <c r="G191" s="17" t="s">
        <v>8221</v>
      </c>
      <c r="H191" s="18">
        <v>0</v>
      </c>
      <c r="I191" s="18"/>
      <c r="J191" s="18"/>
      <c r="K191" s="19"/>
    </row>
    <row r="192" spans="1:11" x14ac:dyDescent="0.25">
      <c r="A192" s="17" t="s">
        <v>8219</v>
      </c>
      <c r="B192" s="18">
        <v>16</v>
      </c>
      <c r="C192" s="18"/>
      <c r="D192" s="18"/>
      <c r="E192" s="19"/>
      <c r="G192" s="17" t="s">
        <v>8221</v>
      </c>
      <c r="H192" s="18">
        <v>0</v>
      </c>
      <c r="I192" s="18"/>
      <c r="J192" s="18"/>
      <c r="K192" s="19"/>
    </row>
    <row r="193" spans="1:11" x14ac:dyDescent="0.25">
      <c r="A193" s="17" t="s">
        <v>8219</v>
      </c>
      <c r="B193" s="18">
        <v>16</v>
      </c>
      <c r="C193" s="18"/>
      <c r="D193" s="18"/>
      <c r="E193" s="19"/>
      <c r="G193" s="17" t="s">
        <v>8221</v>
      </c>
      <c r="H193" s="18">
        <v>0</v>
      </c>
      <c r="I193" s="18"/>
      <c r="J193" s="18"/>
      <c r="K193" s="19"/>
    </row>
    <row r="194" spans="1:11" x14ac:dyDescent="0.25">
      <c r="A194" s="17" t="s">
        <v>8219</v>
      </c>
      <c r="B194" s="18">
        <v>16</v>
      </c>
      <c r="C194" s="18"/>
      <c r="D194" s="18"/>
      <c r="E194" s="19"/>
      <c r="G194" s="17" t="s">
        <v>8221</v>
      </c>
      <c r="H194" s="18">
        <v>0</v>
      </c>
      <c r="I194" s="18"/>
      <c r="J194" s="18"/>
      <c r="K194" s="19"/>
    </row>
    <row r="195" spans="1:11" x14ac:dyDescent="0.25">
      <c r="A195" s="17" t="s">
        <v>8219</v>
      </c>
      <c r="B195" s="18">
        <v>16</v>
      </c>
      <c r="C195" s="18"/>
      <c r="D195" s="18"/>
      <c r="E195" s="19"/>
      <c r="G195" s="17" t="s">
        <v>8221</v>
      </c>
      <c r="H195" s="18">
        <v>0</v>
      </c>
      <c r="I195" s="18"/>
      <c r="J195" s="18"/>
      <c r="K195" s="19"/>
    </row>
    <row r="196" spans="1:11" x14ac:dyDescent="0.25">
      <c r="A196" s="17" t="s">
        <v>8219</v>
      </c>
      <c r="B196" s="18">
        <v>16</v>
      </c>
      <c r="C196" s="18"/>
      <c r="D196" s="18"/>
      <c r="E196" s="19"/>
      <c r="G196" s="17" t="s">
        <v>8221</v>
      </c>
      <c r="H196" s="18">
        <v>0</v>
      </c>
      <c r="I196" s="18"/>
      <c r="J196" s="18"/>
      <c r="K196" s="19"/>
    </row>
    <row r="197" spans="1:11" x14ac:dyDescent="0.25">
      <c r="A197" s="17" t="s">
        <v>8219</v>
      </c>
      <c r="B197" s="18">
        <v>16</v>
      </c>
      <c r="C197" s="18"/>
      <c r="D197" s="18"/>
      <c r="E197" s="19"/>
      <c r="G197" s="17" t="s">
        <v>8221</v>
      </c>
      <c r="H197" s="18">
        <v>0</v>
      </c>
      <c r="I197" s="18"/>
      <c r="J197" s="18"/>
      <c r="K197" s="19"/>
    </row>
    <row r="198" spans="1:11" x14ac:dyDescent="0.25">
      <c r="A198" s="17" t="s">
        <v>8219</v>
      </c>
      <c r="B198" s="18">
        <v>16</v>
      </c>
      <c r="C198" s="18"/>
      <c r="D198" s="18"/>
      <c r="E198" s="19"/>
      <c r="G198" s="17" t="s">
        <v>8221</v>
      </c>
      <c r="H198" s="18">
        <v>0</v>
      </c>
      <c r="I198" s="18"/>
      <c r="J198" s="18"/>
      <c r="K198" s="19"/>
    </row>
    <row r="199" spans="1:11" x14ac:dyDescent="0.25">
      <c r="A199" s="17" t="s">
        <v>8219</v>
      </c>
      <c r="B199" s="18">
        <v>16</v>
      </c>
      <c r="C199" s="18"/>
      <c r="D199" s="18"/>
      <c r="E199" s="19"/>
      <c r="G199" s="17" t="s">
        <v>8221</v>
      </c>
      <c r="H199" s="18">
        <v>0</v>
      </c>
      <c r="I199" s="18"/>
      <c r="J199" s="18"/>
      <c r="K199" s="19"/>
    </row>
    <row r="200" spans="1:11" x14ac:dyDescent="0.25">
      <c r="A200" s="17" t="s">
        <v>8219</v>
      </c>
      <c r="B200" s="18">
        <v>16</v>
      </c>
      <c r="C200" s="18"/>
      <c r="D200" s="18"/>
      <c r="E200" s="19"/>
      <c r="G200" s="17" t="s">
        <v>8221</v>
      </c>
      <c r="H200" s="18">
        <v>0</v>
      </c>
      <c r="I200" s="18"/>
      <c r="J200" s="18"/>
      <c r="K200" s="19"/>
    </row>
    <row r="201" spans="1:11" x14ac:dyDescent="0.25">
      <c r="A201" s="17" t="s">
        <v>8219</v>
      </c>
      <c r="B201" s="18">
        <v>16</v>
      </c>
      <c r="C201" s="18"/>
      <c r="D201" s="18"/>
      <c r="E201" s="19"/>
      <c r="G201" s="17" t="s">
        <v>8221</v>
      </c>
      <c r="H201" s="18">
        <v>0</v>
      </c>
      <c r="I201" s="18"/>
      <c r="J201" s="18"/>
      <c r="K201" s="19"/>
    </row>
    <row r="202" spans="1:11" x14ac:dyDescent="0.25">
      <c r="A202" s="17" t="s">
        <v>8219</v>
      </c>
      <c r="B202" s="18">
        <v>16</v>
      </c>
      <c r="C202" s="18"/>
      <c r="D202" s="18"/>
      <c r="E202" s="19"/>
      <c r="G202" s="17" t="s">
        <v>8221</v>
      </c>
      <c r="H202" s="18">
        <v>0</v>
      </c>
      <c r="I202" s="18"/>
      <c r="J202" s="18"/>
      <c r="K202" s="19"/>
    </row>
    <row r="203" spans="1:11" x14ac:dyDescent="0.25">
      <c r="A203" s="17" t="s">
        <v>8219</v>
      </c>
      <c r="B203" s="18">
        <v>16</v>
      </c>
      <c r="C203" s="18"/>
      <c r="D203" s="18"/>
      <c r="E203" s="19"/>
      <c r="G203" s="17" t="s">
        <v>8221</v>
      </c>
      <c r="H203" s="18">
        <v>0</v>
      </c>
      <c r="I203" s="18"/>
      <c r="J203" s="18"/>
      <c r="K203" s="19"/>
    </row>
    <row r="204" spans="1:11" x14ac:dyDescent="0.25">
      <c r="A204" s="17" t="s">
        <v>8219</v>
      </c>
      <c r="B204" s="18">
        <v>16</v>
      </c>
      <c r="C204" s="18"/>
      <c r="D204" s="18"/>
      <c r="E204" s="19"/>
      <c r="G204" s="17" t="s">
        <v>8221</v>
      </c>
      <c r="H204" s="18">
        <v>0</v>
      </c>
      <c r="I204" s="18"/>
      <c r="J204" s="18"/>
      <c r="K204" s="19"/>
    </row>
    <row r="205" spans="1:11" x14ac:dyDescent="0.25">
      <c r="A205" s="17" t="s">
        <v>8219</v>
      </c>
      <c r="B205" s="18">
        <v>17</v>
      </c>
      <c r="C205" s="18"/>
      <c r="D205" s="18"/>
      <c r="E205" s="19"/>
      <c r="G205" s="17" t="s">
        <v>8221</v>
      </c>
      <c r="H205" s="18">
        <v>0</v>
      </c>
      <c r="I205" s="18"/>
      <c r="J205" s="18"/>
      <c r="K205" s="19"/>
    </row>
    <row r="206" spans="1:11" x14ac:dyDescent="0.25">
      <c r="A206" s="17" t="s">
        <v>8219</v>
      </c>
      <c r="B206" s="18">
        <v>17</v>
      </c>
      <c r="C206" s="18"/>
      <c r="D206" s="18"/>
      <c r="E206" s="19"/>
      <c r="G206" s="17" t="s">
        <v>8221</v>
      </c>
      <c r="H206" s="18">
        <v>0</v>
      </c>
      <c r="I206" s="18"/>
      <c r="J206" s="18"/>
      <c r="K206" s="19"/>
    </row>
    <row r="207" spans="1:11" x14ac:dyDescent="0.25">
      <c r="A207" s="17" t="s">
        <v>8219</v>
      </c>
      <c r="B207" s="18">
        <v>17</v>
      </c>
      <c r="C207" s="18"/>
      <c r="D207" s="18"/>
      <c r="E207" s="19"/>
      <c r="G207" s="17" t="s">
        <v>8221</v>
      </c>
      <c r="H207" s="18">
        <v>0</v>
      </c>
      <c r="I207" s="18"/>
      <c r="J207" s="18"/>
      <c r="K207" s="19"/>
    </row>
    <row r="208" spans="1:11" x14ac:dyDescent="0.25">
      <c r="A208" s="17" t="s">
        <v>8219</v>
      </c>
      <c r="B208" s="18">
        <v>17</v>
      </c>
      <c r="C208" s="18"/>
      <c r="D208" s="18"/>
      <c r="E208" s="19"/>
      <c r="G208" s="17" t="s">
        <v>8221</v>
      </c>
      <c r="H208" s="18">
        <v>0</v>
      </c>
      <c r="I208" s="18"/>
      <c r="J208" s="18"/>
      <c r="K208" s="19"/>
    </row>
    <row r="209" spans="1:11" x14ac:dyDescent="0.25">
      <c r="A209" s="17" t="s">
        <v>8219</v>
      </c>
      <c r="B209" s="18">
        <v>17</v>
      </c>
      <c r="C209" s="18"/>
      <c r="D209" s="18"/>
      <c r="E209" s="19"/>
      <c r="G209" s="17" t="s">
        <v>8221</v>
      </c>
      <c r="H209" s="18">
        <v>0</v>
      </c>
      <c r="I209" s="18"/>
      <c r="J209" s="18"/>
      <c r="K209" s="19"/>
    </row>
    <row r="210" spans="1:11" x14ac:dyDescent="0.25">
      <c r="A210" s="17" t="s">
        <v>8219</v>
      </c>
      <c r="B210" s="18">
        <v>17</v>
      </c>
      <c r="C210" s="18"/>
      <c r="D210" s="18"/>
      <c r="E210" s="19"/>
      <c r="G210" s="17" t="s">
        <v>8221</v>
      </c>
      <c r="H210" s="18">
        <v>0</v>
      </c>
      <c r="I210" s="18"/>
      <c r="J210" s="18"/>
      <c r="K210" s="19"/>
    </row>
    <row r="211" spans="1:11" x14ac:dyDescent="0.25">
      <c r="A211" s="17" t="s">
        <v>8219</v>
      </c>
      <c r="B211" s="18">
        <v>17</v>
      </c>
      <c r="C211" s="18"/>
      <c r="D211" s="18"/>
      <c r="E211" s="19"/>
      <c r="G211" s="17" t="s">
        <v>8221</v>
      </c>
      <c r="H211" s="18">
        <v>0</v>
      </c>
      <c r="I211" s="18"/>
      <c r="J211" s="18"/>
      <c r="K211" s="19"/>
    </row>
    <row r="212" spans="1:11" x14ac:dyDescent="0.25">
      <c r="A212" s="17" t="s">
        <v>8219</v>
      </c>
      <c r="B212" s="18">
        <v>17</v>
      </c>
      <c r="C212" s="18"/>
      <c r="D212" s="18"/>
      <c r="E212" s="19"/>
      <c r="G212" s="17" t="s">
        <v>8221</v>
      </c>
      <c r="H212" s="18">
        <v>0</v>
      </c>
      <c r="I212" s="18"/>
      <c r="J212" s="18"/>
      <c r="K212" s="19"/>
    </row>
    <row r="213" spans="1:11" x14ac:dyDescent="0.25">
      <c r="A213" s="17" t="s">
        <v>8219</v>
      </c>
      <c r="B213" s="18">
        <v>17</v>
      </c>
      <c r="C213" s="18"/>
      <c r="D213" s="18"/>
      <c r="E213" s="19"/>
      <c r="G213" s="17" t="s">
        <v>8221</v>
      </c>
      <c r="H213" s="18">
        <v>0</v>
      </c>
      <c r="I213" s="18"/>
      <c r="J213" s="18"/>
      <c r="K213" s="19"/>
    </row>
    <row r="214" spans="1:11" x14ac:dyDescent="0.25">
      <c r="A214" s="17" t="s">
        <v>8219</v>
      </c>
      <c r="B214" s="18">
        <v>17</v>
      </c>
      <c r="C214" s="18"/>
      <c r="D214" s="18"/>
      <c r="E214" s="19"/>
      <c r="G214" s="17" t="s">
        <v>8221</v>
      </c>
      <c r="H214" s="18">
        <v>0</v>
      </c>
      <c r="I214" s="18"/>
      <c r="J214" s="18"/>
      <c r="K214" s="19"/>
    </row>
    <row r="215" spans="1:11" x14ac:dyDescent="0.25">
      <c r="A215" s="17" t="s">
        <v>8219</v>
      </c>
      <c r="B215" s="18">
        <v>17</v>
      </c>
      <c r="C215" s="18"/>
      <c r="D215" s="18"/>
      <c r="E215" s="19"/>
      <c r="G215" s="17" t="s">
        <v>8221</v>
      </c>
      <c r="H215" s="18">
        <v>0</v>
      </c>
      <c r="I215" s="18"/>
      <c r="J215" s="18"/>
      <c r="K215" s="19"/>
    </row>
    <row r="216" spans="1:11" x14ac:dyDescent="0.25">
      <c r="A216" s="17" t="s">
        <v>8219</v>
      </c>
      <c r="B216" s="18">
        <v>17</v>
      </c>
      <c r="C216" s="18"/>
      <c r="D216" s="18"/>
      <c r="E216" s="19"/>
      <c r="G216" s="17" t="s">
        <v>8221</v>
      </c>
      <c r="H216" s="18">
        <v>0</v>
      </c>
      <c r="I216" s="18"/>
      <c r="J216" s="18"/>
      <c r="K216" s="19"/>
    </row>
    <row r="217" spans="1:11" x14ac:dyDescent="0.25">
      <c r="A217" s="17" t="s">
        <v>8219</v>
      </c>
      <c r="B217" s="18">
        <v>17</v>
      </c>
      <c r="C217" s="18"/>
      <c r="D217" s="18"/>
      <c r="E217" s="19"/>
      <c r="G217" s="17" t="s">
        <v>8221</v>
      </c>
      <c r="H217" s="18">
        <v>0</v>
      </c>
      <c r="I217" s="18"/>
      <c r="J217" s="18"/>
      <c r="K217" s="19"/>
    </row>
    <row r="218" spans="1:11" x14ac:dyDescent="0.25">
      <c r="A218" s="17" t="s">
        <v>8219</v>
      </c>
      <c r="B218" s="18">
        <v>17</v>
      </c>
      <c r="C218" s="18"/>
      <c r="D218" s="18"/>
      <c r="E218" s="19"/>
      <c r="G218" s="17" t="s">
        <v>8221</v>
      </c>
      <c r="H218" s="18">
        <v>0</v>
      </c>
      <c r="I218" s="18"/>
      <c r="J218" s="18"/>
      <c r="K218" s="19"/>
    </row>
    <row r="219" spans="1:11" x14ac:dyDescent="0.25">
      <c r="A219" s="17" t="s">
        <v>8219</v>
      </c>
      <c r="B219" s="18">
        <v>17</v>
      </c>
      <c r="C219" s="18"/>
      <c r="D219" s="18"/>
      <c r="E219" s="19"/>
      <c r="G219" s="17" t="s">
        <v>8221</v>
      </c>
      <c r="H219" s="18">
        <v>0</v>
      </c>
      <c r="I219" s="18"/>
      <c r="J219" s="18"/>
      <c r="K219" s="19"/>
    </row>
    <row r="220" spans="1:11" x14ac:dyDescent="0.25">
      <c r="A220" s="17" t="s">
        <v>8219</v>
      </c>
      <c r="B220" s="18">
        <v>17</v>
      </c>
      <c r="C220" s="18"/>
      <c r="D220" s="18"/>
      <c r="E220" s="19"/>
      <c r="G220" s="17" t="s">
        <v>8221</v>
      </c>
      <c r="H220" s="18">
        <v>0</v>
      </c>
      <c r="I220" s="18"/>
      <c r="J220" s="18"/>
      <c r="K220" s="19"/>
    </row>
    <row r="221" spans="1:11" x14ac:dyDescent="0.25">
      <c r="A221" s="17" t="s">
        <v>8219</v>
      </c>
      <c r="B221" s="18">
        <v>17</v>
      </c>
      <c r="C221" s="18"/>
      <c r="D221" s="18"/>
      <c r="E221" s="19"/>
      <c r="G221" s="17" t="s">
        <v>8221</v>
      </c>
      <c r="H221" s="18">
        <v>0</v>
      </c>
      <c r="I221" s="18"/>
      <c r="J221" s="18"/>
      <c r="K221" s="19"/>
    </row>
    <row r="222" spans="1:11" x14ac:dyDescent="0.25">
      <c r="A222" s="17" t="s">
        <v>8219</v>
      </c>
      <c r="B222" s="18">
        <v>17</v>
      </c>
      <c r="C222" s="18"/>
      <c r="D222" s="18"/>
      <c r="E222" s="19"/>
      <c r="G222" s="17" t="s">
        <v>8221</v>
      </c>
      <c r="H222" s="18">
        <v>0</v>
      </c>
      <c r="I222" s="18"/>
      <c r="J222" s="18"/>
      <c r="K222" s="19"/>
    </row>
    <row r="223" spans="1:11" x14ac:dyDescent="0.25">
      <c r="A223" s="17" t="s">
        <v>8219</v>
      </c>
      <c r="B223" s="18">
        <v>17</v>
      </c>
      <c r="C223" s="18"/>
      <c r="D223" s="18"/>
      <c r="E223" s="19"/>
      <c r="G223" s="17" t="s">
        <v>8221</v>
      </c>
      <c r="H223" s="18">
        <v>0</v>
      </c>
      <c r="I223" s="18"/>
      <c r="J223" s="18"/>
      <c r="K223" s="19"/>
    </row>
    <row r="224" spans="1:11" x14ac:dyDescent="0.25">
      <c r="A224" s="17" t="s">
        <v>8219</v>
      </c>
      <c r="B224" s="18">
        <v>17</v>
      </c>
      <c r="C224" s="18"/>
      <c r="D224" s="18"/>
      <c r="E224" s="19"/>
      <c r="G224" s="17" t="s">
        <v>8221</v>
      </c>
      <c r="H224" s="18">
        <v>0</v>
      </c>
      <c r="I224" s="18"/>
      <c r="J224" s="18"/>
      <c r="K224" s="19"/>
    </row>
    <row r="225" spans="1:11" x14ac:dyDescent="0.25">
      <c r="A225" s="17" t="s">
        <v>8219</v>
      </c>
      <c r="B225" s="18">
        <v>17</v>
      </c>
      <c r="C225" s="18"/>
      <c r="D225" s="18"/>
      <c r="E225" s="19"/>
      <c r="G225" s="17" t="s">
        <v>8221</v>
      </c>
      <c r="H225" s="18">
        <v>0</v>
      </c>
      <c r="I225" s="18"/>
      <c r="J225" s="18"/>
      <c r="K225" s="19"/>
    </row>
    <row r="226" spans="1:11" x14ac:dyDescent="0.25">
      <c r="A226" s="17" t="s">
        <v>8219</v>
      </c>
      <c r="B226" s="18">
        <v>17</v>
      </c>
      <c r="C226" s="18"/>
      <c r="D226" s="18"/>
      <c r="E226" s="19"/>
      <c r="G226" s="17" t="s">
        <v>8221</v>
      </c>
      <c r="H226" s="18">
        <v>0</v>
      </c>
      <c r="I226" s="18"/>
      <c r="J226" s="18"/>
      <c r="K226" s="19"/>
    </row>
    <row r="227" spans="1:11" x14ac:dyDescent="0.25">
      <c r="A227" s="17" t="s">
        <v>8219</v>
      </c>
      <c r="B227" s="18">
        <v>17</v>
      </c>
      <c r="C227" s="18"/>
      <c r="D227" s="18"/>
      <c r="E227" s="19"/>
      <c r="G227" s="17" t="s">
        <v>8221</v>
      </c>
      <c r="H227" s="18">
        <v>0</v>
      </c>
      <c r="I227" s="18"/>
      <c r="J227" s="18"/>
      <c r="K227" s="19"/>
    </row>
    <row r="228" spans="1:11" x14ac:dyDescent="0.25">
      <c r="A228" s="17" t="s">
        <v>8219</v>
      </c>
      <c r="B228" s="18">
        <v>17</v>
      </c>
      <c r="C228" s="18"/>
      <c r="D228" s="18"/>
      <c r="E228" s="19"/>
      <c r="G228" s="17" t="s">
        <v>8221</v>
      </c>
      <c r="H228" s="18">
        <v>0</v>
      </c>
      <c r="I228" s="18"/>
      <c r="J228" s="18"/>
      <c r="K228" s="19"/>
    </row>
    <row r="229" spans="1:11" x14ac:dyDescent="0.25">
      <c r="A229" s="17" t="s">
        <v>8219</v>
      </c>
      <c r="B229" s="18">
        <v>17</v>
      </c>
      <c r="C229" s="18"/>
      <c r="D229" s="18"/>
      <c r="E229" s="19"/>
      <c r="G229" s="17" t="s">
        <v>8221</v>
      </c>
      <c r="H229" s="18">
        <v>0</v>
      </c>
      <c r="I229" s="18"/>
      <c r="J229" s="18"/>
      <c r="K229" s="19"/>
    </row>
    <row r="230" spans="1:11" x14ac:dyDescent="0.25">
      <c r="A230" s="17" t="s">
        <v>8219</v>
      </c>
      <c r="B230" s="18">
        <v>17</v>
      </c>
      <c r="C230" s="18"/>
      <c r="D230" s="18"/>
      <c r="E230" s="19"/>
      <c r="G230" s="17" t="s">
        <v>8221</v>
      </c>
      <c r="H230" s="18">
        <v>0</v>
      </c>
      <c r="I230" s="18"/>
      <c r="J230" s="18"/>
      <c r="K230" s="19"/>
    </row>
    <row r="231" spans="1:11" x14ac:dyDescent="0.25">
      <c r="A231" s="17" t="s">
        <v>8219</v>
      </c>
      <c r="B231" s="18">
        <v>17</v>
      </c>
      <c r="C231" s="18"/>
      <c r="D231" s="18"/>
      <c r="E231" s="19"/>
      <c r="G231" s="17" t="s">
        <v>8221</v>
      </c>
      <c r="H231" s="18">
        <v>0</v>
      </c>
      <c r="I231" s="18"/>
      <c r="J231" s="18"/>
      <c r="K231" s="19"/>
    </row>
    <row r="232" spans="1:11" x14ac:dyDescent="0.25">
      <c r="A232" s="17" t="s">
        <v>8219</v>
      </c>
      <c r="B232" s="18">
        <v>17</v>
      </c>
      <c r="C232" s="18"/>
      <c r="D232" s="18"/>
      <c r="E232" s="19"/>
      <c r="G232" s="17" t="s">
        <v>8221</v>
      </c>
      <c r="H232" s="18">
        <v>0</v>
      </c>
      <c r="I232" s="18"/>
      <c r="J232" s="18"/>
      <c r="K232" s="19"/>
    </row>
    <row r="233" spans="1:11" x14ac:dyDescent="0.25">
      <c r="A233" s="17" t="s">
        <v>8219</v>
      </c>
      <c r="B233" s="18">
        <v>17</v>
      </c>
      <c r="C233" s="18"/>
      <c r="D233" s="18"/>
      <c r="E233" s="19"/>
      <c r="G233" s="17" t="s">
        <v>8221</v>
      </c>
      <c r="H233" s="18">
        <v>0</v>
      </c>
      <c r="I233" s="18"/>
      <c r="J233" s="18"/>
      <c r="K233" s="19"/>
    </row>
    <row r="234" spans="1:11" x14ac:dyDescent="0.25">
      <c r="A234" s="17" t="s">
        <v>8219</v>
      </c>
      <c r="B234" s="18">
        <v>17</v>
      </c>
      <c r="C234" s="18"/>
      <c r="D234" s="18"/>
      <c r="E234" s="19"/>
      <c r="G234" s="17" t="s">
        <v>8221</v>
      </c>
      <c r="H234" s="18">
        <v>0</v>
      </c>
      <c r="I234" s="18"/>
      <c r="J234" s="18"/>
      <c r="K234" s="19"/>
    </row>
    <row r="235" spans="1:11" x14ac:dyDescent="0.25">
      <c r="A235" s="17" t="s">
        <v>8219</v>
      </c>
      <c r="B235" s="18">
        <v>17</v>
      </c>
      <c r="C235" s="18"/>
      <c r="D235" s="18"/>
      <c r="E235" s="19"/>
      <c r="G235" s="17" t="s">
        <v>8221</v>
      </c>
      <c r="H235" s="18">
        <v>0</v>
      </c>
      <c r="I235" s="18"/>
      <c r="J235" s="18"/>
      <c r="K235" s="19"/>
    </row>
    <row r="236" spans="1:11" x14ac:dyDescent="0.25">
      <c r="A236" s="17" t="s">
        <v>8219</v>
      </c>
      <c r="B236" s="18">
        <v>17</v>
      </c>
      <c r="C236" s="18"/>
      <c r="D236" s="18"/>
      <c r="E236" s="19"/>
      <c r="G236" s="17" t="s">
        <v>8221</v>
      </c>
      <c r="H236" s="18">
        <v>0</v>
      </c>
      <c r="I236" s="18"/>
      <c r="J236" s="18"/>
      <c r="K236" s="19"/>
    </row>
    <row r="237" spans="1:11" x14ac:dyDescent="0.25">
      <c r="A237" s="17" t="s">
        <v>8219</v>
      </c>
      <c r="B237" s="18">
        <v>17</v>
      </c>
      <c r="C237" s="18"/>
      <c r="D237" s="18"/>
      <c r="E237" s="19"/>
      <c r="G237" s="17" t="s">
        <v>8221</v>
      </c>
      <c r="H237" s="18">
        <v>0</v>
      </c>
      <c r="I237" s="18"/>
      <c r="J237" s="18"/>
      <c r="K237" s="19"/>
    </row>
    <row r="238" spans="1:11" x14ac:dyDescent="0.25">
      <c r="A238" s="17" t="s">
        <v>8219</v>
      </c>
      <c r="B238" s="18">
        <v>17</v>
      </c>
      <c r="C238" s="18"/>
      <c r="D238" s="18"/>
      <c r="E238" s="19"/>
      <c r="G238" s="17" t="s">
        <v>8221</v>
      </c>
      <c r="H238" s="18">
        <v>0</v>
      </c>
      <c r="I238" s="18"/>
      <c r="J238" s="18"/>
      <c r="K238" s="19"/>
    </row>
    <row r="239" spans="1:11" x14ac:dyDescent="0.25">
      <c r="A239" s="17" t="s">
        <v>8219</v>
      </c>
      <c r="B239" s="18">
        <v>18</v>
      </c>
      <c r="C239" s="18"/>
      <c r="D239" s="18"/>
      <c r="E239" s="19"/>
      <c r="G239" s="17" t="s">
        <v>8221</v>
      </c>
      <c r="H239" s="18">
        <v>0</v>
      </c>
      <c r="I239" s="18"/>
      <c r="J239" s="18"/>
      <c r="K239" s="19"/>
    </row>
    <row r="240" spans="1:11" x14ac:dyDescent="0.25">
      <c r="A240" s="17" t="s">
        <v>8219</v>
      </c>
      <c r="B240" s="18">
        <v>18</v>
      </c>
      <c r="C240" s="18"/>
      <c r="D240" s="18"/>
      <c r="E240" s="19"/>
      <c r="G240" s="17" t="s">
        <v>8221</v>
      </c>
      <c r="H240" s="18">
        <v>0</v>
      </c>
      <c r="I240" s="18"/>
      <c r="J240" s="18"/>
      <c r="K240" s="19"/>
    </row>
    <row r="241" spans="1:11" x14ac:dyDescent="0.25">
      <c r="A241" s="17" t="s">
        <v>8219</v>
      </c>
      <c r="B241" s="18">
        <v>18</v>
      </c>
      <c r="C241" s="18"/>
      <c r="D241" s="18"/>
      <c r="E241" s="19"/>
      <c r="G241" s="17" t="s">
        <v>8221</v>
      </c>
      <c r="H241" s="18">
        <v>0</v>
      </c>
      <c r="I241" s="18"/>
      <c r="J241" s="18"/>
      <c r="K241" s="19"/>
    </row>
    <row r="242" spans="1:11" x14ac:dyDescent="0.25">
      <c r="A242" s="17" t="s">
        <v>8219</v>
      </c>
      <c r="B242" s="18">
        <v>18</v>
      </c>
      <c r="C242" s="18"/>
      <c r="D242" s="18"/>
      <c r="E242" s="19"/>
      <c r="G242" s="17" t="s">
        <v>8221</v>
      </c>
      <c r="H242" s="18">
        <v>0</v>
      </c>
      <c r="I242" s="18"/>
      <c r="J242" s="18"/>
      <c r="K242" s="19"/>
    </row>
    <row r="243" spans="1:11" x14ac:dyDescent="0.25">
      <c r="A243" s="17" t="s">
        <v>8219</v>
      </c>
      <c r="B243" s="18">
        <v>18</v>
      </c>
      <c r="C243" s="18"/>
      <c r="D243" s="18"/>
      <c r="E243" s="19"/>
      <c r="G243" s="17" t="s">
        <v>8221</v>
      </c>
      <c r="H243" s="18">
        <v>0</v>
      </c>
      <c r="I243" s="18"/>
      <c r="J243" s="18"/>
      <c r="K243" s="19"/>
    </row>
    <row r="244" spans="1:11" x14ac:dyDescent="0.25">
      <c r="A244" s="17" t="s">
        <v>8219</v>
      </c>
      <c r="B244" s="18">
        <v>18</v>
      </c>
      <c r="C244" s="18"/>
      <c r="D244" s="18"/>
      <c r="E244" s="19"/>
      <c r="G244" s="17" t="s">
        <v>8221</v>
      </c>
      <c r="H244" s="18">
        <v>0</v>
      </c>
      <c r="I244" s="18"/>
      <c r="J244" s="18"/>
      <c r="K244" s="19"/>
    </row>
    <row r="245" spans="1:11" x14ac:dyDescent="0.25">
      <c r="A245" s="17" t="s">
        <v>8219</v>
      </c>
      <c r="B245" s="18">
        <v>18</v>
      </c>
      <c r="C245" s="18"/>
      <c r="D245" s="18"/>
      <c r="E245" s="19"/>
      <c r="G245" s="17" t="s">
        <v>8221</v>
      </c>
      <c r="H245" s="18">
        <v>0</v>
      </c>
      <c r="I245" s="18"/>
      <c r="J245" s="18"/>
      <c r="K245" s="19"/>
    </row>
    <row r="246" spans="1:11" x14ac:dyDescent="0.25">
      <c r="A246" s="17" t="s">
        <v>8219</v>
      </c>
      <c r="B246" s="18">
        <v>18</v>
      </c>
      <c r="C246" s="18"/>
      <c r="D246" s="18"/>
      <c r="E246" s="19"/>
      <c r="G246" s="17" t="s">
        <v>8221</v>
      </c>
      <c r="H246" s="18">
        <v>0</v>
      </c>
      <c r="I246" s="18"/>
      <c r="J246" s="18"/>
      <c r="K246" s="19"/>
    </row>
    <row r="247" spans="1:11" x14ac:dyDescent="0.25">
      <c r="A247" s="17" t="s">
        <v>8219</v>
      </c>
      <c r="B247" s="18">
        <v>18</v>
      </c>
      <c r="C247" s="18"/>
      <c r="D247" s="18"/>
      <c r="E247" s="19"/>
      <c r="G247" s="17" t="s">
        <v>8221</v>
      </c>
      <c r="H247" s="18">
        <v>0</v>
      </c>
      <c r="I247" s="18"/>
      <c r="J247" s="18"/>
      <c r="K247" s="19"/>
    </row>
    <row r="248" spans="1:11" x14ac:dyDescent="0.25">
      <c r="A248" s="17" t="s">
        <v>8219</v>
      </c>
      <c r="B248" s="18">
        <v>18</v>
      </c>
      <c r="C248" s="18"/>
      <c r="D248" s="18"/>
      <c r="E248" s="19"/>
      <c r="G248" s="17" t="s">
        <v>8221</v>
      </c>
      <c r="H248" s="18">
        <v>0</v>
      </c>
      <c r="I248" s="18"/>
      <c r="J248" s="18"/>
      <c r="K248" s="19"/>
    </row>
    <row r="249" spans="1:11" x14ac:dyDescent="0.25">
      <c r="A249" s="17" t="s">
        <v>8219</v>
      </c>
      <c r="B249" s="18">
        <v>18</v>
      </c>
      <c r="C249" s="18"/>
      <c r="D249" s="18"/>
      <c r="E249" s="19"/>
      <c r="G249" s="17" t="s">
        <v>8221</v>
      </c>
      <c r="H249" s="18">
        <v>0</v>
      </c>
      <c r="I249" s="18"/>
      <c r="J249" s="18"/>
      <c r="K249" s="19"/>
    </row>
    <row r="250" spans="1:11" x14ac:dyDescent="0.25">
      <c r="A250" s="17" t="s">
        <v>8219</v>
      </c>
      <c r="B250" s="18">
        <v>18</v>
      </c>
      <c r="C250" s="18"/>
      <c r="D250" s="18"/>
      <c r="E250" s="19"/>
      <c r="G250" s="17" t="s">
        <v>8221</v>
      </c>
      <c r="H250" s="18">
        <v>0</v>
      </c>
      <c r="I250" s="18"/>
      <c r="J250" s="18"/>
      <c r="K250" s="19"/>
    </row>
    <row r="251" spans="1:11" x14ac:dyDescent="0.25">
      <c r="A251" s="17" t="s">
        <v>8219</v>
      </c>
      <c r="B251" s="18">
        <v>18</v>
      </c>
      <c r="C251" s="18"/>
      <c r="D251" s="18"/>
      <c r="E251" s="19"/>
      <c r="G251" s="17" t="s">
        <v>8221</v>
      </c>
      <c r="H251" s="18">
        <v>0</v>
      </c>
      <c r="I251" s="18"/>
      <c r="J251" s="18"/>
      <c r="K251" s="19"/>
    </row>
    <row r="252" spans="1:11" x14ac:dyDescent="0.25">
      <c r="A252" s="17" t="s">
        <v>8219</v>
      </c>
      <c r="B252" s="18">
        <v>18</v>
      </c>
      <c r="C252" s="18"/>
      <c r="D252" s="18"/>
      <c r="E252" s="19"/>
      <c r="G252" s="17" t="s">
        <v>8221</v>
      </c>
      <c r="H252" s="18">
        <v>0</v>
      </c>
      <c r="I252" s="18"/>
      <c r="J252" s="18"/>
      <c r="K252" s="19"/>
    </row>
    <row r="253" spans="1:11" x14ac:dyDescent="0.25">
      <c r="A253" s="17" t="s">
        <v>8219</v>
      </c>
      <c r="B253" s="18">
        <v>18</v>
      </c>
      <c r="C253" s="18"/>
      <c r="D253" s="18"/>
      <c r="E253" s="19"/>
      <c r="G253" s="17" t="s">
        <v>8221</v>
      </c>
      <c r="H253" s="18">
        <v>0</v>
      </c>
      <c r="I253" s="18"/>
      <c r="J253" s="18"/>
      <c r="K253" s="19"/>
    </row>
    <row r="254" spans="1:11" x14ac:dyDescent="0.25">
      <c r="A254" s="17" t="s">
        <v>8219</v>
      </c>
      <c r="B254" s="18">
        <v>18</v>
      </c>
      <c r="C254" s="18"/>
      <c r="D254" s="18"/>
      <c r="E254" s="19"/>
      <c r="G254" s="17" t="s">
        <v>8221</v>
      </c>
      <c r="H254" s="18">
        <v>0</v>
      </c>
      <c r="I254" s="18"/>
      <c r="J254" s="18"/>
      <c r="K254" s="19"/>
    </row>
    <row r="255" spans="1:11" x14ac:dyDescent="0.25">
      <c r="A255" s="17" t="s">
        <v>8219</v>
      </c>
      <c r="B255" s="18">
        <v>18</v>
      </c>
      <c r="C255" s="18"/>
      <c r="D255" s="18"/>
      <c r="E255" s="19"/>
      <c r="G255" s="17" t="s">
        <v>8221</v>
      </c>
      <c r="H255" s="18">
        <v>0</v>
      </c>
      <c r="I255" s="18"/>
      <c r="J255" s="18"/>
      <c r="K255" s="19"/>
    </row>
    <row r="256" spans="1:11" x14ac:dyDescent="0.25">
      <c r="A256" s="17" t="s">
        <v>8219</v>
      </c>
      <c r="B256" s="18">
        <v>18</v>
      </c>
      <c r="C256" s="18"/>
      <c r="D256" s="18"/>
      <c r="E256" s="19"/>
      <c r="G256" s="17" t="s">
        <v>8221</v>
      </c>
      <c r="H256" s="18">
        <v>0</v>
      </c>
      <c r="I256" s="18"/>
      <c r="J256" s="18"/>
      <c r="K256" s="19"/>
    </row>
    <row r="257" spans="1:11" x14ac:dyDescent="0.25">
      <c r="A257" s="17" t="s">
        <v>8219</v>
      </c>
      <c r="B257" s="18">
        <v>18</v>
      </c>
      <c r="C257" s="18"/>
      <c r="D257" s="18"/>
      <c r="E257" s="19"/>
      <c r="G257" s="17" t="s">
        <v>8221</v>
      </c>
      <c r="H257" s="18">
        <v>0</v>
      </c>
      <c r="I257" s="18"/>
      <c r="J257" s="18"/>
      <c r="K257" s="19"/>
    </row>
    <row r="258" spans="1:11" x14ac:dyDescent="0.25">
      <c r="A258" s="17" t="s">
        <v>8219</v>
      </c>
      <c r="B258" s="18">
        <v>18</v>
      </c>
      <c r="C258" s="18"/>
      <c r="D258" s="18"/>
      <c r="E258" s="19"/>
      <c r="G258" s="17" t="s">
        <v>8221</v>
      </c>
      <c r="H258" s="18">
        <v>0</v>
      </c>
      <c r="I258" s="18"/>
      <c r="J258" s="18"/>
      <c r="K258" s="19"/>
    </row>
    <row r="259" spans="1:11" x14ac:dyDescent="0.25">
      <c r="A259" s="17" t="s">
        <v>8219</v>
      </c>
      <c r="B259" s="18">
        <v>18</v>
      </c>
      <c r="C259" s="18"/>
      <c r="D259" s="18"/>
      <c r="E259" s="19"/>
      <c r="G259" s="17" t="s">
        <v>8221</v>
      </c>
      <c r="H259" s="18">
        <v>0</v>
      </c>
      <c r="I259" s="18"/>
      <c r="J259" s="18"/>
      <c r="K259" s="19"/>
    </row>
    <row r="260" spans="1:11" x14ac:dyDescent="0.25">
      <c r="A260" s="17" t="s">
        <v>8219</v>
      </c>
      <c r="B260" s="18">
        <v>19</v>
      </c>
      <c r="C260" s="18"/>
      <c r="D260" s="18"/>
      <c r="E260" s="19"/>
      <c r="G260" s="17" t="s">
        <v>8221</v>
      </c>
      <c r="H260" s="18">
        <v>0</v>
      </c>
      <c r="I260" s="18"/>
      <c r="J260" s="18"/>
      <c r="K260" s="19"/>
    </row>
    <row r="261" spans="1:11" x14ac:dyDescent="0.25">
      <c r="A261" s="17" t="s">
        <v>8219</v>
      </c>
      <c r="B261" s="18">
        <v>19</v>
      </c>
      <c r="C261" s="18"/>
      <c r="D261" s="18"/>
      <c r="E261" s="19"/>
      <c r="G261" s="17" t="s">
        <v>8221</v>
      </c>
      <c r="H261" s="18">
        <v>0</v>
      </c>
      <c r="I261" s="18"/>
      <c r="J261" s="18"/>
      <c r="K261" s="19"/>
    </row>
    <row r="262" spans="1:11" x14ac:dyDescent="0.25">
      <c r="A262" s="17" t="s">
        <v>8219</v>
      </c>
      <c r="B262" s="18">
        <v>19</v>
      </c>
      <c r="C262" s="18"/>
      <c r="D262" s="18"/>
      <c r="E262" s="19"/>
      <c r="G262" s="17" t="s">
        <v>8221</v>
      </c>
      <c r="H262" s="18">
        <v>0</v>
      </c>
      <c r="I262" s="18"/>
      <c r="J262" s="18"/>
      <c r="K262" s="19"/>
    </row>
    <row r="263" spans="1:11" x14ac:dyDescent="0.25">
      <c r="A263" s="17" t="s">
        <v>8219</v>
      </c>
      <c r="B263" s="18">
        <v>19</v>
      </c>
      <c r="C263" s="18"/>
      <c r="D263" s="18"/>
      <c r="E263" s="19"/>
      <c r="G263" s="17" t="s">
        <v>8221</v>
      </c>
      <c r="H263" s="18">
        <v>0</v>
      </c>
      <c r="I263" s="18"/>
      <c r="J263" s="18"/>
      <c r="K263" s="19"/>
    </row>
    <row r="264" spans="1:11" x14ac:dyDescent="0.25">
      <c r="A264" s="17" t="s">
        <v>8219</v>
      </c>
      <c r="B264" s="18">
        <v>19</v>
      </c>
      <c r="C264" s="18"/>
      <c r="D264" s="18"/>
      <c r="E264" s="19"/>
      <c r="G264" s="17" t="s">
        <v>8221</v>
      </c>
      <c r="H264" s="18">
        <v>0</v>
      </c>
      <c r="I264" s="18"/>
      <c r="J264" s="18"/>
      <c r="K264" s="19"/>
    </row>
    <row r="265" spans="1:11" x14ac:dyDescent="0.25">
      <c r="A265" s="17" t="s">
        <v>8219</v>
      </c>
      <c r="B265" s="18">
        <v>19</v>
      </c>
      <c r="C265" s="18"/>
      <c r="D265" s="18"/>
      <c r="E265" s="19"/>
      <c r="G265" s="17" t="s">
        <v>8221</v>
      </c>
      <c r="H265" s="18">
        <v>0</v>
      </c>
      <c r="I265" s="18"/>
      <c r="J265" s="18"/>
      <c r="K265" s="19"/>
    </row>
    <row r="266" spans="1:11" x14ac:dyDescent="0.25">
      <c r="A266" s="17" t="s">
        <v>8219</v>
      </c>
      <c r="B266" s="18">
        <v>19</v>
      </c>
      <c r="C266" s="18"/>
      <c r="D266" s="18"/>
      <c r="E266" s="19"/>
      <c r="G266" s="17" t="s">
        <v>8221</v>
      </c>
      <c r="H266" s="18">
        <v>0</v>
      </c>
      <c r="I266" s="18"/>
      <c r="J266" s="18"/>
      <c r="K266" s="19"/>
    </row>
    <row r="267" spans="1:11" x14ac:dyDescent="0.25">
      <c r="A267" s="17" t="s">
        <v>8219</v>
      </c>
      <c r="B267" s="18">
        <v>19</v>
      </c>
      <c r="C267" s="18"/>
      <c r="D267" s="18"/>
      <c r="E267" s="19"/>
      <c r="G267" s="17" t="s">
        <v>8221</v>
      </c>
      <c r="H267" s="18">
        <v>0</v>
      </c>
      <c r="I267" s="18"/>
      <c r="J267" s="18"/>
      <c r="K267" s="19"/>
    </row>
    <row r="268" spans="1:11" x14ac:dyDescent="0.25">
      <c r="A268" s="17" t="s">
        <v>8219</v>
      </c>
      <c r="B268" s="18">
        <v>19</v>
      </c>
      <c r="C268" s="18"/>
      <c r="D268" s="18"/>
      <c r="E268" s="19"/>
      <c r="G268" s="17" t="s">
        <v>8221</v>
      </c>
      <c r="H268" s="18">
        <v>0</v>
      </c>
      <c r="I268" s="18"/>
      <c r="J268" s="18"/>
      <c r="K268" s="19"/>
    </row>
    <row r="269" spans="1:11" x14ac:dyDescent="0.25">
      <c r="A269" s="17" t="s">
        <v>8219</v>
      </c>
      <c r="B269" s="18">
        <v>19</v>
      </c>
      <c r="C269" s="18"/>
      <c r="D269" s="18"/>
      <c r="E269" s="19"/>
      <c r="G269" s="17" t="s">
        <v>8221</v>
      </c>
      <c r="H269" s="18">
        <v>0</v>
      </c>
      <c r="I269" s="18"/>
      <c r="J269" s="18"/>
      <c r="K269" s="19"/>
    </row>
    <row r="270" spans="1:11" x14ac:dyDescent="0.25">
      <c r="A270" s="17" t="s">
        <v>8219</v>
      </c>
      <c r="B270" s="18">
        <v>19</v>
      </c>
      <c r="C270" s="18"/>
      <c r="D270" s="18"/>
      <c r="E270" s="19"/>
      <c r="G270" s="17" t="s">
        <v>8221</v>
      </c>
      <c r="H270" s="18">
        <v>0</v>
      </c>
      <c r="I270" s="18"/>
      <c r="J270" s="18"/>
      <c r="K270" s="19"/>
    </row>
    <row r="271" spans="1:11" x14ac:dyDescent="0.25">
      <c r="A271" s="17" t="s">
        <v>8219</v>
      </c>
      <c r="B271" s="18">
        <v>19</v>
      </c>
      <c r="C271" s="18"/>
      <c r="D271" s="18"/>
      <c r="E271" s="19"/>
      <c r="G271" s="17" t="s">
        <v>8221</v>
      </c>
      <c r="H271" s="18">
        <v>0</v>
      </c>
      <c r="I271" s="18"/>
      <c r="J271" s="18"/>
      <c r="K271" s="19"/>
    </row>
    <row r="272" spans="1:11" x14ac:dyDescent="0.25">
      <c r="A272" s="17" t="s">
        <v>8219</v>
      </c>
      <c r="B272" s="18">
        <v>19</v>
      </c>
      <c r="C272" s="18"/>
      <c r="D272" s="18"/>
      <c r="E272" s="19"/>
      <c r="G272" s="17" t="s">
        <v>8221</v>
      </c>
      <c r="H272" s="18">
        <v>0</v>
      </c>
      <c r="I272" s="18"/>
      <c r="J272" s="18"/>
      <c r="K272" s="19"/>
    </row>
    <row r="273" spans="1:11" x14ac:dyDescent="0.25">
      <c r="A273" s="17" t="s">
        <v>8219</v>
      </c>
      <c r="B273" s="18">
        <v>19</v>
      </c>
      <c r="C273" s="18"/>
      <c r="D273" s="18"/>
      <c r="E273" s="19"/>
      <c r="G273" s="17" t="s">
        <v>8221</v>
      </c>
      <c r="H273" s="18">
        <v>0</v>
      </c>
      <c r="I273" s="18"/>
      <c r="J273" s="18"/>
      <c r="K273" s="19"/>
    </row>
    <row r="274" spans="1:11" x14ac:dyDescent="0.25">
      <c r="A274" s="17" t="s">
        <v>8219</v>
      </c>
      <c r="B274" s="18">
        <v>19</v>
      </c>
      <c r="C274" s="18"/>
      <c r="D274" s="18"/>
      <c r="E274" s="19"/>
      <c r="G274" s="17" t="s">
        <v>8221</v>
      </c>
      <c r="H274" s="18">
        <v>0</v>
      </c>
      <c r="I274" s="18"/>
      <c r="J274" s="18"/>
      <c r="K274" s="19"/>
    </row>
    <row r="275" spans="1:11" x14ac:dyDescent="0.25">
      <c r="A275" s="17" t="s">
        <v>8219</v>
      </c>
      <c r="B275" s="18">
        <v>19</v>
      </c>
      <c r="C275" s="18"/>
      <c r="D275" s="18"/>
      <c r="E275" s="19"/>
      <c r="G275" s="17" t="s">
        <v>8221</v>
      </c>
      <c r="H275" s="18">
        <v>0</v>
      </c>
      <c r="I275" s="18"/>
      <c r="J275" s="18"/>
      <c r="K275" s="19"/>
    </row>
    <row r="276" spans="1:11" x14ac:dyDescent="0.25">
      <c r="A276" s="17" t="s">
        <v>8219</v>
      </c>
      <c r="B276" s="18">
        <v>19</v>
      </c>
      <c r="C276" s="18"/>
      <c r="D276" s="18"/>
      <c r="E276" s="19"/>
      <c r="G276" s="17" t="s">
        <v>8221</v>
      </c>
      <c r="H276" s="18">
        <v>0</v>
      </c>
      <c r="I276" s="18"/>
      <c r="J276" s="18"/>
      <c r="K276" s="19"/>
    </row>
    <row r="277" spans="1:11" x14ac:dyDescent="0.25">
      <c r="A277" s="17" t="s">
        <v>8219</v>
      </c>
      <c r="B277" s="18">
        <v>19</v>
      </c>
      <c r="C277" s="18"/>
      <c r="D277" s="18"/>
      <c r="E277" s="19"/>
      <c r="G277" s="17" t="s">
        <v>8221</v>
      </c>
      <c r="H277" s="18">
        <v>0</v>
      </c>
      <c r="I277" s="18"/>
      <c r="J277" s="18"/>
      <c r="K277" s="19"/>
    </row>
    <row r="278" spans="1:11" x14ac:dyDescent="0.25">
      <c r="A278" s="17" t="s">
        <v>8219</v>
      </c>
      <c r="B278" s="18">
        <v>19</v>
      </c>
      <c r="C278" s="18"/>
      <c r="D278" s="18"/>
      <c r="E278" s="19"/>
      <c r="G278" s="17" t="s">
        <v>8221</v>
      </c>
      <c r="H278" s="18">
        <v>0</v>
      </c>
      <c r="I278" s="18"/>
      <c r="J278" s="18"/>
      <c r="K278" s="19"/>
    </row>
    <row r="279" spans="1:11" x14ac:dyDescent="0.25">
      <c r="A279" s="17" t="s">
        <v>8219</v>
      </c>
      <c r="B279" s="18">
        <v>19</v>
      </c>
      <c r="C279" s="18"/>
      <c r="D279" s="18"/>
      <c r="E279" s="19"/>
      <c r="G279" s="17" t="s">
        <v>8221</v>
      </c>
      <c r="H279" s="18">
        <v>0</v>
      </c>
      <c r="I279" s="18"/>
      <c r="J279" s="18"/>
      <c r="K279" s="19"/>
    </row>
    <row r="280" spans="1:11" x14ac:dyDescent="0.25">
      <c r="A280" s="17" t="s">
        <v>8219</v>
      </c>
      <c r="B280" s="18">
        <v>19</v>
      </c>
      <c r="C280" s="18"/>
      <c r="D280" s="18"/>
      <c r="E280" s="19"/>
      <c r="G280" s="17" t="s">
        <v>8221</v>
      </c>
      <c r="H280" s="18">
        <v>0</v>
      </c>
      <c r="I280" s="18"/>
      <c r="J280" s="18"/>
      <c r="K280" s="19"/>
    </row>
    <row r="281" spans="1:11" x14ac:dyDescent="0.25">
      <c r="A281" s="17" t="s">
        <v>8219</v>
      </c>
      <c r="B281" s="18">
        <v>19</v>
      </c>
      <c r="C281" s="18"/>
      <c r="D281" s="18"/>
      <c r="E281" s="19"/>
      <c r="G281" s="17" t="s">
        <v>8221</v>
      </c>
      <c r="H281" s="18">
        <v>0</v>
      </c>
      <c r="I281" s="18"/>
      <c r="J281" s="18"/>
      <c r="K281" s="19"/>
    </row>
    <row r="282" spans="1:11" x14ac:dyDescent="0.25">
      <c r="A282" s="17" t="s">
        <v>8219</v>
      </c>
      <c r="B282" s="18">
        <v>19</v>
      </c>
      <c r="C282" s="18"/>
      <c r="D282" s="18"/>
      <c r="E282" s="19"/>
      <c r="G282" s="17" t="s">
        <v>8221</v>
      </c>
      <c r="H282" s="18">
        <v>0</v>
      </c>
      <c r="I282" s="18"/>
      <c r="J282" s="18"/>
      <c r="K282" s="19"/>
    </row>
    <row r="283" spans="1:11" x14ac:dyDescent="0.25">
      <c r="A283" s="17" t="s">
        <v>8219</v>
      </c>
      <c r="B283" s="18">
        <v>19</v>
      </c>
      <c r="C283" s="18"/>
      <c r="D283" s="18"/>
      <c r="E283" s="19"/>
      <c r="G283" s="17" t="s">
        <v>8221</v>
      </c>
      <c r="H283" s="18">
        <v>0</v>
      </c>
      <c r="I283" s="18"/>
      <c r="J283" s="18"/>
      <c r="K283" s="19"/>
    </row>
    <row r="284" spans="1:11" x14ac:dyDescent="0.25">
      <c r="A284" s="17" t="s">
        <v>8219</v>
      </c>
      <c r="B284" s="18">
        <v>19</v>
      </c>
      <c r="C284" s="18"/>
      <c r="D284" s="18"/>
      <c r="E284" s="19"/>
      <c r="G284" s="17" t="s">
        <v>8221</v>
      </c>
      <c r="H284" s="18">
        <v>0</v>
      </c>
      <c r="I284" s="18"/>
      <c r="J284" s="18"/>
      <c r="K284" s="19"/>
    </row>
    <row r="285" spans="1:11" x14ac:dyDescent="0.25">
      <c r="A285" s="17" t="s">
        <v>8219</v>
      </c>
      <c r="B285" s="18">
        <v>20</v>
      </c>
      <c r="C285" s="18"/>
      <c r="D285" s="18"/>
      <c r="E285" s="19"/>
      <c r="G285" s="17" t="s">
        <v>8221</v>
      </c>
      <c r="H285" s="18">
        <v>0</v>
      </c>
      <c r="I285" s="18"/>
      <c r="J285" s="18"/>
      <c r="K285" s="19"/>
    </row>
    <row r="286" spans="1:11" x14ac:dyDescent="0.25">
      <c r="A286" s="17" t="s">
        <v>8219</v>
      </c>
      <c r="B286" s="18">
        <v>20</v>
      </c>
      <c r="C286" s="18"/>
      <c r="D286" s="18"/>
      <c r="E286" s="19"/>
      <c r="G286" s="17" t="s">
        <v>8221</v>
      </c>
      <c r="H286" s="18">
        <v>0</v>
      </c>
      <c r="I286" s="18"/>
      <c r="J286" s="18"/>
      <c r="K286" s="19"/>
    </row>
    <row r="287" spans="1:11" x14ac:dyDescent="0.25">
      <c r="A287" s="17" t="s">
        <v>8219</v>
      </c>
      <c r="B287" s="18">
        <v>20</v>
      </c>
      <c r="C287" s="18"/>
      <c r="D287" s="18"/>
      <c r="E287" s="19"/>
      <c r="G287" s="17" t="s">
        <v>8221</v>
      </c>
      <c r="H287" s="18">
        <v>0</v>
      </c>
      <c r="I287" s="18"/>
      <c r="J287" s="18"/>
      <c r="K287" s="19"/>
    </row>
    <row r="288" spans="1:11" x14ac:dyDescent="0.25">
      <c r="A288" s="17" t="s">
        <v>8219</v>
      </c>
      <c r="B288" s="18">
        <v>20</v>
      </c>
      <c r="C288" s="18"/>
      <c r="D288" s="18"/>
      <c r="E288" s="19"/>
      <c r="G288" s="17" t="s">
        <v>8221</v>
      </c>
      <c r="H288" s="18">
        <v>0</v>
      </c>
      <c r="I288" s="18"/>
      <c r="J288" s="18"/>
      <c r="K288" s="19"/>
    </row>
    <row r="289" spans="1:11" x14ac:dyDescent="0.25">
      <c r="A289" s="17" t="s">
        <v>8219</v>
      </c>
      <c r="B289" s="18">
        <v>20</v>
      </c>
      <c r="C289" s="18"/>
      <c r="D289" s="18"/>
      <c r="E289" s="19"/>
      <c r="G289" s="17" t="s">
        <v>8221</v>
      </c>
      <c r="H289" s="18">
        <v>0</v>
      </c>
      <c r="I289" s="18"/>
      <c r="J289" s="18"/>
      <c r="K289" s="19"/>
    </row>
    <row r="290" spans="1:11" x14ac:dyDescent="0.25">
      <c r="A290" s="17" t="s">
        <v>8219</v>
      </c>
      <c r="B290" s="18">
        <v>20</v>
      </c>
      <c r="C290" s="18"/>
      <c r="D290" s="18"/>
      <c r="E290" s="19"/>
      <c r="G290" s="17" t="s">
        <v>8221</v>
      </c>
      <c r="H290" s="18">
        <v>1</v>
      </c>
      <c r="I290" s="18"/>
      <c r="J290" s="18"/>
      <c r="K290" s="19"/>
    </row>
    <row r="291" spans="1:11" x14ac:dyDescent="0.25">
      <c r="A291" s="17" t="s">
        <v>8219</v>
      </c>
      <c r="B291" s="18">
        <v>20</v>
      </c>
      <c r="C291" s="18"/>
      <c r="D291" s="18"/>
      <c r="E291" s="19"/>
      <c r="G291" s="17" t="s">
        <v>8221</v>
      </c>
      <c r="H291" s="18">
        <v>1</v>
      </c>
      <c r="I291" s="18"/>
      <c r="J291" s="18"/>
      <c r="K291" s="19"/>
    </row>
    <row r="292" spans="1:11" x14ac:dyDescent="0.25">
      <c r="A292" s="17" t="s">
        <v>8219</v>
      </c>
      <c r="B292" s="18">
        <v>20</v>
      </c>
      <c r="C292" s="18"/>
      <c r="D292" s="18"/>
      <c r="E292" s="19"/>
      <c r="G292" s="17" t="s">
        <v>8221</v>
      </c>
      <c r="H292" s="18">
        <v>1</v>
      </c>
      <c r="I292" s="18"/>
      <c r="J292" s="18"/>
      <c r="K292" s="19"/>
    </row>
    <row r="293" spans="1:11" x14ac:dyDescent="0.25">
      <c r="A293" s="17" t="s">
        <v>8219</v>
      </c>
      <c r="B293" s="18">
        <v>20</v>
      </c>
      <c r="C293" s="18"/>
      <c r="D293" s="18"/>
      <c r="E293" s="19"/>
      <c r="G293" s="17" t="s">
        <v>8221</v>
      </c>
      <c r="H293" s="18">
        <v>1</v>
      </c>
      <c r="I293" s="18"/>
      <c r="J293" s="18"/>
      <c r="K293" s="19"/>
    </row>
    <row r="294" spans="1:11" x14ac:dyDescent="0.25">
      <c r="A294" s="17" t="s">
        <v>8219</v>
      </c>
      <c r="B294" s="18">
        <v>20</v>
      </c>
      <c r="C294" s="18"/>
      <c r="D294" s="18"/>
      <c r="E294" s="19"/>
      <c r="G294" s="17" t="s">
        <v>8221</v>
      </c>
      <c r="H294" s="18">
        <v>1</v>
      </c>
      <c r="I294" s="18"/>
      <c r="J294" s="18"/>
      <c r="K294" s="19"/>
    </row>
    <row r="295" spans="1:11" x14ac:dyDescent="0.25">
      <c r="A295" s="17" t="s">
        <v>8219</v>
      </c>
      <c r="B295" s="18">
        <v>20</v>
      </c>
      <c r="C295" s="18"/>
      <c r="D295" s="18"/>
      <c r="E295" s="19"/>
      <c r="G295" s="17" t="s">
        <v>8221</v>
      </c>
      <c r="H295" s="18">
        <v>1</v>
      </c>
      <c r="I295" s="18"/>
      <c r="J295" s="18"/>
      <c r="K295" s="19"/>
    </row>
    <row r="296" spans="1:11" x14ac:dyDescent="0.25">
      <c r="A296" s="17" t="s">
        <v>8219</v>
      </c>
      <c r="B296" s="18">
        <v>20</v>
      </c>
      <c r="C296" s="18"/>
      <c r="D296" s="18"/>
      <c r="E296" s="19"/>
      <c r="G296" s="17" t="s">
        <v>8221</v>
      </c>
      <c r="H296" s="18">
        <v>1</v>
      </c>
      <c r="I296" s="18"/>
      <c r="J296" s="18"/>
      <c r="K296" s="19"/>
    </row>
    <row r="297" spans="1:11" x14ac:dyDescent="0.25">
      <c r="A297" s="17" t="s">
        <v>8219</v>
      </c>
      <c r="B297" s="18">
        <v>20</v>
      </c>
      <c r="C297" s="18"/>
      <c r="D297" s="18"/>
      <c r="E297" s="19"/>
      <c r="G297" s="17" t="s">
        <v>8221</v>
      </c>
      <c r="H297" s="18">
        <v>1</v>
      </c>
      <c r="I297" s="18"/>
      <c r="J297" s="18"/>
      <c r="K297" s="19"/>
    </row>
    <row r="298" spans="1:11" x14ac:dyDescent="0.25">
      <c r="A298" s="17" t="s">
        <v>8219</v>
      </c>
      <c r="B298" s="18">
        <v>20</v>
      </c>
      <c r="C298" s="18"/>
      <c r="D298" s="18"/>
      <c r="E298" s="19"/>
      <c r="G298" s="17" t="s">
        <v>8221</v>
      </c>
      <c r="H298" s="18">
        <v>1</v>
      </c>
      <c r="I298" s="18"/>
      <c r="J298" s="18"/>
      <c r="K298" s="19"/>
    </row>
    <row r="299" spans="1:11" x14ac:dyDescent="0.25">
      <c r="A299" s="17" t="s">
        <v>8219</v>
      </c>
      <c r="B299" s="18">
        <v>20</v>
      </c>
      <c r="C299" s="18"/>
      <c r="D299" s="18"/>
      <c r="E299" s="19"/>
      <c r="G299" s="17" t="s">
        <v>8221</v>
      </c>
      <c r="H299" s="18">
        <v>1</v>
      </c>
      <c r="I299" s="18"/>
      <c r="J299" s="18"/>
      <c r="K299" s="19"/>
    </row>
    <row r="300" spans="1:11" x14ac:dyDescent="0.25">
      <c r="A300" s="17" t="s">
        <v>8219</v>
      </c>
      <c r="B300" s="18">
        <v>20</v>
      </c>
      <c r="C300" s="18"/>
      <c r="D300" s="18"/>
      <c r="E300" s="19"/>
      <c r="G300" s="17" t="s">
        <v>8221</v>
      </c>
      <c r="H300" s="18">
        <v>1</v>
      </c>
      <c r="I300" s="18"/>
      <c r="J300" s="18"/>
      <c r="K300" s="19"/>
    </row>
    <row r="301" spans="1:11" x14ac:dyDescent="0.25">
      <c r="A301" s="17" t="s">
        <v>8219</v>
      </c>
      <c r="B301" s="18">
        <v>20</v>
      </c>
      <c r="C301" s="18"/>
      <c r="D301" s="18"/>
      <c r="E301" s="19"/>
      <c r="G301" s="17" t="s">
        <v>8221</v>
      </c>
      <c r="H301" s="18">
        <v>1</v>
      </c>
      <c r="I301" s="18"/>
      <c r="J301" s="18"/>
      <c r="K301" s="19"/>
    </row>
    <row r="302" spans="1:11" x14ac:dyDescent="0.25">
      <c r="A302" s="17" t="s">
        <v>8219</v>
      </c>
      <c r="B302" s="18">
        <v>20</v>
      </c>
      <c r="C302" s="18"/>
      <c r="D302" s="18"/>
      <c r="E302" s="19"/>
      <c r="G302" s="17" t="s">
        <v>8221</v>
      </c>
      <c r="H302" s="18">
        <v>1</v>
      </c>
      <c r="I302" s="18"/>
      <c r="J302" s="18"/>
      <c r="K302" s="19"/>
    </row>
    <row r="303" spans="1:11" x14ac:dyDescent="0.25">
      <c r="A303" s="17" t="s">
        <v>8219</v>
      </c>
      <c r="B303" s="18">
        <v>20</v>
      </c>
      <c r="C303" s="18"/>
      <c r="D303" s="18"/>
      <c r="E303" s="19"/>
      <c r="G303" s="17" t="s">
        <v>8221</v>
      </c>
      <c r="H303" s="18">
        <v>1</v>
      </c>
      <c r="I303" s="18"/>
      <c r="J303" s="18"/>
      <c r="K303" s="19"/>
    </row>
    <row r="304" spans="1:11" x14ac:dyDescent="0.25">
      <c r="A304" s="17" t="s">
        <v>8219</v>
      </c>
      <c r="B304" s="18">
        <v>20</v>
      </c>
      <c r="C304" s="18"/>
      <c r="D304" s="18"/>
      <c r="E304" s="19"/>
      <c r="G304" s="17" t="s">
        <v>8221</v>
      </c>
      <c r="H304" s="18">
        <v>1</v>
      </c>
      <c r="I304" s="18"/>
      <c r="J304" s="18"/>
      <c r="K304" s="19"/>
    </row>
    <row r="305" spans="1:11" x14ac:dyDescent="0.25">
      <c r="A305" s="17" t="s">
        <v>8219</v>
      </c>
      <c r="B305" s="18">
        <v>20</v>
      </c>
      <c r="C305" s="18"/>
      <c r="D305" s="18"/>
      <c r="E305" s="19"/>
      <c r="G305" s="17" t="s">
        <v>8221</v>
      </c>
      <c r="H305" s="18">
        <v>1</v>
      </c>
      <c r="I305" s="18"/>
      <c r="J305" s="18"/>
      <c r="K305" s="19"/>
    </row>
    <row r="306" spans="1:11" x14ac:dyDescent="0.25">
      <c r="A306" s="17" t="s">
        <v>8219</v>
      </c>
      <c r="B306" s="18">
        <v>20</v>
      </c>
      <c r="C306" s="18"/>
      <c r="D306" s="18"/>
      <c r="E306" s="19"/>
      <c r="G306" s="17" t="s">
        <v>8221</v>
      </c>
      <c r="H306" s="18">
        <v>1</v>
      </c>
      <c r="I306" s="18"/>
      <c r="J306" s="18"/>
      <c r="K306" s="19"/>
    </row>
    <row r="307" spans="1:11" x14ac:dyDescent="0.25">
      <c r="A307" s="17" t="s">
        <v>8219</v>
      </c>
      <c r="B307" s="18">
        <v>20</v>
      </c>
      <c r="C307" s="18"/>
      <c r="D307" s="18"/>
      <c r="E307" s="19"/>
      <c r="G307" s="17" t="s">
        <v>8221</v>
      </c>
      <c r="H307" s="18">
        <v>1</v>
      </c>
      <c r="I307" s="18"/>
      <c r="J307" s="18"/>
      <c r="K307" s="19"/>
    </row>
    <row r="308" spans="1:11" x14ac:dyDescent="0.25">
      <c r="A308" s="17" t="s">
        <v>8219</v>
      </c>
      <c r="B308" s="18">
        <v>20</v>
      </c>
      <c r="C308" s="18"/>
      <c r="D308" s="18"/>
      <c r="E308" s="19"/>
      <c r="G308" s="17" t="s">
        <v>8221</v>
      </c>
      <c r="H308" s="18">
        <v>1</v>
      </c>
      <c r="I308" s="18"/>
      <c r="J308" s="18"/>
      <c r="K308" s="19"/>
    </row>
    <row r="309" spans="1:11" x14ac:dyDescent="0.25">
      <c r="A309" s="17" t="s">
        <v>8219</v>
      </c>
      <c r="B309" s="18">
        <v>20</v>
      </c>
      <c r="C309" s="18"/>
      <c r="D309" s="18"/>
      <c r="E309" s="19"/>
      <c r="G309" s="17" t="s">
        <v>8221</v>
      </c>
      <c r="H309" s="18">
        <v>1</v>
      </c>
      <c r="I309" s="18"/>
      <c r="J309" s="18"/>
      <c r="K309" s="19"/>
    </row>
    <row r="310" spans="1:11" x14ac:dyDescent="0.25">
      <c r="A310" s="17" t="s">
        <v>8219</v>
      </c>
      <c r="B310" s="18">
        <v>20</v>
      </c>
      <c r="C310" s="18"/>
      <c r="D310" s="18"/>
      <c r="E310" s="19"/>
      <c r="G310" s="17" t="s">
        <v>8221</v>
      </c>
      <c r="H310" s="18">
        <v>1</v>
      </c>
      <c r="I310" s="18"/>
      <c r="J310" s="18"/>
      <c r="K310" s="19"/>
    </row>
    <row r="311" spans="1:11" x14ac:dyDescent="0.25">
      <c r="A311" s="17" t="s">
        <v>8219</v>
      </c>
      <c r="B311" s="18">
        <v>20</v>
      </c>
      <c r="C311" s="18"/>
      <c r="D311" s="18"/>
      <c r="E311" s="19"/>
      <c r="G311" s="17" t="s">
        <v>8221</v>
      </c>
      <c r="H311" s="18">
        <v>1</v>
      </c>
      <c r="I311" s="18"/>
      <c r="J311" s="18"/>
      <c r="K311" s="19"/>
    </row>
    <row r="312" spans="1:11" x14ac:dyDescent="0.25">
      <c r="A312" s="17" t="s">
        <v>8219</v>
      </c>
      <c r="B312" s="18">
        <v>20</v>
      </c>
      <c r="C312" s="18"/>
      <c r="D312" s="18"/>
      <c r="E312" s="19"/>
      <c r="G312" s="17" t="s">
        <v>8221</v>
      </c>
      <c r="H312" s="18">
        <v>1</v>
      </c>
      <c r="I312" s="18"/>
      <c r="J312" s="18"/>
      <c r="K312" s="19"/>
    </row>
    <row r="313" spans="1:11" x14ac:dyDescent="0.25">
      <c r="A313" s="17" t="s">
        <v>8219</v>
      </c>
      <c r="B313" s="18">
        <v>20</v>
      </c>
      <c r="C313" s="18"/>
      <c r="D313" s="18"/>
      <c r="E313" s="19"/>
      <c r="G313" s="17" t="s">
        <v>8221</v>
      </c>
      <c r="H313" s="18">
        <v>1</v>
      </c>
      <c r="I313" s="18"/>
      <c r="J313" s="18"/>
      <c r="K313" s="19"/>
    </row>
    <row r="314" spans="1:11" x14ac:dyDescent="0.25">
      <c r="A314" s="17" t="s">
        <v>8219</v>
      </c>
      <c r="B314" s="18">
        <v>20</v>
      </c>
      <c r="C314" s="18"/>
      <c r="D314" s="18"/>
      <c r="E314" s="19"/>
      <c r="G314" s="17" t="s">
        <v>8221</v>
      </c>
      <c r="H314" s="18">
        <v>1</v>
      </c>
      <c r="I314" s="18"/>
      <c r="J314" s="18"/>
      <c r="K314" s="19"/>
    </row>
    <row r="315" spans="1:11" x14ac:dyDescent="0.25">
      <c r="A315" s="17" t="s">
        <v>8219</v>
      </c>
      <c r="B315" s="18">
        <v>20</v>
      </c>
      <c r="C315" s="18"/>
      <c r="D315" s="18"/>
      <c r="E315" s="19"/>
      <c r="G315" s="17" t="s">
        <v>8221</v>
      </c>
      <c r="H315" s="18">
        <v>1</v>
      </c>
      <c r="I315" s="18"/>
      <c r="J315" s="18"/>
      <c r="K315" s="19"/>
    </row>
    <row r="316" spans="1:11" x14ac:dyDescent="0.25">
      <c r="A316" s="17" t="s">
        <v>8219</v>
      </c>
      <c r="B316" s="18">
        <v>20</v>
      </c>
      <c r="C316" s="18"/>
      <c r="D316" s="18"/>
      <c r="E316" s="19"/>
      <c r="G316" s="17" t="s">
        <v>8221</v>
      </c>
      <c r="H316" s="18">
        <v>1</v>
      </c>
      <c r="I316" s="18"/>
      <c r="J316" s="18"/>
      <c r="K316" s="19"/>
    </row>
    <row r="317" spans="1:11" x14ac:dyDescent="0.25">
      <c r="A317" s="17" t="s">
        <v>8219</v>
      </c>
      <c r="B317" s="18">
        <v>20</v>
      </c>
      <c r="C317" s="18"/>
      <c r="D317" s="18"/>
      <c r="E317" s="19"/>
      <c r="G317" s="17" t="s">
        <v>8221</v>
      </c>
      <c r="H317" s="18">
        <v>1</v>
      </c>
      <c r="I317" s="18"/>
      <c r="J317" s="18"/>
      <c r="K317" s="19"/>
    </row>
    <row r="318" spans="1:11" x14ac:dyDescent="0.25">
      <c r="A318" s="17" t="s">
        <v>8219</v>
      </c>
      <c r="B318" s="18">
        <v>20</v>
      </c>
      <c r="C318" s="18"/>
      <c r="D318" s="18"/>
      <c r="E318" s="19"/>
      <c r="G318" s="17" t="s">
        <v>8221</v>
      </c>
      <c r="H318" s="18">
        <v>1</v>
      </c>
      <c r="I318" s="18"/>
      <c r="J318" s="18"/>
      <c r="K318" s="19"/>
    </row>
    <row r="319" spans="1:11" x14ac:dyDescent="0.25">
      <c r="A319" s="17" t="s">
        <v>8219</v>
      </c>
      <c r="B319" s="18">
        <v>20</v>
      </c>
      <c r="C319" s="18"/>
      <c r="D319" s="18"/>
      <c r="E319" s="19"/>
      <c r="G319" s="17" t="s">
        <v>8221</v>
      </c>
      <c r="H319" s="18">
        <v>1</v>
      </c>
      <c r="I319" s="18"/>
      <c r="J319" s="18"/>
      <c r="K319" s="19"/>
    </row>
    <row r="320" spans="1:11" x14ac:dyDescent="0.25">
      <c r="A320" s="17" t="s">
        <v>8219</v>
      </c>
      <c r="B320" s="18">
        <v>21</v>
      </c>
      <c r="C320" s="18"/>
      <c r="D320" s="18"/>
      <c r="E320" s="19"/>
      <c r="G320" s="17" t="s">
        <v>8221</v>
      </c>
      <c r="H320" s="18">
        <v>1</v>
      </c>
      <c r="I320" s="18"/>
      <c r="J320" s="18"/>
      <c r="K320" s="19"/>
    </row>
    <row r="321" spans="1:11" x14ac:dyDescent="0.25">
      <c r="A321" s="17" t="s">
        <v>8219</v>
      </c>
      <c r="B321" s="18">
        <v>21</v>
      </c>
      <c r="C321" s="18"/>
      <c r="D321" s="18"/>
      <c r="E321" s="19"/>
      <c r="G321" s="17" t="s">
        <v>8221</v>
      </c>
      <c r="H321" s="18">
        <v>1</v>
      </c>
      <c r="I321" s="18"/>
      <c r="J321" s="18"/>
      <c r="K321" s="19"/>
    </row>
    <row r="322" spans="1:11" x14ac:dyDescent="0.25">
      <c r="A322" s="17" t="s">
        <v>8219</v>
      </c>
      <c r="B322" s="18">
        <v>21</v>
      </c>
      <c r="C322" s="18"/>
      <c r="D322" s="18"/>
      <c r="E322" s="19"/>
      <c r="G322" s="17" t="s">
        <v>8221</v>
      </c>
      <c r="H322" s="18">
        <v>1</v>
      </c>
      <c r="I322" s="18"/>
      <c r="J322" s="18"/>
      <c r="K322" s="19"/>
    </row>
    <row r="323" spans="1:11" x14ac:dyDescent="0.25">
      <c r="A323" s="17" t="s">
        <v>8219</v>
      </c>
      <c r="B323" s="18">
        <v>21</v>
      </c>
      <c r="C323" s="18"/>
      <c r="D323" s="18"/>
      <c r="E323" s="19"/>
      <c r="G323" s="17" t="s">
        <v>8221</v>
      </c>
      <c r="H323" s="18">
        <v>1</v>
      </c>
      <c r="I323" s="18"/>
      <c r="J323" s="18"/>
      <c r="K323" s="19"/>
    </row>
    <row r="324" spans="1:11" x14ac:dyDescent="0.25">
      <c r="A324" s="17" t="s">
        <v>8219</v>
      </c>
      <c r="B324" s="18">
        <v>21</v>
      </c>
      <c r="C324" s="18"/>
      <c r="D324" s="18"/>
      <c r="E324" s="19"/>
      <c r="G324" s="17" t="s">
        <v>8221</v>
      </c>
      <c r="H324" s="18">
        <v>1</v>
      </c>
      <c r="I324" s="18"/>
      <c r="J324" s="18"/>
      <c r="K324" s="19"/>
    </row>
    <row r="325" spans="1:11" x14ac:dyDescent="0.25">
      <c r="A325" s="17" t="s">
        <v>8219</v>
      </c>
      <c r="B325" s="18">
        <v>21</v>
      </c>
      <c r="C325" s="18"/>
      <c r="D325" s="18"/>
      <c r="E325" s="19"/>
      <c r="G325" s="17" t="s">
        <v>8221</v>
      </c>
      <c r="H325" s="18">
        <v>1</v>
      </c>
      <c r="I325" s="18"/>
      <c r="J325" s="18"/>
      <c r="K325" s="19"/>
    </row>
    <row r="326" spans="1:11" x14ac:dyDescent="0.25">
      <c r="A326" s="17" t="s">
        <v>8219</v>
      </c>
      <c r="B326" s="18">
        <v>21</v>
      </c>
      <c r="C326" s="18"/>
      <c r="D326" s="18"/>
      <c r="E326" s="19"/>
      <c r="G326" s="17" t="s">
        <v>8221</v>
      </c>
      <c r="H326" s="18">
        <v>1</v>
      </c>
      <c r="I326" s="18"/>
      <c r="J326" s="18"/>
      <c r="K326" s="19"/>
    </row>
    <row r="327" spans="1:11" x14ac:dyDescent="0.25">
      <c r="A327" s="17" t="s">
        <v>8219</v>
      </c>
      <c r="B327" s="18">
        <v>21</v>
      </c>
      <c r="C327" s="18"/>
      <c r="D327" s="18"/>
      <c r="E327" s="19"/>
      <c r="G327" s="17" t="s">
        <v>8221</v>
      </c>
      <c r="H327" s="18">
        <v>1</v>
      </c>
      <c r="I327" s="18"/>
      <c r="J327" s="18"/>
      <c r="K327" s="19"/>
    </row>
    <row r="328" spans="1:11" x14ac:dyDescent="0.25">
      <c r="A328" s="17" t="s">
        <v>8219</v>
      </c>
      <c r="B328" s="18">
        <v>21</v>
      </c>
      <c r="C328" s="18"/>
      <c r="D328" s="18"/>
      <c r="E328" s="19"/>
      <c r="G328" s="17" t="s">
        <v>8221</v>
      </c>
      <c r="H328" s="18">
        <v>1</v>
      </c>
      <c r="I328" s="18"/>
      <c r="J328" s="18"/>
      <c r="K328" s="19"/>
    </row>
    <row r="329" spans="1:11" x14ac:dyDescent="0.25">
      <c r="A329" s="17" t="s">
        <v>8219</v>
      </c>
      <c r="B329" s="18">
        <v>21</v>
      </c>
      <c r="C329" s="18"/>
      <c r="D329" s="18"/>
      <c r="E329" s="19"/>
      <c r="G329" s="17" t="s">
        <v>8221</v>
      </c>
      <c r="H329" s="18">
        <v>1</v>
      </c>
      <c r="I329" s="18"/>
      <c r="J329" s="18"/>
      <c r="K329" s="19"/>
    </row>
    <row r="330" spans="1:11" x14ac:dyDescent="0.25">
      <c r="A330" s="17" t="s">
        <v>8219</v>
      </c>
      <c r="B330" s="18">
        <v>21</v>
      </c>
      <c r="C330" s="18"/>
      <c r="D330" s="18"/>
      <c r="E330" s="19"/>
      <c r="G330" s="17" t="s">
        <v>8221</v>
      </c>
      <c r="H330" s="18">
        <v>1</v>
      </c>
      <c r="I330" s="18"/>
      <c r="J330" s="18"/>
      <c r="K330" s="19"/>
    </row>
    <row r="331" spans="1:11" x14ac:dyDescent="0.25">
      <c r="A331" s="17" t="s">
        <v>8219</v>
      </c>
      <c r="B331" s="18">
        <v>21</v>
      </c>
      <c r="C331" s="18"/>
      <c r="D331" s="18"/>
      <c r="E331" s="19"/>
      <c r="G331" s="17" t="s">
        <v>8221</v>
      </c>
      <c r="H331" s="18">
        <v>1</v>
      </c>
      <c r="I331" s="18"/>
      <c r="J331" s="18"/>
      <c r="K331" s="19"/>
    </row>
    <row r="332" spans="1:11" x14ac:dyDescent="0.25">
      <c r="A332" s="17" t="s">
        <v>8219</v>
      </c>
      <c r="B332" s="18">
        <v>21</v>
      </c>
      <c r="C332" s="18"/>
      <c r="D332" s="18"/>
      <c r="E332" s="19"/>
      <c r="G332" s="17" t="s">
        <v>8221</v>
      </c>
      <c r="H332" s="18">
        <v>1</v>
      </c>
      <c r="I332" s="18"/>
      <c r="J332" s="18"/>
      <c r="K332" s="19"/>
    </row>
    <row r="333" spans="1:11" x14ac:dyDescent="0.25">
      <c r="A333" s="17" t="s">
        <v>8219</v>
      </c>
      <c r="B333" s="18">
        <v>21</v>
      </c>
      <c r="C333" s="18"/>
      <c r="D333" s="18"/>
      <c r="E333" s="19"/>
      <c r="G333" s="17" t="s">
        <v>8221</v>
      </c>
      <c r="H333" s="18">
        <v>1</v>
      </c>
      <c r="I333" s="18"/>
      <c r="J333" s="18"/>
      <c r="K333" s="19"/>
    </row>
    <row r="334" spans="1:11" x14ac:dyDescent="0.25">
      <c r="A334" s="17" t="s">
        <v>8219</v>
      </c>
      <c r="B334" s="18">
        <v>21</v>
      </c>
      <c r="C334" s="18"/>
      <c r="D334" s="18"/>
      <c r="E334" s="19"/>
      <c r="G334" s="17" t="s">
        <v>8221</v>
      </c>
      <c r="H334" s="18">
        <v>1</v>
      </c>
      <c r="I334" s="18"/>
      <c r="J334" s="18"/>
      <c r="K334" s="19"/>
    </row>
    <row r="335" spans="1:11" x14ac:dyDescent="0.25">
      <c r="A335" s="17" t="s">
        <v>8219</v>
      </c>
      <c r="B335" s="18">
        <v>21</v>
      </c>
      <c r="C335" s="18"/>
      <c r="D335" s="18"/>
      <c r="E335" s="19"/>
      <c r="G335" s="17" t="s">
        <v>8221</v>
      </c>
      <c r="H335" s="18">
        <v>1</v>
      </c>
      <c r="I335" s="18"/>
      <c r="J335" s="18"/>
      <c r="K335" s="19"/>
    </row>
    <row r="336" spans="1:11" x14ac:dyDescent="0.25">
      <c r="A336" s="17" t="s">
        <v>8219</v>
      </c>
      <c r="B336" s="18">
        <v>21</v>
      </c>
      <c r="C336" s="18"/>
      <c r="D336" s="18"/>
      <c r="E336" s="19"/>
      <c r="G336" s="17" t="s">
        <v>8221</v>
      </c>
      <c r="H336" s="18">
        <v>1</v>
      </c>
      <c r="I336" s="18"/>
      <c r="J336" s="18"/>
      <c r="K336" s="19"/>
    </row>
    <row r="337" spans="1:11" x14ac:dyDescent="0.25">
      <c r="A337" s="17" t="s">
        <v>8219</v>
      </c>
      <c r="B337" s="18">
        <v>21</v>
      </c>
      <c r="C337" s="18"/>
      <c r="D337" s="18"/>
      <c r="E337" s="19"/>
      <c r="G337" s="17" t="s">
        <v>8221</v>
      </c>
      <c r="H337" s="18">
        <v>1</v>
      </c>
      <c r="I337" s="18"/>
      <c r="J337" s="18"/>
      <c r="K337" s="19"/>
    </row>
    <row r="338" spans="1:11" x14ac:dyDescent="0.25">
      <c r="A338" s="17" t="s">
        <v>8219</v>
      </c>
      <c r="B338" s="18">
        <v>21</v>
      </c>
      <c r="C338" s="18"/>
      <c r="D338" s="18"/>
      <c r="E338" s="19"/>
      <c r="G338" s="17" t="s">
        <v>8221</v>
      </c>
      <c r="H338" s="18">
        <v>1</v>
      </c>
      <c r="I338" s="18"/>
      <c r="J338" s="18"/>
      <c r="K338" s="19"/>
    </row>
    <row r="339" spans="1:11" x14ac:dyDescent="0.25">
      <c r="A339" s="17" t="s">
        <v>8219</v>
      </c>
      <c r="B339" s="18">
        <v>21</v>
      </c>
      <c r="C339" s="18"/>
      <c r="D339" s="18"/>
      <c r="E339" s="19"/>
      <c r="G339" s="17" t="s">
        <v>8221</v>
      </c>
      <c r="H339" s="18">
        <v>1</v>
      </c>
      <c r="I339" s="18"/>
      <c r="J339" s="18"/>
      <c r="K339" s="19"/>
    </row>
    <row r="340" spans="1:11" x14ac:dyDescent="0.25">
      <c r="A340" s="17" t="s">
        <v>8219</v>
      </c>
      <c r="B340" s="18">
        <v>21</v>
      </c>
      <c r="C340" s="18"/>
      <c r="D340" s="18"/>
      <c r="E340" s="19"/>
      <c r="G340" s="17" t="s">
        <v>8221</v>
      </c>
      <c r="H340" s="18">
        <v>1</v>
      </c>
      <c r="I340" s="18"/>
      <c r="J340" s="18"/>
      <c r="K340" s="19"/>
    </row>
    <row r="341" spans="1:11" x14ac:dyDescent="0.25">
      <c r="A341" s="17" t="s">
        <v>8219</v>
      </c>
      <c r="B341" s="18">
        <v>21</v>
      </c>
      <c r="C341" s="18"/>
      <c r="D341" s="18"/>
      <c r="E341" s="19"/>
      <c r="G341" s="17" t="s">
        <v>8221</v>
      </c>
      <c r="H341" s="18">
        <v>1</v>
      </c>
      <c r="I341" s="18"/>
      <c r="J341" s="18"/>
      <c r="K341" s="19"/>
    </row>
    <row r="342" spans="1:11" x14ac:dyDescent="0.25">
      <c r="A342" s="17" t="s">
        <v>8219</v>
      </c>
      <c r="B342" s="18">
        <v>21</v>
      </c>
      <c r="C342" s="18"/>
      <c r="D342" s="18"/>
      <c r="E342" s="19"/>
      <c r="G342" s="17" t="s">
        <v>8221</v>
      </c>
      <c r="H342" s="18">
        <v>1</v>
      </c>
      <c r="I342" s="18"/>
      <c r="J342" s="18"/>
      <c r="K342" s="19"/>
    </row>
    <row r="343" spans="1:11" x14ac:dyDescent="0.25">
      <c r="A343" s="17" t="s">
        <v>8219</v>
      </c>
      <c r="B343" s="18">
        <v>21</v>
      </c>
      <c r="C343" s="18"/>
      <c r="D343" s="18"/>
      <c r="E343" s="19"/>
      <c r="G343" s="17" t="s">
        <v>8221</v>
      </c>
      <c r="H343" s="18">
        <v>1</v>
      </c>
      <c r="I343" s="18"/>
      <c r="J343" s="18"/>
      <c r="K343" s="19"/>
    </row>
    <row r="344" spans="1:11" x14ac:dyDescent="0.25">
      <c r="A344" s="17" t="s">
        <v>8219</v>
      </c>
      <c r="B344" s="18">
        <v>21</v>
      </c>
      <c r="C344" s="18"/>
      <c r="D344" s="18"/>
      <c r="E344" s="19"/>
      <c r="G344" s="17" t="s">
        <v>8221</v>
      </c>
      <c r="H344" s="18">
        <v>1</v>
      </c>
      <c r="I344" s="18"/>
      <c r="J344" s="18"/>
      <c r="K344" s="19"/>
    </row>
    <row r="345" spans="1:11" x14ac:dyDescent="0.25">
      <c r="A345" s="17" t="s">
        <v>8219</v>
      </c>
      <c r="B345" s="18">
        <v>21</v>
      </c>
      <c r="C345" s="18"/>
      <c r="D345" s="18"/>
      <c r="E345" s="19"/>
      <c r="G345" s="17" t="s">
        <v>8221</v>
      </c>
      <c r="H345" s="18">
        <v>1</v>
      </c>
      <c r="I345" s="18"/>
      <c r="J345" s="18"/>
      <c r="K345" s="19"/>
    </row>
    <row r="346" spans="1:11" x14ac:dyDescent="0.25">
      <c r="A346" s="17" t="s">
        <v>8219</v>
      </c>
      <c r="B346" s="18">
        <v>21</v>
      </c>
      <c r="C346" s="18"/>
      <c r="D346" s="18"/>
      <c r="E346" s="19"/>
      <c r="G346" s="17" t="s">
        <v>8221</v>
      </c>
      <c r="H346" s="18">
        <v>1</v>
      </c>
      <c r="I346" s="18"/>
      <c r="J346" s="18"/>
      <c r="K346" s="19"/>
    </row>
    <row r="347" spans="1:11" x14ac:dyDescent="0.25">
      <c r="A347" s="17" t="s">
        <v>8219</v>
      </c>
      <c r="B347" s="18">
        <v>21</v>
      </c>
      <c r="C347" s="18"/>
      <c r="D347" s="18"/>
      <c r="E347" s="19"/>
      <c r="G347" s="17" t="s">
        <v>8221</v>
      </c>
      <c r="H347" s="18">
        <v>1</v>
      </c>
      <c r="I347" s="18"/>
      <c r="J347" s="18"/>
      <c r="K347" s="19"/>
    </row>
    <row r="348" spans="1:11" x14ac:dyDescent="0.25">
      <c r="A348" s="17" t="s">
        <v>8219</v>
      </c>
      <c r="B348" s="18">
        <v>22</v>
      </c>
      <c r="C348" s="18"/>
      <c r="D348" s="18"/>
      <c r="E348" s="19"/>
      <c r="G348" s="17" t="s">
        <v>8221</v>
      </c>
      <c r="H348" s="18">
        <v>1</v>
      </c>
      <c r="I348" s="18"/>
      <c r="J348" s="18"/>
      <c r="K348" s="19"/>
    </row>
    <row r="349" spans="1:11" x14ac:dyDescent="0.25">
      <c r="A349" s="17" t="s">
        <v>8219</v>
      </c>
      <c r="B349" s="18">
        <v>22</v>
      </c>
      <c r="C349" s="18"/>
      <c r="D349" s="18"/>
      <c r="E349" s="19"/>
      <c r="G349" s="17" t="s">
        <v>8221</v>
      </c>
      <c r="H349" s="18">
        <v>1</v>
      </c>
      <c r="I349" s="18"/>
      <c r="J349" s="18"/>
      <c r="K349" s="19"/>
    </row>
    <row r="350" spans="1:11" x14ac:dyDescent="0.25">
      <c r="A350" s="17" t="s">
        <v>8219</v>
      </c>
      <c r="B350" s="18">
        <v>22</v>
      </c>
      <c r="C350" s="18"/>
      <c r="D350" s="18"/>
      <c r="E350" s="19"/>
      <c r="G350" s="17" t="s">
        <v>8221</v>
      </c>
      <c r="H350" s="18">
        <v>1</v>
      </c>
      <c r="I350" s="18"/>
      <c r="J350" s="18"/>
      <c r="K350" s="19"/>
    </row>
    <row r="351" spans="1:11" x14ac:dyDescent="0.25">
      <c r="A351" s="17" t="s">
        <v>8219</v>
      </c>
      <c r="B351" s="18">
        <v>22</v>
      </c>
      <c r="C351" s="18"/>
      <c r="D351" s="18"/>
      <c r="E351" s="19"/>
      <c r="G351" s="17" t="s">
        <v>8221</v>
      </c>
      <c r="H351" s="18">
        <v>1</v>
      </c>
      <c r="I351" s="18"/>
      <c r="J351" s="18"/>
      <c r="K351" s="19"/>
    </row>
    <row r="352" spans="1:11" x14ac:dyDescent="0.25">
      <c r="A352" s="17" t="s">
        <v>8219</v>
      </c>
      <c r="B352" s="18">
        <v>22</v>
      </c>
      <c r="C352" s="18"/>
      <c r="D352" s="18"/>
      <c r="E352" s="19"/>
      <c r="G352" s="17" t="s">
        <v>8221</v>
      </c>
      <c r="H352" s="18">
        <v>1</v>
      </c>
      <c r="I352" s="18"/>
      <c r="J352" s="18"/>
      <c r="K352" s="19"/>
    </row>
    <row r="353" spans="1:11" x14ac:dyDescent="0.25">
      <c r="A353" s="17" t="s">
        <v>8219</v>
      </c>
      <c r="B353" s="18">
        <v>22</v>
      </c>
      <c r="C353" s="18"/>
      <c r="D353" s="18"/>
      <c r="E353" s="19"/>
      <c r="G353" s="17" t="s">
        <v>8221</v>
      </c>
      <c r="H353" s="18">
        <v>1</v>
      </c>
      <c r="I353" s="18"/>
      <c r="J353" s="18"/>
      <c r="K353" s="19"/>
    </row>
    <row r="354" spans="1:11" x14ac:dyDescent="0.25">
      <c r="A354" s="17" t="s">
        <v>8219</v>
      </c>
      <c r="B354" s="18">
        <v>22</v>
      </c>
      <c r="C354" s="18"/>
      <c r="D354" s="18"/>
      <c r="E354" s="19"/>
      <c r="G354" s="17" t="s">
        <v>8221</v>
      </c>
      <c r="H354" s="18">
        <v>1</v>
      </c>
      <c r="I354" s="18"/>
      <c r="J354" s="18"/>
      <c r="K354" s="19"/>
    </row>
    <row r="355" spans="1:11" x14ac:dyDescent="0.25">
      <c r="A355" s="17" t="s">
        <v>8219</v>
      </c>
      <c r="B355" s="18">
        <v>22</v>
      </c>
      <c r="C355" s="18"/>
      <c r="D355" s="18"/>
      <c r="E355" s="19"/>
      <c r="G355" s="17" t="s">
        <v>8221</v>
      </c>
      <c r="H355" s="18">
        <v>1</v>
      </c>
      <c r="I355" s="18"/>
      <c r="J355" s="18"/>
      <c r="K355" s="19"/>
    </row>
    <row r="356" spans="1:11" x14ac:dyDescent="0.25">
      <c r="A356" s="17" t="s">
        <v>8219</v>
      </c>
      <c r="B356" s="18">
        <v>22</v>
      </c>
      <c r="C356" s="18"/>
      <c r="D356" s="18"/>
      <c r="E356" s="19"/>
      <c r="G356" s="17" t="s">
        <v>8221</v>
      </c>
      <c r="H356" s="18">
        <v>1</v>
      </c>
      <c r="I356" s="18"/>
      <c r="J356" s="18"/>
      <c r="K356" s="19"/>
    </row>
    <row r="357" spans="1:11" x14ac:dyDescent="0.25">
      <c r="A357" s="17" t="s">
        <v>8219</v>
      </c>
      <c r="B357" s="18">
        <v>22</v>
      </c>
      <c r="C357" s="18"/>
      <c r="D357" s="18"/>
      <c r="E357" s="19"/>
      <c r="G357" s="17" t="s">
        <v>8221</v>
      </c>
      <c r="H357" s="18">
        <v>1</v>
      </c>
      <c r="I357" s="18"/>
      <c r="J357" s="18"/>
      <c r="K357" s="19"/>
    </row>
    <row r="358" spans="1:11" x14ac:dyDescent="0.25">
      <c r="A358" s="17" t="s">
        <v>8219</v>
      </c>
      <c r="B358" s="18">
        <v>22</v>
      </c>
      <c r="C358" s="18"/>
      <c r="D358" s="18"/>
      <c r="E358" s="19"/>
      <c r="G358" s="17" t="s">
        <v>8221</v>
      </c>
      <c r="H358" s="18">
        <v>1</v>
      </c>
      <c r="I358" s="18"/>
      <c r="J358" s="18"/>
      <c r="K358" s="19"/>
    </row>
    <row r="359" spans="1:11" x14ac:dyDescent="0.25">
      <c r="A359" s="17" t="s">
        <v>8219</v>
      </c>
      <c r="B359" s="18">
        <v>22</v>
      </c>
      <c r="C359" s="18"/>
      <c r="D359" s="18"/>
      <c r="E359" s="19"/>
      <c r="G359" s="17" t="s">
        <v>8221</v>
      </c>
      <c r="H359" s="18">
        <v>1</v>
      </c>
      <c r="I359" s="18"/>
      <c r="J359" s="18"/>
      <c r="K359" s="19"/>
    </row>
    <row r="360" spans="1:11" x14ac:dyDescent="0.25">
      <c r="A360" s="17" t="s">
        <v>8219</v>
      </c>
      <c r="B360" s="18">
        <v>22</v>
      </c>
      <c r="C360" s="18"/>
      <c r="D360" s="18"/>
      <c r="E360" s="19"/>
      <c r="G360" s="17" t="s">
        <v>8221</v>
      </c>
      <c r="H360" s="18">
        <v>1</v>
      </c>
      <c r="I360" s="18"/>
      <c r="J360" s="18"/>
      <c r="K360" s="19"/>
    </row>
    <row r="361" spans="1:11" x14ac:dyDescent="0.25">
      <c r="A361" s="17" t="s">
        <v>8219</v>
      </c>
      <c r="B361" s="18">
        <v>22</v>
      </c>
      <c r="C361" s="18"/>
      <c r="D361" s="18"/>
      <c r="E361" s="19"/>
      <c r="G361" s="17" t="s">
        <v>8221</v>
      </c>
      <c r="H361" s="18">
        <v>1</v>
      </c>
      <c r="I361" s="18"/>
      <c r="J361" s="18"/>
      <c r="K361" s="19"/>
    </row>
    <row r="362" spans="1:11" x14ac:dyDescent="0.25">
      <c r="A362" s="17" t="s">
        <v>8219</v>
      </c>
      <c r="B362" s="18">
        <v>22</v>
      </c>
      <c r="C362" s="18"/>
      <c r="D362" s="18"/>
      <c r="E362" s="19"/>
      <c r="G362" s="17" t="s">
        <v>8221</v>
      </c>
      <c r="H362" s="18">
        <v>1</v>
      </c>
      <c r="I362" s="18"/>
      <c r="J362" s="18"/>
      <c r="K362" s="19"/>
    </row>
    <row r="363" spans="1:11" x14ac:dyDescent="0.25">
      <c r="A363" s="17" t="s">
        <v>8219</v>
      </c>
      <c r="B363" s="18">
        <v>22</v>
      </c>
      <c r="C363" s="18"/>
      <c r="D363" s="18"/>
      <c r="E363" s="19"/>
      <c r="G363" s="17" t="s">
        <v>8221</v>
      </c>
      <c r="H363" s="18">
        <v>1</v>
      </c>
      <c r="I363" s="18"/>
      <c r="J363" s="18"/>
      <c r="K363" s="19"/>
    </row>
    <row r="364" spans="1:11" x14ac:dyDescent="0.25">
      <c r="A364" s="17" t="s">
        <v>8219</v>
      </c>
      <c r="B364" s="18">
        <v>22</v>
      </c>
      <c r="C364" s="18"/>
      <c r="D364" s="18"/>
      <c r="E364" s="19"/>
      <c r="G364" s="17" t="s">
        <v>8221</v>
      </c>
      <c r="H364" s="18">
        <v>1</v>
      </c>
      <c r="I364" s="18"/>
      <c r="J364" s="18"/>
      <c r="K364" s="19"/>
    </row>
    <row r="365" spans="1:11" x14ac:dyDescent="0.25">
      <c r="A365" s="17" t="s">
        <v>8219</v>
      </c>
      <c r="B365" s="18">
        <v>22</v>
      </c>
      <c r="C365" s="18"/>
      <c r="D365" s="18"/>
      <c r="E365" s="19"/>
      <c r="G365" s="17" t="s">
        <v>8221</v>
      </c>
      <c r="H365" s="18">
        <v>1</v>
      </c>
      <c r="I365" s="18"/>
      <c r="J365" s="18"/>
      <c r="K365" s="19"/>
    </row>
    <row r="366" spans="1:11" x14ac:dyDescent="0.25">
      <c r="A366" s="17" t="s">
        <v>8219</v>
      </c>
      <c r="B366" s="18">
        <v>23</v>
      </c>
      <c r="C366" s="18"/>
      <c r="D366" s="18"/>
      <c r="E366" s="19"/>
      <c r="G366" s="17" t="s">
        <v>8221</v>
      </c>
      <c r="H366" s="18">
        <v>1</v>
      </c>
      <c r="I366" s="18"/>
      <c r="J366" s="18"/>
      <c r="K366" s="19"/>
    </row>
    <row r="367" spans="1:11" x14ac:dyDescent="0.25">
      <c r="A367" s="17" t="s">
        <v>8219</v>
      </c>
      <c r="B367" s="18">
        <v>23</v>
      </c>
      <c r="C367" s="18"/>
      <c r="D367" s="18"/>
      <c r="E367" s="19"/>
      <c r="G367" s="17" t="s">
        <v>8221</v>
      </c>
      <c r="H367" s="18">
        <v>1</v>
      </c>
      <c r="I367" s="18"/>
      <c r="J367" s="18"/>
      <c r="K367" s="19"/>
    </row>
    <row r="368" spans="1:11" x14ac:dyDescent="0.25">
      <c r="A368" s="17" t="s">
        <v>8219</v>
      </c>
      <c r="B368" s="18">
        <v>23</v>
      </c>
      <c r="C368" s="18"/>
      <c r="D368" s="18"/>
      <c r="E368" s="19"/>
      <c r="G368" s="17" t="s">
        <v>8221</v>
      </c>
      <c r="H368" s="18">
        <v>1</v>
      </c>
      <c r="I368" s="18"/>
      <c r="J368" s="18"/>
      <c r="K368" s="19"/>
    </row>
    <row r="369" spans="1:11" x14ac:dyDescent="0.25">
      <c r="A369" s="17" t="s">
        <v>8219</v>
      </c>
      <c r="B369" s="18">
        <v>23</v>
      </c>
      <c r="C369" s="18"/>
      <c r="D369" s="18"/>
      <c r="E369" s="19"/>
      <c r="G369" s="17" t="s">
        <v>8221</v>
      </c>
      <c r="H369" s="18">
        <v>1</v>
      </c>
      <c r="I369" s="18"/>
      <c r="J369" s="18"/>
      <c r="K369" s="19"/>
    </row>
    <row r="370" spans="1:11" x14ac:dyDescent="0.25">
      <c r="A370" s="17" t="s">
        <v>8219</v>
      </c>
      <c r="B370" s="18">
        <v>23</v>
      </c>
      <c r="C370" s="18"/>
      <c r="D370" s="18"/>
      <c r="E370" s="19"/>
      <c r="G370" s="17" t="s">
        <v>8221</v>
      </c>
      <c r="H370" s="18">
        <v>1</v>
      </c>
      <c r="I370" s="18"/>
      <c r="J370" s="18"/>
      <c r="K370" s="19"/>
    </row>
    <row r="371" spans="1:11" x14ac:dyDescent="0.25">
      <c r="A371" s="17" t="s">
        <v>8219</v>
      </c>
      <c r="B371" s="18">
        <v>23</v>
      </c>
      <c r="C371" s="18"/>
      <c r="D371" s="18"/>
      <c r="E371" s="19"/>
      <c r="G371" s="17" t="s">
        <v>8221</v>
      </c>
      <c r="H371" s="18">
        <v>1</v>
      </c>
      <c r="I371" s="18"/>
      <c r="J371" s="18"/>
      <c r="K371" s="19"/>
    </row>
    <row r="372" spans="1:11" x14ac:dyDescent="0.25">
      <c r="A372" s="17" t="s">
        <v>8219</v>
      </c>
      <c r="B372" s="18">
        <v>23</v>
      </c>
      <c r="C372" s="18"/>
      <c r="D372" s="18"/>
      <c r="E372" s="19"/>
      <c r="G372" s="17" t="s">
        <v>8221</v>
      </c>
      <c r="H372" s="18">
        <v>1</v>
      </c>
      <c r="I372" s="18"/>
      <c r="J372" s="18"/>
      <c r="K372" s="19"/>
    </row>
    <row r="373" spans="1:11" x14ac:dyDescent="0.25">
      <c r="A373" s="17" t="s">
        <v>8219</v>
      </c>
      <c r="B373" s="18">
        <v>23</v>
      </c>
      <c r="C373" s="18"/>
      <c r="D373" s="18"/>
      <c r="E373" s="19"/>
      <c r="G373" s="17" t="s">
        <v>8221</v>
      </c>
      <c r="H373" s="18">
        <v>1</v>
      </c>
      <c r="I373" s="18"/>
      <c r="J373" s="18"/>
      <c r="K373" s="19"/>
    </row>
    <row r="374" spans="1:11" x14ac:dyDescent="0.25">
      <c r="A374" s="17" t="s">
        <v>8219</v>
      </c>
      <c r="B374" s="18">
        <v>23</v>
      </c>
      <c r="C374" s="18"/>
      <c r="D374" s="18"/>
      <c r="E374" s="19"/>
      <c r="G374" s="17" t="s">
        <v>8221</v>
      </c>
      <c r="H374" s="18">
        <v>1</v>
      </c>
      <c r="I374" s="18"/>
      <c r="J374" s="18"/>
      <c r="K374" s="19"/>
    </row>
    <row r="375" spans="1:11" x14ac:dyDescent="0.25">
      <c r="A375" s="17" t="s">
        <v>8219</v>
      </c>
      <c r="B375" s="18">
        <v>23</v>
      </c>
      <c r="C375" s="18"/>
      <c r="D375" s="18"/>
      <c r="E375" s="19"/>
      <c r="G375" s="17" t="s">
        <v>8221</v>
      </c>
      <c r="H375" s="18">
        <v>1</v>
      </c>
      <c r="I375" s="18"/>
      <c r="J375" s="18"/>
      <c r="K375" s="19"/>
    </row>
    <row r="376" spans="1:11" x14ac:dyDescent="0.25">
      <c r="A376" s="17" t="s">
        <v>8219</v>
      </c>
      <c r="B376" s="18">
        <v>23</v>
      </c>
      <c r="C376" s="18"/>
      <c r="D376" s="18"/>
      <c r="E376" s="19"/>
      <c r="G376" s="17" t="s">
        <v>8221</v>
      </c>
      <c r="H376" s="18">
        <v>1</v>
      </c>
      <c r="I376" s="18"/>
      <c r="J376" s="18"/>
      <c r="K376" s="19"/>
    </row>
    <row r="377" spans="1:11" x14ac:dyDescent="0.25">
      <c r="A377" s="17" t="s">
        <v>8219</v>
      </c>
      <c r="B377" s="18">
        <v>23</v>
      </c>
      <c r="C377" s="18"/>
      <c r="D377" s="18"/>
      <c r="E377" s="19"/>
      <c r="G377" s="17" t="s">
        <v>8221</v>
      </c>
      <c r="H377" s="18">
        <v>1</v>
      </c>
      <c r="I377" s="18"/>
      <c r="J377" s="18"/>
      <c r="K377" s="19"/>
    </row>
    <row r="378" spans="1:11" x14ac:dyDescent="0.25">
      <c r="A378" s="17" t="s">
        <v>8219</v>
      </c>
      <c r="B378" s="18">
        <v>23</v>
      </c>
      <c r="C378" s="18"/>
      <c r="D378" s="18"/>
      <c r="E378" s="19"/>
      <c r="G378" s="17" t="s">
        <v>8221</v>
      </c>
      <c r="H378" s="18">
        <v>1</v>
      </c>
      <c r="I378" s="18"/>
      <c r="J378" s="18"/>
      <c r="K378" s="19"/>
    </row>
    <row r="379" spans="1:11" x14ac:dyDescent="0.25">
      <c r="A379" s="17" t="s">
        <v>8219</v>
      </c>
      <c r="B379" s="18">
        <v>23</v>
      </c>
      <c r="C379" s="18"/>
      <c r="D379" s="18"/>
      <c r="E379" s="19"/>
      <c r="G379" s="17" t="s">
        <v>8221</v>
      </c>
      <c r="H379" s="18">
        <v>1</v>
      </c>
      <c r="I379" s="18"/>
      <c r="J379" s="18"/>
      <c r="K379" s="19"/>
    </row>
    <row r="380" spans="1:11" x14ac:dyDescent="0.25">
      <c r="A380" s="17" t="s">
        <v>8219</v>
      </c>
      <c r="B380" s="18">
        <v>23</v>
      </c>
      <c r="C380" s="18"/>
      <c r="D380" s="18"/>
      <c r="E380" s="19"/>
      <c r="G380" s="17" t="s">
        <v>8221</v>
      </c>
      <c r="H380" s="18">
        <v>1</v>
      </c>
      <c r="I380" s="18"/>
      <c r="J380" s="18"/>
      <c r="K380" s="19"/>
    </row>
    <row r="381" spans="1:11" x14ac:dyDescent="0.25">
      <c r="A381" s="17" t="s">
        <v>8219</v>
      </c>
      <c r="B381" s="18">
        <v>23</v>
      </c>
      <c r="C381" s="18"/>
      <c r="D381" s="18"/>
      <c r="E381" s="19"/>
      <c r="G381" s="17" t="s">
        <v>8221</v>
      </c>
      <c r="H381" s="18">
        <v>1</v>
      </c>
      <c r="I381" s="18"/>
      <c r="J381" s="18"/>
      <c r="K381" s="19"/>
    </row>
    <row r="382" spans="1:11" x14ac:dyDescent="0.25">
      <c r="A382" s="17" t="s">
        <v>8219</v>
      </c>
      <c r="B382" s="18">
        <v>23</v>
      </c>
      <c r="C382" s="18"/>
      <c r="D382" s="18"/>
      <c r="E382" s="19"/>
      <c r="G382" s="17" t="s">
        <v>8221</v>
      </c>
      <c r="H382" s="18">
        <v>1</v>
      </c>
      <c r="I382" s="18"/>
      <c r="J382" s="18"/>
      <c r="K382" s="19"/>
    </row>
    <row r="383" spans="1:11" x14ac:dyDescent="0.25">
      <c r="A383" s="17" t="s">
        <v>8219</v>
      </c>
      <c r="B383" s="18">
        <v>23</v>
      </c>
      <c r="C383" s="18"/>
      <c r="D383" s="18"/>
      <c r="E383" s="19"/>
      <c r="G383" s="17" t="s">
        <v>8221</v>
      </c>
      <c r="H383" s="18">
        <v>1</v>
      </c>
      <c r="I383" s="18"/>
      <c r="J383" s="18"/>
      <c r="K383" s="19"/>
    </row>
    <row r="384" spans="1:11" x14ac:dyDescent="0.25">
      <c r="A384" s="17" t="s">
        <v>8219</v>
      </c>
      <c r="B384" s="18">
        <v>23</v>
      </c>
      <c r="C384" s="18"/>
      <c r="D384" s="18"/>
      <c r="E384" s="19"/>
      <c r="G384" s="17" t="s">
        <v>8221</v>
      </c>
      <c r="H384" s="18">
        <v>1</v>
      </c>
      <c r="I384" s="18"/>
      <c r="J384" s="18"/>
      <c r="K384" s="19"/>
    </row>
    <row r="385" spans="1:11" x14ac:dyDescent="0.25">
      <c r="A385" s="17" t="s">
        <v>8219</v>
      </c>
      <c r="B385" s="18">
        <v>23</v>
      </c>
      <c r="C385" s="18"/>
      <c r="D385" s="18"/>
      <c r="E385" s="19"/>
      <c r="G385" s="17" t="s">
        <v>8221</v>
      </c>
      <c r="H385" s="18">
        <v>1</v>
      </c>
      <c r="I385" s="18"/>
      <c r="J385" s="18"/>
      <c r="K385" s="19"/>
    </row>
    <row r="386" spans="1:11" x14ac:dyDescent="0.25">
      <c r="A386" s="17" t="s">
        <v>8219</v>
      </c>
      <c r="B386" s="18">
        <v>23</v>
      </c>
      <c r="C386" s="18"/>
      <c r="D386" s="18"/>
      <c r="E386" s="19"/>
      <c r="G386" s="17" t="s">
        <v>8221</v>
      </c>
      <c r="H386" s="18">
        <v>1</v>
      </c>
      <c r="I386" s="18"/>
      <c r="J386" s="18"/>
      <c r="K386" s="19"/>
    </row>
    <row r="387" spans="1:11" x14ac:dyDescent="0.25">
      <c r="A387" s="17" t="s">
        <v>8219</v>
      </c>
      <c r="B387" s="18">
        <v>23</v>
      </c>
      <c r="C387" s="18"/>
      <c r="D387" s="18"/>
      <c r="E387" s="19"/>
      <c r="G387" s="17" t="s">
        <v>8221</v>
      </c>
      <c r="H387" s="18">
        <v>1</v>
      </c>
      <c r="I387" s="18"/>
      <c r="J387" s="18"/>
      <c r="K387" s="19"/>
    </row>
    <row r="388" spans="1:11" x14ac:dyDescent="0.25">
      <c r="A388" s="17" t="s">
        <v>8219</v>
      </c>
      <c r="B388" s="18">
        <v>23</v>
      </c>
      <c r="C388" s="18"/>
      <c r="D388" s="18"/>
      <c r="E388" s="19"/>
      <c r="G388" s="17" t="s">
        <v>8221</v>
      </c>
      <c r="H388" s="18">
        <v>1</v>
      </c>
      <c r="I388" s="18"/>
      <c r="J388" s="18"/>
      <c r="K388" s="19"/>
    </row>
    <row r="389" spans="1:11" x14ac:dyDescent="0.25">
      <c r="A389" s="17" t="s">
        <v>8219</v>
      </c>
      <c r="B389" s="18">
        <v>23</v>
      </c>
      <c r="C389" s="18"/>
      <c r="D389" s="18"/>
      <c r="E389" s="19"/>
      <c r="G389" s="17" t="s">
        <v>8221</v>
      </c>
      <c r="H389" s="18">
        <v>1</v>
      </c>
      <c r="I389" s="18"/>
      <c r="J389" s="18"/>
      <c r="K389" s="19"/>
    </row>
    <row r="390" spans="1:11" x14ac:dyDescent="0.25">
      <c r="A390" s="17" t="s">
        <v>8219</v>
      </c>
      <c r="B390" s="18">
        <v>24</v>
      </c>
      <c r="C390" s="18"/>
      <c r="D390" s="18"/>
      <c r="E390" s="19"/>
      <c r="G390" s="17" t="s">
        <v>8221</v>
      </c>
      <c r="H390" s="18">
        <v>1</v>
      </c>
      <c r="I390" s="18"/>
      <c r="J390" s="18"/>
      <c r="K390" s="19"/>
    </row>
    <row r="391" spans="1:11" x14ac:dyDescent="0.25">
      <c r="A391" s="17" t="s">
        <v>8219</v>
      </c>
      <c r="B391" s="18">
        <v>24</v>
      </c>
      <c r="C391" s="18"/>
      <c r="D391" s="18"/>
      <c r="E391" s="19"/>
      <c r="G391" s="17" t="s">
        <v>8221</v>
      </c>
      <c r="H391" s="18">
        <v>1</v>
      </c>
      <c r="I391" s="18"/>
      <c r="J391" s="18"/>
      <c r="K391" s="19"/>
    </row>
    <row r="392" spans="1:11" x14ac:dyDescent="0.25">
      <c r="A392" s="17" t="s">
        <v>8219</v>
      </c>
      <c r="B392" s="18">
        <v>24</v>
      </c>
      <c r="C392" s="18"/>
      <c r="D392" s="18"/>
      <c r="E392" s="19"/>
      <c r="G392" s="17" t="s">
        <v>8221</v>
      </c>
      <c r="H392" s="18">
        <v>1</v>
      </c>
      <c r="I392" s="18"/>
      <c r="J392" s="18"/>
      <c r="K392" s="19"/>
    </row>
    <row r="393" spans="1:11" x14ac:dyDescent="0.25">
      <c r="A393" s="17" t="s">
        <v>8219</v>
      </c>
      <c r="B393" s="18">
        <v>24</v>
      </c>
      <c r="C393" s="18"/>
      <c r="D393" s="18"/>
      <c r="E393" s="19"/>
      <c r="G393" s="17" t="s">
        <v>8221</v>
      </c>
      <c r="H393" s="18">
        <v>1</v>
      </c>
      <c r="I393" s="18"/>
      <c r="J393" s="18"/>
      <c r="K393" s="19"/>
    </row>
    <row r="394" spans="1:11" x14ac:dyDescent="0.25">
      <c r="A394" s="17" t="s">
        <v>8219</v>
      </c>
      <c r="B394" s="18">
        <v>24</v>
      </c>
      <c r="C394" s="18"/>
      <c r="D394" s="18"/>
      <c r="E394" s="19"/>
      <c r="G394" s="17" t="s">
        <v>8221</v>
      </c>
      <c r="H394" s="18">
        <v>1</v>
      </c>
      <c r="I394" s="18"/>
      <c r="J394" s="18"/>
      <c r="K394" s="19"/>
    </row>
    <row r="395" spans="1:11" x14ac:dyDescent="0.25">
      <c r="A395" s="17" t="s">
        <v>8219</v>
      </c>
      <c r="B395" s="18">
        <v>24</v>
      </c>
      <c r="C395" s="18"/>
      <c r="D395" s="18"/>
      <c r="E395" s="19"/>
      <c r="G395" s="17" t="s">
        <v>8221</v>
      </c>
      <c r="H395" s="18">
        <v>1</v>
      </c>
      <c r="I395" s="18"/>
      <c r="J395" s="18"/>
      <c r="K395" s="19"/>
    </row>
    <row r="396" spans="1:11" x14ac:dyDescent="0.25">
      <c r="A396" s="17" t="s">
        <v>8219</v>
      </c>
      <c r="B396" s="18">
        <v>24</v>
      </c>
      <c r="C396" s="18"/>
      <c r="D396" s="18"/>
      <c r="E396" s="19"/>
      <c r="G396" s="17" t="s">
        <v>8221</v>
      </c>
      <c r="H396" s="18">
        <v>1</v>
      </c>
      <c r="I396" s="18"/>
      <c r="J396" s="18"/>
      <c r="K396" s="19"/>
    </row>
    <row r="397" spans="1:11" x14ac:dyDescent="0.25">
      <c r="A397" s="17" t="s">
        <v>8219</v>
      </c>
      <c r="B397" s="18">
        <v>24</v>
      </c>
      <c r="C397" s="18"/>
      <c r="D397" s="18"/>
      <c r="E397" s="19"/>
      <c r="G397" s="17" t="s">
        <v>8221</v>
      </c>
      <c r="H397" s="18">
        <v>1</v>
      </c>
      <c r="I397" s="18"/>
      <c r="J397" s="18"/>
      <c r="K397" s="19"/>
    </row>
    <row r="398" spans="1:11" x14ac:dyDescent="0.25">
      <c r="A398" s="17" t="s">
        <v>8219</v>
      </c>
      <c r="B398" s="18">
        <v>24</v>
      </c>
      <c r="C398" s="18"/>
      <c r="D398" s="18"/>
      <c r="E398" s="19"/>
      <c r="G398" s="17" t="s">
        <v>8221</v>
      </c>
      <c r="H398" s="18">
        <v>1</v>
      </c>
      <c r="I398" s="18"/>
      <c r="J398" s="18"/>
      <c r="K398" s="19"/>
    </row>
    <row r="399" spans="1:11" x14ac:dyDescent="0.25">
      <c r="A399" s="17" t="s">
        <v>8219</v>
      </c>
      <c r="B399" s="18">
        <v>24</v>
      </c>
      <c r="C399" s="18"/>
      <c r="D399" s="18"/>
      <c r="E399" s="19"/>
      <c r="G399" s="17" t="s">
        <v>8221</v>
      </c>
      <c r="H399" s="18">
        <v>1</v>
      </c>
      <c r="I399" s="18"/>
      <c r="J399" s="18"/>
      <c r="K399" s="19"/>
    </row>
    <row r="400" spans="1:11" x14ac:dyDescent="0.25">
      <c r="A400" s="17" t="s">
        <v>8219</v>
      </c>
      <c r="B400" s="18">
        <v>24</v>
      </c>
      <c r="C400" s="18"/>
      <c r="D400" s="18"/>
      <c r="E400" s="19"/>
      <c r="G400" s="17" t="s">
        <v>8221</v>
      </c>
      <c r="H400" s="18">
        <v>1</v>
      </c>
      <c r="I400" s="18"/>
      <c r="J400" s="18"/>
      <c r="K400" s="19"/>
    </row>
    <row r="401" spans="1:11" x14ac:dyDescent="0.25">
      <c r="A401" s="17" t="s">
        <v>8219</v>
      </c>
      <c r="B401" s="18">
        <v>24</v>
      </c>
      <c r="C401" s="18"/>
      <c r="D401" s="18"/>
      <c r="E401" s="19"/>
      <c r="G401" s="17" t="s">
        <v>8221</v>
      </c>
      <c r="H401" s="18">
        <v>1</v>
      </c>
      <c r="I401" s="18"/>
      <c r="J401" s="18"/>
      <c r="K401" s="19"/>
    </row>
    <row r="402" spans="1:11" x14ac:dyDescent="0.25">
      <c r="A402" s="17" t="s">
        <v>8219</v>
      </c>
      <c r="B402" s="18">
        <v>24</v>
      </c>
      <c r="C402" s="18"/>
      <c r="D402" s="18"/>
      <c r="E402" s="19"/>
      <c r="G402" s="17" t="s">
        <v>8221</v>
      </c>
      <c r="H402" s="18">
        <v>1</v>
      </c>
      <c r="I402" s="18"/>
      <c r="J402" s="18"/>
      <c r="K402" s="19"/>
    </row>
    <row r="403" spans="1:11" x14ac:dyDescent="0.25">
      <c r="A403" s="17" t="s">
        <v>8219</v>
      </c>
      <c r="B403" s="18">
        <v>24</v>
      </c>
      <c r="C403" s="18"/>
      <c r="D403" s="18"/>
      <c r="E403" s="19"/>
      <c r="G403" s="17" t="s">
        <v>8221</v>
      </c>
      <c r="H403" s="18">
        <v>1</v>
      </c>
      <c r="I403" s="18"/>
      <c r="J403" s="18"/>
      <c r="K403" s="19"/>
    </row>
    <row r="404" spans="1:11" x14ac:dyDescent="0.25">
      <c r="A404" s="17" t="s">
        <v>8219</v>
      </c>
      <c r="B404" s="18">
        <v>24</v>
      </c>
      <c r="C404" s="18"/>
      <c r="D404" s="18"/>
      <c r="E404" s="19"/>
      <c r="G404" s="17" t="s">
        <v>8221</v>
      </c>
      <c r="H404" s="18">
        <v>1</v>
      </c>
      <c r="I404" s="18"/>
      <c r="J404" s="18"/>
      <c r="K404" s="19"/>
    </row>
    <row r="405" spans="1:11" x14ac:dyDescent="0.25">
      <c r="A405" s="17" t="s">
        <v>8219</v>
      </c>
      <c r="B405" s="18">
        <v>24</v>
      </c>
      <c r="C405" s="18"/>
      <c r="D405" s="18"/>
      <c r="E405" s="19"/>
      <c r="G405" s="17" t="s">
        <v>8221</v>
      </c>
      <c r="H405" s="18">
        <v>1</v>
      </c>
      <c r="I405" s="18"/>
      <c r="J405" s="18"/>
      <c r="K405" s="19"/>
    </row>
    <row r="406" spans="1:11" x14ac:dyDescent="0.25">
      <c r="A406" s="17" t="s">
        <v>8219</v>
      </c>
      <c r="B406" s="18">
        <v>24</v>
      </c>
      <c r="C406" s="18"/>
      <c r="D406" s="18"/>
      <c r="E406" s="19"/>
      <c r="G406" s="17" t="s">
        <v>8221</v>
      </c>
      <c r="H406" s="18">
        <v>1</v>
      </c>
      <c r="I406" s="18"/>
      <c r="J406" s="18"/>
      <c r="K406" s="19"/>
    </row>
    <row r="407" spans="1:11" x14ac:dyDescent="0.25">
      <c r="A407" s="17" t="s">
        <v>8219</v>
      </c>
      <c r="B407" s="18">
        <v>24</v>
      </c>
      <c r="C407" s="18"/>
      <c r="D407" s="18"/>
      <c r="E407" s="19"/>
      <c r="G407" s="17" t="s">
        <v>8221</v>
      </c>
      <c r="H407" s="18">
        <v>1</v>
      </c>
      <c r="I407" s="18"/>
      <c r="J407" s="18"/>
      <c r="K407" s="19"/>
    </row>
    <row r="408" spans="1:11" x14ac:dyDescent="0.25">
      <c r="A408" s="17" t="s">
        <v>8219</v>
      </c>
      <c r="B408" s="18">
        <v>24</v>
      </c>
      <c r="C408" s="18"/>
      <c r="D408" s="18"/>
      <c r="E408" s="19"/>
      <c r="G408" s="17" t="s">
        <v>8221</v>
      </c>
      <c r="H408" s="18">
        <v>1</v>
      </c>
      <c r="I408" s="18"/>
      <c r="J408" s="18"/>
      <c r="K408" s="19"/>
    </row>
    <row r="409" spans="1:11" x14ac:dyDescent="0.25">
      <c r="A409" s="17" t="s">
        <v>8219</v>
      </c>
      <c r="B409" s="18">
        <v>25</v>
      </c>
      <c r="C409" s="18"/>
      <c r="D409" s="18"/>
      <c r="E409" s="19"/>
      <c r="G409" s="17" t="s">
        <v>8221</v>
      </c>
      <c r="H409" s="18">
        <v>1</v>
      </c>
      <c r="I409" s="18"/>
      <c r="J409" s="18"/>
      <c r="K409" s="19"/>
    </row>
    <row r="410" spans="1:11" x14ac:dyDescent="0.25">
      <c r="A410" s="17" t="s">
        <v>8219</v>
      </c>
      <c r="B410" s="18">
        <v>25</v>
      </c>
      <c r="C410" s="18"/>
      <c r="D410" s="18"/>
      <c r="E410" s="19"/>
      <c r="G410" s="17" t="s">
        <v>8221</v>
      </c>
      <c r="H410" s="18">
        <v>1</v>
      </c>
      <c r="I410" s="18"/>
      <c r="J410" s="18"/>
      <c r="K410" s="19"/>
    </row>
    <row r="411" spans="1:11" x14ac:dyDescent="0.25">
      <c r="A411" s="17" t="s">
        <v>8219</v>
      </c>
      <c r="B411" s="18">
        <v>25</v>
      </c>
      <c r="C411" s="18"/>
      <c r="D411" s="18"/>
      <c r="E411" s="19"/>
      <c r="G411" s="17" t="s">
        <v>8221</v>
      </c>
      <c r="H411" s="18">
        <v>1</v>
      </c>
      <c r="I411" s="18"/>
      <c r="J411" s="18"/>
      <c r="K411" s="19"/>
    </row>
    <row r="412" spans="1:11" x14ac:dyDescent="0.25">
      <c r="A412" s="17" t="s">
        <v>8219</v>
      </c>
      <c r="B412" s="18">
        <v>25</v>
      </c>
      <c r="C412" s="18"/>
      <c r="D412" s="18"/>
      <c r="E412" s="19"/>
      <c r="G412" s="17" t="s">
        <v>8221</v>
      </c>
      <c r="H412" s="18">
        <v>1</v>
      </c>
      <c r="I412" s="18"/>
      <c r="J412" s="18"/>
      <c r="K412" s="19"/>
    </row>
    <row r="413" spans="1:11" x14ac:dyDescent="0.25">
      <c r="A413" s="17" t="s">
        <v>8219</v>
      </c>
      <c r="B413" s="18">
        <v>25</v>
      </c>
      <c r="C413" s="18"/>
      <c r="D413" s="18"/>
      <c r="E413" s="19"/>
      <c r="G413" s="17" t="s">
        <v>8221</v>
      </c>
      <c r="H413" s="18">
        <v>1</v>
      </c>
      <c r="I413" s="18"/>
      <c r="J413" s="18"/>
      <c r="K413" s="19"/>
    </row>
    <row r="414" spans="1:11" x14ac:dyDescent="0.25">
      <c r="A414" s="17" t="s">
        <v>8219</v>
      </c>
      <c r="B414" s="18">
        <v>25</v>
      </c>
      <c r="C414" s="18"/>
      <c r="D414" s="18"/>
      <c r="E414" s="19"/>
      <c r="G414" s="17" t="s">
        <v>8221</v>
      </c>
      <c r="H414" s="18">
        <v>1</v>
      </c>
      <c r="I414" s="18"/>
      <c r="J414" s="18"/>
      <c r="K414" s="19"/>
    </row>
    <row r="415" spans="1:11" x14ac:dyDescent="0.25">
      <c r="A415" s="17" t="s">
        <v>8219</v>
      </c>
      <c r="B415" s="18">
        <v>25</v>
      </c>
      <c r="C415" s="18"/>
      <c r="D415" s="18"/>
      <c r="E415" s="19"/>
      <c r="G415" s="17" t="s">
        <v>8221</v>
      </c>
      <c r="H415" s="18">
        <v>1</v>
      </c>
      <c r="I415" s="18"/>
      <c r="J415" s="18"/>
      <c r="K415" s="19"/>
    </row>
    <row r="416" spans="1:11" x14ac:dyDescent="0.25">
      <c r="A416" s="17" t="s">
        <v>8219</v>
      </c>
      <c r="B416" s="18">
        <v>25</v>
      </c>
      <c r="C416" s="18"/>
      <c r="D416" s="18"/>
      <c r="E416" s="19"/>
      <c r="G416" s="17" t="s">
        <v>8221</v>
      </c>
      <c r="H416" s="18">
        <v>1</v>
      </c>
      <c r="I416" s="18"/>
      <c r="J416" s="18"/>
      <c r="K416" s="19"/>
    </row>
    <row r="417" spans="1:11" x14ac:dyDescent="0.25">
      <c r="A417" s="17" t="s">
        <v>8219</v>
      </c>
      <c r="B417" s="18">
        <v>25</v>
      </c>
      <c r="C417" s="18"/>
      <c r="D417" s="18"/>
      <c r="E417" s="19"/>
      <c r="G417" s="17" t="s">
        <v>8221</v>
      </c>
      <c r="H417" s="18">
        <v>1</v>
      </c>
      <c r="I417" s="18"/>
      <c r="J417" s="18"/>
      <c r="K417" s="19"/>
    </row>
    <row r="418" spans="1:11" x14ac:dyDescent="0.25">
      <c r="A418" s="17" t="s">
        <v>8219</v>
      </c>
      <c r="B418" s="18">
        <v>25</v>
      </c>
      <c r="C418" s="18"/>
      <c r="D418" s="18"/>
      <c r="E418" s="19"/>
      <c r="G418" s="17" t="s">
        <v>8221</v>
      </c>
      <c r="H418" s="18">
        <v>1</v>
      </c>
      <c r="I418" s="18"/>
      <c r="J418" s="18"/>
      <c r="K418" s="19"/>
    </row>
    <row r="419" spans="1:11" x14ac:dyDescent="0.25">
      <c r="A419" s="17" t="s">
        <v>8219</v>
      </c>
      <c r="B419" s="18">
        <v>25</v>
      </c>
      <c r="C419" s="18"/>
      <c r="D419" s="18"/>
      <c r="E419" s="19"/>
      <c r="G419" s="17" t="s">
        <v>8221</v>
      </c>
      <c r="H419" s="18">
        <v>1</v>
      </c>
      <c r="I419" s="18"/>
      <c r="J419" s="18"/>
      <c r="K419" s="19"/>
    </row>
    <row r="420" spans="1:11" x14ac:dyDescent="0.25">
      <c r="A420" s="17" t="s">
        <v>8219</v>
      </c>
      <c r="B420" s="18">
        <v>25</v>
      </c>
      <c r="C420" s="18"/>
      <c r="D420" s="18"/>
      <c r="E420" s="19"/>
      <c r="G420" s="17" t="s">
        <v>8221</v>
      </c>
      <c r="H420" s="18">
        <v>1</v>
      </c>
      <c r="I420" s="18"/>
      <c r="J420" s="18"/>
      <c r="K420" s="19"/>
    </row>
    <row r="421" spans="1:11" x14ac:dyDescent="0.25">
      <c r="A421" s="17" t="s">
        <v>8219</v>
      </c>
      <c r="B421" s="18">
        <v>25</v>
      </c>
      <c r="C421" s="18"/>
      <c r="D421" s="18"/>
      <c r="E421" s="19"/>
      <c r="G421" s="17" t="s">
        <v>8221</v>
      </c>
      <c r="H421" s="18">
        <v>1</v>
      </c>
      <c r="I421" s="18"/>
      <c r="J421" s="18"/>
      <c r="K421" s="19"/>
    </row>
    <row r="422" spans="1:11" x14ac:dyDescent="0.25">
      <c r="A422" s="17" t="s">
        <v>8219</v>
      </c>
      <c r="B422" s="18">
        <v>25</v>
      </c>
      <c r="C422" s="18"/>
      <c r="D422" s="18"/>
      <c r="E422" s="19"/>
      <c r="G422" s="17" t="s">
        <v>8221</v>
      </c>
      <c r="H422" s="18">
        <v>1</v>
      </c>
      <c r="I422" s="18"/>
      <c r="J422" s="18"/>
      <c r="K422" s="19"/>
    </row>
    <row r="423" spans="1:11" x14ac:dyDescent="0.25">
      <c r="A423" s="17" t="s">
        <v>8219</v>
      </c>
      <c r="B423" s="18">
        <v>25</v>
      </c>
      <c r="C423" s="18"/>
      <c r="D423" s="18"/>
      <c r="E423" s="19"/>
      <c r="G423" s="17" t="s">
        <v>8221</v>
      </c>
      <c r="H423" s="18">
        <v>1</v>
      </c>
      <c r="I423" s="18"/>
      <c r="J423" s="18"/>
      <c r="K423" s="19"/>
    </row>
    <row r="424" spans="1:11" x14ac:dyDescent="0.25">
      <c r="A424" s="17" t="s">
        <v>8219</v>
      </c>
      <c r="B424" s="18">
        <v>25</v>
      </c>
      <c r="C424" s="18"/>
      <c r="D424" s="18"/>
      <c r="E424" s="19"/>
      <c r="G424" s="17" t="s">
        <v>8221</v>
      </c>
      <c r="H424" s="18">
        <v>1</v>
      </c>
      <c r="I424" s="18"/>
      <c r="J424" s="18"/>
      <c r="K424" s="19"/>
    </row>
    <row r="425" spans="1:11" x14ac:dyDescent="0.25">
      <c r="A425" s="17" t="s">
        <v>8219</v>
      </c>
      <c r="B425" s="18">
        <v>25</v>
      </c>
      <c r="C425" s="18"/>
      <c r="D425" s="18"/>
      <c r="E425" s="19"/>
      <c r="G425" s="17" t="s">
        <v>8221</v>
      </c>
      <c r="H425" s="18">
        <v>1</v>
      </c>
      <c r="I425" s="18"/>
      <c r="J425" s="18"/>
      <c r="K425" s="19"/>
    </row>
    <row r="426" spans="1:11" x14ac:dyDescent="0.25">
      <c r="A426" s="17" t="s">
        <v>8219</v>
      </c>
      <c r="B426" s="18">
        <v>25</v>
      </c>
      <c r="C426" s="18"/>
      <c r="D426" s="18"/>
      <c r="E426" s="19"/>
      <c r="G426" s="17" t="s">
        <v>8221</v>
      </c>
      <c r="H426" s="18">
        <v>1</v>
      </c>
      <c r="I426" s="18"/>
      <c r="J426" s="18"/>
      <c r="K426" s="19"/>
    </row>
    <row r="427" spans="1:11" x14ac:dyDescent="0.25">
      <c r="A427" s="17" t="s">
        <v>8219</v>
      </c>
      <c r="B427" s="18">
        <v>25</v>
      </c>
      <c r="C427" s="18"/>
      <c r="D427" s="18"/>
      <c r="E427" s="19"/>
      <c r="G427" s="17" t="s">
        <v>8221</v>
      </c>
      <c r="H427" s="18">
        <v>1</v>
      </c>
      <c r="I427" s="18"/>
      <c r="J427" s="18"/>
      <c r="K427" s="19"/>
    </row>
    <row r="428" spans="1:11" x14ac:dyDescent="0.25">
      <c r="A428" s="17" t="s">
        <v>8219</v>
      </c>
      <c r="B428" s="18">
        <v>25</v>
      </c>
      <c r="C428" s="18"/>
      <c r="D428" s="18"/>
      <c r="E428" s="19"/>
      <c r="G428" s="17" t="s">
        <v>8221</v>
      </c>
      <c r="H428" s="18">
        <v>1</v>
      </c>
      <c r="I428" s="18"/>
      <c r="J428" s="18"/>
      <c r="K428" s="19"/>
    </row>
    <row r="429" spans="1:11" x14ac:dyDescent="0.25">
      <c r="A429" s="17" t="s">
        <v>8219</v>
      </c>
      <c r="B429" s="18">
        <v>25</v>
      </c>
      <c r="C429" s="18"/>
      <c r="D429" s="18"/>
      <c r="E429" s="19"/>
      <c r="G429" s="17" t="s">
        <v>8221</v>
      </c>
      <c r="H429" s="18">
        <v>1</v>
      </c>
      <c r="I429" s="18"/>
      <c r="J429" s="18"/>
      <c r="K429" s="19"/>
    </row>
    <row r="430" spans="1:11" x14ac:dyDescent="0.25">
      <c r="A430" s="17" t="s">
        <v>8219</v>
      </c>
      <c r="B430" s="18">
        <v>25</v>
      </c>
      <c r="C430" s="18"/>
      <c r="D430" s="18"/>
      <c r="E430" s="19"/>
      <c r="G430" s="17" t="s">
        <v>8221</v>
      </c>
      <c r="H430" s="18">
        <v>1</v>
      </c>
      <c r="I430" s="18"/>
      <c r="J430" s="18"/>
      <c r="K430" s="19"/>
    </row>
    <row r="431" spans="1:11" x14ac:dyDescent="0.25">
      <c r="A431" s="17" t="s">
        <v>8219</v>
      </c>
      <c r="B431" s="18">
        <v>25</v>
      </c>
      <c r="C431" s="18"/>
      <c r="D431" s="18"/>
      <c r="E431" s="19"/>
      <c r="G431" s="17" t="s">
        <v>8221</v>
      </c>
      <c r="H431" s="18">
        <v>1</v>
      </c>
      <c r="I431" s="18"/>
      <c r="J431" s="18"/>
      <c r="K431" s="19"/>
    </row>
    <row r="432" spans="1:11" x14ac:dyDescent="0.25">
      <c r="A432" s="17" t="s">
        <v>8219</v>
      </c>
      <c r="B432" s="18">
        <v>25</v>
      </c>
      <c r="C432" s="18"/>
      <c r="D432" s="18"/>
      <c r="E432" s="19"/>
      <c r="G432" s="17" t="s">
        <v>8221</v>
      </c>
      <c r="H432" s="18">
        <v>1</v>
      </c>
      <c r="I432" s="18"/>
      <c r="J432" s="18"/>
      <c r="K432" s="19"/>
    </row>
    <row r="433" spans="1:11" x14ac:dyDescent="0.25">
      <c r="A433" s="17" t="s">
        <v>8219</v>
      </c>
      <c r="B433" s="18">
        <v>25</v>
      </c>
      <c r="C433" s="18"/>
      <c r="D433" s="18"/>
      <c r="E433" s="19"/>
      <c r="G433" s="17" t="s">
        <v>8221</v>
      </c>
      <c r="H433" s="18">
        <v>1</v>
      </c>
      <c r="I433" s="18"/>
      <c r="J433" s="18"/>
      <c r="K433" s="19"/>
    </row>
    <row r="434" spans="1:11" x14ac:dyDescent="0.25">
      <c r="A434" s="17" t="s">
        <v>8219</v>
      </c>
      <c r="B434" s="18">
        <v>25</v>
      </c>
      <c r="C434" s="18"/>
      <c r="D434" s="18"/>
      <c r="E434" s="19"/>
      <c r="G434" s="17" t="s">
        <v>8221</v>
      </c>
      <c r="H434" s="18">
        <v>1</v>
      </c>
      <c r="I434" s="18"/>
      <c r="J434" s="18"/>
      <c r="K434" s="19"/>
    </row>
    <row r="435" spans="1:11" x14ac:dyDescent="0.25">
      <c r="A435" s="17" t="s">
        <v>8219</v>
      </c>
      <c r="B435" s="18">
        <v>25</v>
      </c>
      <c r="C435" s="18"/>
      <c r="D435" s="18"/>
      <c r="E435" s="19"/>
      <c r="G435" s="17" t="s">
        <v>8221</v>
      </c>
      <c r="H435" s="18">
        <v>1</v>
      </c>
      <c r="I435" s="18"/>
      <c r="J435" s="18"/>
      <c r="K435" s="19"/>
    </row>
    <row r="436" spans="1:11" x14ac:dyDescent="0.25">
      <c r="A436" s="17" t="s">
        <v>8219</v>
      </c>
      <c r="B436" s="18">
        <v>25</v>
      </c>
      <c r="C436" s="18"/>
      <c r="D436" s="18"/>
      <c r="E436" s="19"/>
      <c r="G436" s="17" t="s">
        <v>8221</v>
      </c>
      <c r="H436" s="18">
        <v>1</v>
      </c>
      <c r="I436" s="18"/>
      <c r="J436" s="18"/>
      <c r="K436" s="19"/>
    </row>
    <row r="437" spans="1:11" x14ac:dyDescent="0.25">
      <c r="A437" s="17" t="s">
        <v>8219</v>
      </c>
      <c r="B437" s="18">
        <v>25</v>
      </c>
      <c r="C437" s="18"/>
      <c r="D437" s="18"/>
      <c r="E437" s="19"/>
      <c r="G437" s="17" t="s">
        <v>8221</v>
      </c>
      <c r="H437" s="18">
        <v>1</v>
      </c>
      <c r="I437" s="18"/>
      <c r="J437" s="18"/>
      <c r="K437" s="19"/>
    </row>
    <row r="438" spans="1:11" x14ac:dyDescent="0.25">
      <c r="A438" s="17" t="s">
        <v>8219</v>
      </c>
      <c r="B438" s="18">
        <v>25</v>
      </c>
      <c r="C438" s="18"/>
      <c r="D438" s="18"/>
      <c r="E438" s="19"/>
      <c r="G438" s="17" t="s">
        <v>8221</v>
      </c>
      <c r="H438" s="18">
        <v>1</v>
      </c>
      <c r="I438" s="18"/>
      <c r="J438" s="18"/>
      <c r="K438" s="19"/>
    </row>
    <row r="439" spans="1:11" x14ac:dyDescent="0.25">
      <c r="A439" s="17" t="s">
        <v>8219</v>
      </c>
      <c r="B439" s="18">
        <v>25</v>
      </c>
      <c r="C439" s="18"/>
      <c r="D439" s="18"/>
      <c r="E439" s="19"/>
      <c r="G439" s="17" t="s">
        <v>8221</v>
      </c>
      <c r="H439" s="18">
        <v>1</v>
      </c>
      <c r="I439" s="18"/>
      <c r="J439" s="18"/>
      <c r="K439" s="19"/>
    </row>
    <row r="440" spans="1:11" x14ac:dyDescent="0.25">
      <c r="A440" s="17" t="s">
        <v>8219</v>
      </c>
      <c r="B440" s="18">
        <v>25</v>
      </c>
      <c r="C440" s="18"/>
      <c r="D440" s="18"/>
      <c r="E440" s="19"/>
      <c r="G440" s="17" t="s">
        <v>8221</v>
      </c>
      <c r="H440" s="18">
        <v>1</v>
      </c>
      <c r="I440" s="18"/>
      <c r="J440" s="18"/>
      <c r="K440" s="19"/>
    </row>
    <row r="441" spans="1:11" x14ac:dyDescent="0.25">
      <c r="A441" s="17" t="s">
        <v>8219</v>
      </c>
      <c r="B441" s="18">
        <v>26</v>
      </c>
      <c r="C441" s="18"/>
      <c r="D441" s="18"/>
      <c r="E441" s="19"/>
      <c r="G441" s="17" t="s">
        <v>8221</v>
      </c>
      <c r="H441" s="18">
        <v>1</v>
      </c>
      <c r="I441" s="18"/>
      <c r="J441" s="18"/>
      <c r="K441" s="19"/>
    </row>
    <row r="442" spans="1:11" x14ac:dyDescent="0.25">
      <c r="A442" s="17" t="s">
        <v>8219</v>
      </c>
      <c r="B442" s="18">
        <v>26</v>
      </c>
      <c r="C442" s="18"/>
      <c r="D442" s="18"/>
      <c r="E442" s="19"/>
      <c r="G442" s="17" t="s">
        <v>8221</v>
      </c>
      <c r="H442" s="18">
        <v>1</v>
      </c>
      <c r="I442" s="18"/>
      <c r="J442" s="18"/>
      <c r="K442" s="19"/>
    </row>
    <row r="443" spans="1:11" x14ac:dyDescent="0.25">
      <c r="A443" s="17" t="s">
        <v>8219</v>
      </c>
      <c r="B443" s="18">
        <v>26</v>
      </c>
      <c r="C443" s="18"/>
      <c r="D443" s="18"/>
      <c r="E443" s="19"/>
      <c r="G443" s="17" t="s">
        <v>8221</v>
      </c>
      <c r="H443" s="18">
        <v>1</v>
      </c>
      <c r="I443" s="18"/>
      <c r="J443" s="18"/>
      <c r="K443" s="19"/>
    </row>
    <row r="444" spans="1:11" x14ac:dyDescent="0.25">
      <c r="A444" s="17" t="s">
        <v>8219</v>
      </c>
      <c r="B444" s="18">
        <v>26</v>
      </c>
      <c r="C444" s="18"/>
      <c r="D444" s="18"/>
      <c r="E444" s="19"/>
      <c r="G444" s="17" t="s">
        <v>8221</v>
      </c>
      <c r="H444" s="18">
        <v>1</v>
      </c>
      <c r="I444" s="18"/>
      <c r="J444" s="18"/>
      <c r="K444" s="19"/>
    </row>
    <row r="445" spans="1:11" x14ac:dyDescent="0.25">
      <c r="A445" s="17" t="s">
        <v>8219</v>
      </c>
      <c r="B445" s="18">
        <v>26</v>
      </c>
      <c r="C445" s="18"/>
      <c r="D445" s="18"/>
      <c r="E445" s="19"/>
      <c r="G445" s="17" t="s">
        <v>8221</v>
      </c>
      <c r="H445" s="18">
        <v>1</v>
      </c>
      <c r="I445" s="18"/>
      <c r="J445" s="18"/>
      <c r="K445" s="19"/>
    </row>
    <row r="446" spans="1:11" x14ac:dyDescent="0.25">
      <c r="A446" s="17" t="s">
        <v>8219</v>
      </c>
      <c r="B446" s="18">
        <v>26</v>
      </c>
      <c r="C446" s="18"/>
      <c r="D446" s="18"/>
      <c r="E446" s="19"/>
      <c r="G446" s="17" t="s">
        <v>8221</v>
      </c>
      <c r="H446" s="18">
        <v>1</v>
      </c>
      <c r="I446" s="18"/>
      <c r="J446" s="18"/>
      <c r="K446" s="19"/>
    </row>
    <row r="447" spans="1:11" x14ac:dyDescent="0.25">
      <c r="A447" s="17" t="s">
        <v>8219</v>
      </c>
      <c r="B447" s="18">
        <v>26</v>
      </c>
      <c r="C447" s="18"/>
      <c r="D447" s="18"/>
      <c r="E447" s="19"/>
      <c r="G447" s="17" t="s">
        <v>8221</v>
      </c>
      <c r="H447" s="18">
        <v>1</v>
      </c>
      <c r="I447" s="18"/>
      <c r="J447" s="18"/>
      <c r="K447" s="19"/>
    </row>
    <row r="448" spans="1:11" x14ac:dyDescent="0.25">
      <c r="A448" s="17" t="s">
        <v>8219</v>
      </c>
      <c r="B448" s="18">
        <v>26</v>
      </c>
      <c r="C448" s="18"/>
      <c r="D448" s="18"/>
      <c r="E448" s="19"/>
      <c r="G448" s="17" t="s">
        <v>8221</v>
      </c>
      <c r="H448" s="18">
        <v>1</v>
      </c>
      <c r="I448" s="18"/>
      <c r="J448" s="18"/>
      <c r="K448" s="19"/>
    </row>
    <row r="449" spans="1:11" x14ac:dyDescent="0.25">
      <c r="A449" s="17" t="s">
        <v>8219</v>
      </c>
      <c r="B449" s="18">
        <v>26</v>
      </c>
      <c r="C449" s="18"/>
      <c r="D449" s="18"/>
      <c r="E449" s="19"/>
      <c r="G449" s="17" t="s">
        <v>8221</v>
      </c>
      <c r="H449" s="18">
        <v>1</v>
      </c>
      <c r="I449" s="18"/>
      <c r="J449" s="18"/>
      <c r="K449" s="19"/>
    </row>
    <row r="450" spans="1:11" x14ac:dyDescent="0.25">
      <c r="A450" s="17" t="s">
        <v>8219</v>
      </c>
      <c r="B450" s="18">
        <v>26</v>
      </c>
      <c r="C450" s="18"/>
      <c r="D450" s="18"/>
      <c r="E450" s="19"/>
      <c r="G450" s="17" t="s">
        <v>8221</v>
      </c>
      <c r="H450" s="18">
        <v>1</v>
      </c>
      <c r="I450" s="18"/>
      <c r="J450" s="18"/>
      <c r="K450" s="19"/>
    </row>
    <row r="451" spans="1:11" x14ac:dyDescent="0.25">
      <c r="A451" s="17" t="s">
        <v>8219</v>
      </c>
      <c r="B451" s="18">
        <v>26</v>
      </c>
      <c r="C451" s="18"/>
      <c r="D451" s="18"/>
      <c r="E451" s="19"/>
      <c r="G451" s="17" t="s">
        <v>8221</v>
      </c>
      <c r="H451" s="18">
        <v>1</v>
      </c>
      <c r="I451" s="18"/>
      <c r="J451" s="18"/>
      <c r="K451" s="19"/>
    </row>
    <row r="452" spans="1:11" x14ac:dyDescent="0.25">
      <c r="A452" s="17" t="s">
        <v>8219</v>
      </c>
      <c r="B452" s="18">
        <v>26</v>
      </c>
      <c r="C452" s="18"/>
      <c r="D452" s="18"/>
      <c r="E452" s="19"/>
      <c r="G452" s="17" t="s">
        <v>8221</v>
      </c>
      <c r="H452" s="18">
        <v>1</v>
      </c>
      <c r="I452" s="18"/>
      <c r="J452" s="18"/>
      <c r="K452" s="19"/>
    </row>
    <row r="453" spans="1:11" x14ac:dyDescent="0.25">
      <c r="A453" s="17" t="s">
        <v>8219</v>
      </c>
      <c r="B453" s="18">
        <v>26</v>
      </c>
      <c r="C453" s="18"/>
      <c r="D453" s="18"/>
      <c r="E453" s="19"/>
      <c r="G453" s="17" t="s">
        <v>8221</v>
      </c>
      <c r="H453" s="18">
        <v>1</v>
      </c>
      <c r="I453" s="18"/>
      <c r="J453" s="18"/>
      <c r="K453" s="19"/>
    </row>
    <row r="454" spans="1:11" x14ac:dyDescent="0.25">
      <c r="A454" s="17" t="s">
        <v>8219</v>
      </c>
      <c r="B454" s="18">
        <v>26</v>
      </c>
      <c r="C454" s="18"/>
      <c r="D454" s="18"/>
      <c r="E454" s="19"/>
      <c r="G454" s="17" t="s">
        <v>8221</v>
      </c>
      <c r="H454" s="18">
        <v>1</v>
      </c>
      <c r="I454" s="18"/>
      <c r="J454" s="18"/>
      <c r="K454" s="19"/>
    </row>
    <row r="455" spans="1:11" x14ac:dyDescent="0.25">
      <c r="A455" s="17" t="s">
        <v>8219</v>
      </c>
      <c r="B455" s="18">
        <v>26</v>
      </c>
      <c r="C455" s="18"/>
      <c r="D455" s="18"/>
      <c r="E455" s="19"/>
      <c r="G455" s="17" t="s">
        <v>8221</v>
      </c>
      <c r="H455" s="18">
        <v>1</v>
      </c>
      <c r="I455" s="18"/>
      <c r="J455" s="18"/>
      <c r="K455" s="19"/>
    </row>
    <row r="456" spans="1:11" x14ac:dyDescent="0.25">
      <c r="A456" s="17" t="s">
        <v>8219</v>
      </c>
      <c r="B456" s="18">
        <v>26</v>
      </c>
      <c r="C456" s="18"/>
      <c r="D456" s="18"/>
      <c r="E456" s="19"/>
      <c r="G456" s="17" t="s">
        <v>8221</v>
      </c>
      <c r="H456" s="18">
        <v>1</v>
      </c>
      <c r="I456" s="18"/>
      <c r="J456" s="18"/>
      <c r="K456" s="19"/>
    </row>
    <row r="457" spans="1:11" x14ac:dyDescent="0.25">
      <c r="A457" s="17" t="s">
        <v>8219</v>
      </c>
      <c r="B457" s="18">
        <v>26</v>
      </c>
      <c r="C457" s="18"/>
      <c r="D457" s="18"/>
      <c r="E457" s="19"/>
      <c r="G457" s="17" t="s">
        <v>8221</v>
      </c>
      <c r="H457" s="18">
        <v>1</v>
      </c>
      <c r="I457" s="18"/>
      <c r="J457" s="18"/>
      <c r="K457" s="19"/>
    </row>
    <row r="458" spans="1:11" x14ac:dyDescent="0.25">
      <c r="A458" s="17" t="s">
        <v>8219</v>
      </c>
      <c r="B458" s="18">
        <v>26</v>
      </c>
      <c r="C458" s="18"/>
      <c r="D458" s="18"/>
      <c r="E458" s="19"/>
      <c r="G458" s="17" t="s">
        <v>8221</v>
      </c>
      <c r="H458" s="18">
        <v>1</v>
      </c>
      <c r="I458" s="18"/>
      <c r="J458" s="18"/>
      <c r="K458" s="19"/>
    </row>
    <row r="459" spans="1:11" x14ac:dyDescent="0.25">
      <c r="A459" s="17" t="s">
        <v>8219</v>
      </c>
      <c r="B459" s="18">
        <v>26</v>
      </c>
      <c r="C459" s="18"/>
      <c r="D459" s="18"/>
      <c r="E459" s="19"/>
      <c r="G459" s="17" t="s">
        <v>8221</v>
      </c>
      <c r="H459" s="18">
        <v>1</v>
      </c>
      <c r="I459" s="18"/>
      <c r="J459" s="18"/>
      <c r="K459" s="19"/>
    </row>
    <row r="460" spans="1:11" x14ac:dyDescent="0.25">
      <c r="A460" s="17" t="s">
        <v>8219</v>
      </c>
      <c r="B460" s="18">
        <v>26</v>
      </c>
      <c r="C460" s="18"/>
      <c r="D460" s="18"/>
      <c r="E460" s="19"/>
      <c r="G460" s="17" t="s">
        <v>8221</v>
      </c>
      <c r="H460" s="18">
        <v>1</v>
      </c>
      <c r="I460" s="18"/>
      <c r="J460" s="18"/>
      <c r="K460" s="19"/>
    </row>
    <row r="461" spans="1:11" x14ac:dyDescent="0.25">
      <c r="A461" s="17" t="s">
        <v>8219</v>
      </c>
      <c r="B461" s="18">
        <v>26</v>
      </c>
      <c r="C461" s="18"/>
      <c r="D461" s="18"/>
      <c r="E461" s="19"/>
      <c r="G461" s="17" t="s">
        <v>8221</v>
      </c>
      <c r="H461" s="18">
        <v>1</v>
      </c>
      <c r="I461" s="18"/>
      <c r="J461" s="18"/>
      <c r="K461" s="19"/>
    </row>
    <row r="462" spans="1:11" x14ac:dyDescent="0.25">
      <c r="A462" s="17" t="s">
        <v>8219</v>
      </c>
      <c r="B462" s="18">
        <v>26</v>
      </c>
      <c r="C462" s="18"/>
      <c r="D462" s="18"/>
      <c r="E462" s="19"/>
      <c r="G462" s="17" t="s">
        <v>8221</v>
      </c>
      <c r="H462" s="18">
        <v>1</v>
      </c>
      <c r="I462" s="18"/>
      <c r="J462" s="18"/>
      <c r="K462" s="19"/>
    </row>
    <row r="463" spans="1:11" x14ac:dyDescent="0.25">
      <c r="A463" s="17" t="s">
        <v>8219</v>
      </c>
      <c r="B463" s="18">
        <v>26</v>
      </c>
      <c r="C463" s="18"/>
      <c r="D463" s="18"/>
      <c r="E463" s="19"/>
      <c r="G463" s="17" t="s">
        <v>8221</v>
      </c>
      <c r="H463" s="18">
        <v>1</v>
      </c>
      <c r="I463" s="18"/>
      <c r="J463" s="18"/>
      <c r="K463" s="19"/>
    </row>
    <row r="464" spans="1:11" x14ac:dyDescent="0.25">
      <c r="A464" s="17" t="s">
        <v>8219</v>
      </c>
      <c r="B464" s="18">
        <v>26</v>
      </c>
      <c r="C464" s="18"/>
      <c r="D464" s="18"/>
      <c r="E464" s="19"/>
      <c r="G464" s="17" t="s">
        <v>8221</v>
      </c>
      <c r="H464" s="18">
        <v>1</v>
      </c>
      <c r="I464" s="18"/>
      <c r="J464" s="18"/>
      <c r="K464" s="19"/>
    </row>
    <row r="465" spans="1:11" x14ac:dyDescent="0.25">
      <c r="A465" s="17" t="s">
        <v>8219</v>
      </c>
      <c r="B465" s="18">
        <v>26</v>
      </c>
      <c r="C465" s="18"/>
      <c r="D465" s="18"/>
      <c r="E465" s="19"/>
      <c r="G465" s="17" t="s">
        <v>8221</v>
      </c>
      <c r="H465" s="18">
        <v>1</v>
      </c>
      <c r="I465" s="18"/>
      <c r="J465" s="18"/>
      <c r="K465" s="19"/>
    </row>
    <row r="466" spans="1:11" x14ac:dyDescent="0.25">
      <c r="A466" s="17" t="s">
        <v>8219</v>
      </c>
      <c r="B466" s="18">
        <v>26</v>
      </c>
      <c r="C466" s="18"/>
      <c r="D466" s="18"/>
      <c r="E466" s="19"/>
      <c r="G466" s="17" t="s">
        <v>8221</v>
      </c>
      <c r="H466" s="18">
        <v>1</v>
      </c>
      <c r="I466" s="18"/>
      <c r="J466" s="18"/>
      <c r="K466" s="19"/>
    </row>
    <row r="467" spans="1:11" x14ac:dyDescent="0.25">
      <c r="A467" s="17" t="s">
        <v>8219</v>
      </c>
      <c r="B467" s="18">
        <v>26</v>
      </c>
      <c r="C467" s="18"/>
      <c r="D467" s="18"/>
      <c r="E467" s="19"/>
      <c r="G467" s="17" t="s">
        <v>8221</v>
      </c>
      <c r="H467" s="18">
        <v>1</v>
      </c>
      <c r="I467" s="18"/>
      <c r="J467" s="18"/>
      <c r="K467" s="19"/>
    </row>
    <row r="468" spans="1:11" x14ac:dyDescent="0.25">
      <c r="A468" s="17" t="s">
        <v>8219</v>
      </c>
      <c r="B468" s="18">
        <v>26</v>
      </c>
      <c r="C468" s="18"/>
      <c r="D468" s="18"/>
      <c r="E468" s="19"/>
      <c r="G468" s="17" t="s">
        <v>8221</v>
      </c>
      <c r="H468" s="18">
        <v>1</v>
      </c>
      <c r="I468" s="18"/>
      <c r="J468" s="18"/>
      <c r="K468" s="19"/>
    </row>
    <row r="469" spans="1:11" x14ac:dyDescent="0.25">
      <c r="A469" s="17" t="s">
        <v>8219</v>
      </c>
      <c r="B469" s="18">
        <v>27</v>
      </c>
      <c r="C469" s="18"/>
      <c r="D469" s="18"/>
      <c r="E469" s="19"/>
      <c r="G469" s="17" t="s">
        <v>8221</v>
      </c>
      <c r="H469" s="18">
        <v>1</v>
      </c>
      <c r="I469" s="18"/>
      <c r="J469" s="18"/>
      <c r="K469" s="19"/>
    </row>
    <row r="470" spans="1:11" x14ac:dyDescent="0.25">
      <c r="A470" s="17" t="s">
        <v>8219</v>
      </c>
      <c r="B470" s="18">
        <v>27</v>
      </c>
      <c r="C470" s="18"/>
      <c r="D470" s="18"/>
      <c r="E470" s="19"/>
      <c r="G470" s="17" t="s">
        <v>8221</v>
      </c>
      <c r="H470" s="18">
        <v>1</v>
      </c>
      <c r="I470" s="18"/>
      <c r="J470" s="18"/>
      <c r="K470" s="19"/>
    </row>
    <row r="471" spans="1:11" x14ac:dyDescent="0.25">
      <c r="A471" s="17" t="s">
        <v>8219</v>
      </c>
      <c r="B471" s="18">
        <v>27</v>
      </c>
      <c r="C471" s="18"/>
      <c r="D471" s="18"/>
      <c r="E471" s="19"/>
      <c r="G471" s="17" t="s">
        <v>8221</v>
      </c>
      <c r="H471" s="18">
        <v>1</v>
      </c>
      <c r="I471" s="18"/>
      <c r="J471" s="18"/>
      <c r="K471" s="19"/>
    </row>
    <row r="472" spans="1:11" x14ac:dyDescent="0.25">
      <c r="A472" s="17" t="s">
        <v>8219</v>
      </c>
      <c r="B472" s="18">
        <v>27</v>
      </c>
      <c r="C472" s="18"/>
      <c r="D472" s="18"/>
      <c r="E472" s="19"/>
      <c r="G472" s="17" t="s">
        <v>8221</v>
      </c>
      <c r="H472" s="18">
        <v>1</v>
      </c>
      <c r="I472" s="18"/>
      <c r="J472" s="18"/>
      <c r="K472" s="19"/>
    </row>
    <row r="473" spans="1:11" x14ac:dyDescent="0.25">
      <c r="A473" s="17" t="s">
        <v>8219</v>
      </c>
      <c r="B473" s="18">
        <v>27</v>
      </c>
      <c r="C473" s="18"/>
      <c r="D473" s="18"/>
      <c r="E473" s="19"/>
      <c r="G473" s="17" t="s">
        <v>8221</v>
      </c>
      <c r="H473" s="18">
        <v>1</v>
      </c>
      <c r="I473" s="18"/>
      <c r="J473" s="18"/>
      <c r="K473" s="19"/>
    </row>
    <row r="474" spans="1:11" x14ac:dyDescent="0.25">
      <c r="A474" s="17" t="s">
        <v>8219</v>
      </c>
      <c r="B474" s="18">
        <v>27</v>
      </c>
      <c r="C474" s="18"/>
      <c r="D474" s="18"/>
      <c r="E474" s="19"/>
      <c r="G474" s="17" t="s">
        <v>8221</v>
      </c>
      <c r="H474" s="18">
        <v>1</v>
      </c>
      <c r="I474" s="18"/>
      <c r="J474" s="18"/>
      <c r="K474" s="19"/>
    </row>
    <row r="475" spans="1:11" x14ac:dyDescent="0.25">
      <c r="A475" s="17" t="s">
        <v>8219</v>
      </c>
      <c r="B475" s="18">
        <v>27</v>
      </c>
      <c r="C475" s="18"/>
      <c r="D475" s="18"/>
      <c r="E475" s="19"/>
      <c r="G475" s="17" t="s">
        <v>8221</v>
      </c>
      <c r="H475" s="18">
        <v>1</v>
      </c>
      <c r="I475" s="18"/>
      <c r="J475" s="18"/>
      <c r="K475" s="19"/>
    </row>
    <row r="476" spans="1:11" x14ac:dyDescent="0.25">
      <c r="A476" s="17" t="s">
        <v>8219</v>
      </c>
      <c r="B476" s="18">
        <v>27</v>
      </c>
      <c r="C476" s="18"/>
      <c r="D476" s="18"/>
      <c r="E476" s="19"/>
      <c r="G476" s="17" t="s">
        <v>8221</v>
      </c>
      <c r="H476" s="18">
        <v>1</v>
      </c>
      <c r="I476" s="18"/>
      <c r="J476" s="18"/>
      <c r="K476" s="19"/>
    </row>
    <row r="477" spans="1:11" x14ac:dyDescent="0.25">
      <c r="A477" s="17" t="s">
        <v>8219</v>
      </c>
      <c r="B477" s="18">
        <v>27</v>
      </c>
      <c r="C477" s="18"/>
      <c r="D477" s="18"/>
      <c r="E477" s="19"/>
      <c r="G477" s="17" t="s">
        <v>8221</v>
      </c>
      <c r="H477" s="18">
        <v>1</v>
      </c>
      <c r="I477" s="18"/>
      <c r="J477" s="18"/>
      <c r="K477" s="19"/>
    </row>
    <row r="478" spans="1:11" x14ac:dyDescent="0.25">
      <c r="A478" s="17" t="s">
        <v>8219</v>
      </c>
      <c r="B478" s="18">
        <v>27</v>
      </c>
      <c r="C478" s="18"/>
      <c r="D478" s="18"/>
      <c r="E478" s="19"/>
      <c r="G478" s="17" t="s">
        <v>8221</v>
      </c>
      <c r="H478" s="18">
        <v>1</v>
      </c>
      <c r="I478" s="18"/>
      <c r="J478" s="18"/>
      <c r="K478" s="19"/>
    </row>
    <row r="479" spans="1:11" x14ac:dyDescent="0.25">
      <c r="A479" s="17" t="s">
        <v>8219</v>
      </c>
      <c r="B479" s="18">
        <v>27</v>
      </c>
      <c r="C479" s="18"/>
      <c r="D479" s="18"/>
      <c r="E479" s="19"/>
      <c r="G479" s="17" t="s">
        <v>8221</v>
      </c>
      <c r="H479" s="18">
        <v>1</v>
      </c>
      <c r="I479" s="18"/>
      <c r="J479" s="18"/>
      <c r="K479" s="19"/>
    </row>
    <row r="480" spans="1:11" x14ac:dyDescent="0.25">
      <c r="A480" s="17" t="s">
        <v>8219</v>
      </c>
      <c r="B480" s="18">
        <v>27</v>
      </c>
      <c r="C480" s="18"/>
      <c r="D480" s="18"/>
      <c r="E480" s="19"/>
      <c r="G480" s="17" t="s">
        <v>8221</v>
      </c>
      <c r="H480" s="18">
        <v>1</v>
      </c>
      <c r="I480" s="18"/>
      <c r="J480" s="18"/>
      <c r="K480" s="19"/>
    </row>
    <row r="481" spans="1:11" x14ac:dyDescent="0.25">
      <c r="A481" s="17" t="s">
        <v>8219</v>
      </c>
      <c r="B481" s="18">
        <v>27</v>
      </c>
      <c r="C481" s="18"/>
      <c r="D481" s="18"/>
      <c r="E481" s="19"/>
      <c r="G481" s="17" t="s">
        <v>8221</v>
      </c>
      <c r="H481" s="18">
        <v>1</v>
      </c>
      <c r="I481" s="18"/>
      <c r="J481" s="18"/>
      <c r="K481" s="19"/>
    </row>
    <row r="482" spans="1:11" x14ac:dyDescent="0.25">
      <c r="A482" s="17" t="s">
        <v>8219</v>
      </c>
      <c r="B482" s="18">
        <v>27</v>
      </c>
      <c r="C482" s="18"/>
      <c r="D482" s="18"/>
      <c r="E482" s="19"/>
      <c r="G482" s="17" t="s">
        <v>8221</v>
      </c>
      <c r="H482" s="18">
        <v>1</v>
      </c>
      <c r="I482" s="18"/>
      <c r="J482" s="18"/>
      <c r="K482" s="19"/>
    </row>
    <row r="483" spans="1:11" x14ac:dyDescent="0.25">
      <c r="A483" s="17" t="s">
        <v>8219</v>
      </c>
      <c r="B483" s="18">
        <v>27</v>
      </c>
      <c r="C483" s="18"/>
      <c r="D483" s="18"/>
      <c r="E483" s="19"/>
      <c r="G483" s="17" t="s">
        <v>8221</v>
      </c>
      <c r="H483" s="18">
        <v>1</v>
      </c>
      <c r="I483" s="18"/>
      <c r="J483" s="18"/>
      <c r="K483" s="19"/>
    </row>
    <row r="484" spans="1:11" x14ac:dyDescent="0.25">
      <c r="A484" s="17" t="s">
        <v>8219</v>
      </c>
      <c r="B484" s="18">
        <v>27</v>
      </c>
      <c r="C484" s="18"/>
      <c r="D484" s="18"/>
      <c r="E484" s="19"/>
      <c r="G484" s="17" t="s">
        <v>8221</v>
      </c>
      <c r="H484" s="18">
        <v>1</v>
      </c>
      <c r="I484" s="18"/>
      <c r="J484" s="18"/>
      <c r="K484" s="19"/>
    </row>
    <row r="485" spans="1:11" x14ac:dyDescent="0.25">
      <c r="A485" s="17" t="s">
        <v>8219</v>
      </c>
      <c r="B485" s="18">
        <v>27</v>
      </c>
      <c r="C485" s="18"/>
      <c r="D485" s="18"/>
      <c r="E485" s="19"/>
      <c r="G485" s="17" t="s">
        <v>8221</v>
      </c>
      <c r="H485" s="18">
        <v>1</v>
      </c>
      <c r="I485" s="18"/>
      <c r="J485" s="18"/>
      <c r="K485" s="19"/>
    </row>
    <row r="486" spans="1:11" x14ac:dyDescent="0.25">
      <c r="A486" s="17" t="s">
        <v>8219</v>
      </c>
      <c r="B486" s="18">
        <v>27</v>
      </c>
      <c r="C486" s="18"/>
      <c r="D486" s="18"/>
      <c r="E486" s="19"/>
      <c r="G486" s="17" t="s">
        <v>8221</v>
      </c>
      <c r="H486" s="18">
        <v>1</v>
      </c>
      <c r="I486" s="18"/>
      <c r="J486" s="18"/>
      <c r="K486" s="19"/>
    </row>
    <row r="487" spans="1:11" x14ac:dyDescent="0.25">
      <c r="A487" s="17" t="s">
        <v>8219</v>
      </c>
      <c r="B487" s="18">
        <v>27</v>
      </c>
      <c r="C487" s="18"/>
      <c r="D487" s="18"/>
      <c r="E487" s="19"/>
      <c r="G487" s="17" t="s">
        <v>8221</v>
      </c>
      <c r="H487" s="18">
        <v>1</v>
      </c>
      <c r="I487" s="18"/>
      <c r="J487" s="18"/>
      <c r="K487" s="19"/>
    </row>
    <row r="488" spans="1:11" x14ac:dyDescent="0.25">
      <c r="A488" s="17" t="s">
        <v>8219</v>
      </c>
      <c r="B488" s="18">
        <v>27</v>
      </c>
      <c r="C488" s="18"/>
      <c r="D488" s="18"/>
      <c r="E488" s="19"/>
      <c r="G488" s="17" t="s">
        <v>8221</v>
      </c>
      <c r="H488" s="18">
        <v>1</v>
      </c>
      <c r="I488" s="18"/>
      <c r="J488" s="18"/>
      <c r="K488" s="19"/>
    </row>
    <row r="489" spans="1:11" x14ac:dyDescent="0.25">
      <c r="A489" s="17" t="s">
        <v>8219</v>
      </c>
      <c r="B489" s="18">
        <v>27</v>
      </c>
      <c r="C489" s="18"/>
      <c r="D489" s="18"/>
      <c r="E489" s="19"/>
      <c r="G489" s="17" t="s">
        <v>8221</v>
      </c>
      <c r="H489" s="18">
        <v>1</v>
      </c>
      <c r="I489" s="18"/>
      <c r="J489" s="18"/>
      <c r="K489" s="19"/>
    </row>
    <row r="490" spans="1:11" x14ac:dyDescent="0.25">
      <c r="A490" s="17" t="s">
        <v>8219</v>
      </c>
      <c r="B490" s="18">
        <v>27</v>
      </c>
      <c r="C490" s="18"/>
      <c r="D490" s="18"/>
      <c r="E490" s="19"/>
      <c r="G490" s="17" t="s">
        <v>8221</v>
      </c>
      <c r="H490" s="18">
        <v>1</v>
      </c>
      <c r="I490" s="18"/>
      <c r="J490" s="18"/>
      <c r="K490" s="19"/>
    </row>
    <row r="491" spans="1:11" x14ac:dyDescent="0.25">
      <c r="A491" s="17" t="s">
        <v>8219</v>
      </c>
      <c r="B491" s="18">
        <v>27</v>
      </c>
      <c r="C491" s="18"/>
      <c r="D491" s="18"/>
      <c r="E491" s="19"/>
      <c r="G491" s="17" t="s">
        <v>8221</v>
      </c>
      <c r="H491" s="18">
        <v>1</v>
      </c>
      <c r="I491" s="18"/>
      <c r="J491" s="18"/>
      <c r="K491" s="19"/>
    </row>
    <row r="492" spans="1:11" x14ac:dyDescent="0.25">
      <c r="A492" s="17" t="s">
        <v>8219</v>
      </c>
      <c r="B492" s="18">
        <v>27</v>
      </c>
      <c r="C492" s="18"/>
      <c r="D492" s="18"/>
      <c r="E492" s="19"/>
      <c r="G492" s="17" t="s">
        <v>8221</v>
      </c>
      <c r="H492" s="18">
        <v>1</v>
      </c>
      <c r="I492" s="18"/>
      <c r="J492" s="18"/>
      <c r="K492" s="19"/>
    </row>
    <row r="493" spans="1:11" x14ac:dyDescent="0.25">
      <c r="A493" s="17" t="s">
        <v>8219</v>
      </c>
      <c r="B493" s="18">
        <v>27</v>
      </c>
      <c r="C493" s="18"/>
      <c r="D493" s="18"/>
      <c r="E493" s="19"/>
      <c r="G493" s="17" t="s">
        <v>8221</v>
      </c>
      <c r="H493" s="18">
        <v>1</v>
      </c>
      <c r="I493" s="18"/>
      <c r="J493" s="18"/>
      <c r="K493" s="19"/>
    </row>
    <row r="494" spans="1:11" x14ac:dyDescent="0.25">
      <c r="A494" s="17" t="s">
        <v>8219</v>
      </c>
      <c r="B494" s="18">
        <v>27</v>
      </c>
      <c r="C494" s="18"/>
      <c r="D494" s="18"/>
      <c r="E494" s="19"/>
      <c r="G494" s="17" t="s">
        <v>8221</v>
      </c>
      <c r="H494" s="18">
        <v>1</v>
      </c>
      <c r="I494" s="18"/>
      <c r="J494" s="18"/>
      <c r="K494" s="19"/>
    </row>
    <row r="495" spans="1:11" x14ac:dyDescent="0.25">
      <c r="A495" s="17" t="s">
        <v>8219</v>
      </c>
      <c r="B495" s="18">
        <v>27</v>
      </c>
      <c r="C495" s="18"/>
      <c r="D495" s="18"/>
      <c r="E495" s="19"/>
      <c r="G495" s="17" t="s">
        <v>8221</v>
      </c>
      <c r="H495" s="18">
        <v>2</v>
      </c>
      <c r="I495" s="18"/>
      <c r="J495" s="18"/>
      <c r="K495" s="19"/>
    </row>
    <row r="496" spans="1:11" x14ac:dyDescent="0.25">
      <c r="A496" s="17" t="s">
        <v>8219</v>
      </c>
      <c r="B496" s="18">
        <v>27</v>
      </c>
      <c r="C496" s="18"/>
      <c r="D496" s="18"/>
      <c r="E496" s="19"/>
      <c r="G496" s="17" t="s">
        <v>8221</v>
      </c>
      <c r="H496" s="18">
        <v>2</v>
      </c>
      <c r="I496" s="18"/>
      <c r="J496" s="18"/>
      <c r="K496" s="19"/>
    </row>
    <row r="497" spans="1:11" x14ac:dyDescent="0.25">
      <c r="A497" s="17" t="s">
        <v>8219</v>
      </c>
      <c r="B497" s="18">
        <v>27</v>
      </c>
      <c r="C497" s="18"/>
      <c r="D497" s="18"/>
      <c r="E497" s="19"/>
      <c r="G497" s="17" t="s">
        <v>8221</v>
      </c>
      <c r="H497" s="18">
        <v>2</v>
      </c>
      <c r="I497" s="18"/>
      <c r="J497" s="18"/>
      <c r="K497" s="19"/>
    </row>
    <row r="498" spans="1:11" x14ac:dyDescent="0.25">
      <c r="A498" s="17" t="s">
        <v>8219</v>
      </c>
      <c r="B498" s="18">
        <v>27</v>
      </c>
      <c r="C498" s="18"/>
      <c r="D498" s="18"/>
      <c r="E498" s="19"/>
      <c r="G498" s="17" t="s">
        <v>8221</v>
      </c>
      <c r="H498" s="18">
        <v>2</v>
      </c>
      <c r="I498" s="18"/>
      <c r="J498" s="18"/>
      <c r="K498" s="19"/>
    </row>
    <row r="499" spans="1:11" x14ac:dyDescent="0.25">
      <c r="A499" s="17" t="s">
        <v>8219</v>
      </c>
      <c r="B499" s="18">
        <v>27</v>
      </c>
      <c r="C499" s="18"/>
      <c r="D499" s="18"/>
      <c r="E499" s="19"/>
      <c r="G499" s="17" t="s">
        <v>8221</v>
      </c>
      <c r="H499" s="18">
        <v>2</v>
      </c>
      <c r="I499" s="18"/>
      <c r="J499" s="18"/>
      <c r="K499" s="19"/>
    </row>
    <row r="500" spans="1:11" x14ac:dyDescent="0.25">
      <c r="A500" s="17" t="s">
        <v>8219</v>
      </c>
      <c r="B500" s="18">
        <v>27</v>
      </c>
      <c r="C500" s="18"/>
      <c r="D500" s="18"/>
      <c r="E500" s="19"/>
      <c r="G500" s="17" t="s">
        <v>8221</v>
      </c>
      <c r="H500" s="18">
        <v>2</v>
      </c>
      <c r="I500" s="18"/>
      <c r="J500" s="18"/>
      <c r="K500" s="19"/>
    </row>
    <row r="501" spans="1:11" x14ac:dyDescent="0.25">
      <c r="A501" s="17" t="s">
        <v>8219</v>
      </c>
      <c r="B501" s="18">
        <v>27</v>
      </c>
      <c r="C501" s="18"/>
      <c r="D501" s="18"/>
      <c r="E501" s="19"/>
      <c r="G501" s="17" t="s">
        <v>8221</v>
      </c>
      <c r="H501" s="18">
        <v>2</v>
      </c>
      <c r="I501" s="18"/>
      <c r="J501" s="18"/>
      <c r="K501" s="19"/>
    </row>
    <row r="502" spans="1:11" x14ac:dyDescent="0.25">
      <c r="A502" s="17" t="s">
        <v>8219</v>
      </c>
      <c r="B502" s="18">
        <v>27</v>
      </c>
      <c r="C502" s="18"/>
      <c r="D502" s="18"/>
      <c r="E502" s="19"/>
      <c r="G502" s="17" t="s">
        <v>8221</v>
      </c>
      <c r="H502" s="18">
        <v>2</v>
      </c>
      <c r="I502" s="18"/>
      <c r="J502" s="18"/>
      <c r="K502" s="19"/>
    </row>
    <row r="503" spans="1:11" x14ac:dyDescent="0.25">
      <c r="A503" s="17" t="s">
        <v>8219</v>
      </c>
      <c r="B503" s="18">
        <v>27</v>
      </c>
      <c r="C503" s="18"/>
      <c r="D503" s="18"/>
      <c r="E503" s="19"/>
      <c r="G503" s="17" t="s">
        <v>8221</v>
      </c>
      <c r="H503" s="18">
        <v>2</v>
      </c>
      <c r="I503" s="18"/>
      <c r="J503" s="18"/>
      <c r="K503" s="19"/>
    </row>
    <row r="504" spans="1:11" x14ac:dyDescent="0.25">
      <c r="A504" s="17" t="s">
        <v>8219</v>
      </c>
      <c r="B504" s="18">
        <v>27</v>
      </c>
      <c r="C504" s="18"/>
      <c r="D504" s="18"/>
      <c r="E504" s="19"/>
      <c r="G504" s="17" t="s">
        <v>8221</v>
      </c>
      <c r="H504" s="18">
        <v>2</v>
      </c>
      <c r="I504" s="18"/>
      <c r="J504" s="18"/>
      <c r="K504" s="19"/>
    </row>
    <row r="505" spans="1:11" x14ac:dyDescent="0.25">
      <c r="A505" s="17" t="s">
        <v>8219</v>
      </c>
      <c r="B505" s="18">
        <v>27</v>
      </c>
      <c r="C505" s="18"/>
      <c r="D505" s="18"/>
      <c r="E505" s="19"/>
      <c r="G505" s="17" t="s">
        <v>8221</v>
      </c>
      <c r="H505" s="18">
        <v>2</v>
      </c>
      <c r="I505" s="18"/>
      <c r="J505" s="18"/>
      <c r="K505" s="19"/>
    </row>
    <row r="506" spans="1:11" x14ac:dyDescent="0.25">
      <c r="A506" s="17" t="s">
        <v>8219</v>
      </c>
      <c r="B506" s="18">
        <v>28</v>
      </c>
      <c r="C506" s="18"/>
      <c r="D506" s="18"/>
      <c r="E506" s="19"/>
      <c r="G506" s="17" t="s">
        <v>8221</v>
      </c>
      <c r="H506" s="18">
        <v>2</v>
      </c>
      <c r="I506" s="18"/>
      <c r="J506" s="18"/>
      <c r="K506" s="19"/>
    </row>
    <row r="507" spans="1:11" x14ac:dyDescent="0.25">
      <c r="A507" s="17" t="s">
        <v>8219</v>
      </c>
      <c r="B507" s="18">
        <v>28</v>
      </c>
      <c r="C507" s="18"/>
      <c r="D507" s="18"/>
      <c r="E507" s="19"/>
      <c r="G507" s="17" t="s">
        <v>8221</v>
      </c>
      <c r="H507" s="18">
        <v>2</v>
      </c>
      <c r="I507" s="18"/>
      <c r="J507" s="18"/>
      <c r="K507" s="19"/>
    </row>
    <row r="508" spans="1:11" x14ac:dyDescent="0.25">
      <c r="A508" s="17" t="s">
        <v>8219</v>
      </c>
      <c r="B508" s="18">
        <v>28</v>
      </c>
      <c r="C508" s="18"/>
      <c r="D508" s="18"/>
      <c r="E508" s="19"/>
      <c r="G508" s="17" t="s">
        <v>8221</v>
      </c>
      <c r="H508" s="18">
        <v>2</v>
      </c>
      <c r="I508" s="18"/>
      <c r="J508" s="18"/>
      <c r="K508" s="19"/>
    </row>
    <row r="509" spans="1:11" x14ac:dyDescent="0.25">
      <c r="A509" s="17" t="s">
        <v>8219</v>
      </c>
      <c r="B509" s="18">
        <v>28</v>
      </c>
      <c r="C509" s="18"/>
      <c r="D509" s="18"/>
      <c r="E509" s="19"/>
      <c r="G509" s="17" t="s">
        <v>8221</v>
      </c>
      <c r="H509" s="18">
        <v>2</v>
      </c>
      <c r="I509" s="18"/>
      <c r="J509" s="18"/>
      <c r="K509" s="19"/>
    </row>
    <row r="510" spans="1:11" x14ac:dyDescent="0.25">
      <c r="A510" s="17" t="s">
        <v>8219</v>
      </c>
      <c r="B510" s="18">
        <v>28</v>
      </c>
      <c r="C510" s="18"/>
      <c r="D510" s="18"/>
      <c r="E510" s="19"/>
      <c r="G510" s="17" t="s">
        <v>8221</v>
      </c>
      <c r="H510" s="18">
        <v>2</v>
      </c>
      <c r="I510" s="18"/>
      <c r="J510" s="18"/>
      <c r="K510" s="19"/>
    </row>
    <row r="511" spans="1:11" x14ac:dyDescent="0.25">
      <c r="A511" s="17" t="s">
        <v>8219</v>
      </c>
      <c r="B511" s="18">
        <v>28</v>
      </c>
      <c r="C511" s="18"/>
      <c r="D511" s="18"/>
      <c r="E511" s="19"/>
      <c r="G511" s="17" t="s">
        <v>8221</v>
      </c>
      <c r="H511" s="18">
        <v>2</v>
      </c>
      <c r="I511" s="18"/>
      <c r="J511" s="18"/>
      <c r="K511" s="19"/>
    </row>
    <row r="512" spans="1:11" x14ac:dyDescent="0.25">
      <c r="A512" s="17" t="s">
        <v>8219</v>
      </c>
      <c r="B512" s="18">
        <v>28</v>
      </c>
      <c r="C512" s="18"/>
      <c r="D512" s="18"/>
      <c r="E512" s="19"/>
      <c r="G512" s="17" t="s">
        <v>8221</v>
      </c>
      <c r="H512" s="18">
        <v>2</v>
      </c>
      <c r="I512" s="18"/>
      <c r="J512" s="18"/>
      <c r="K512" s="19"/>
    </row>
    <row r="513" spans="1:11" x14ac:dyDescent="0.25">
      <c r="A513" s="17" t="s">
        <v>8219</v>
      </c>
      <c r="B513" s="18">
        <v>28</v>
      </c>
      <c r="C513" s="18"/>
      <c r="D513" s="18"/>
      <c r="E513" s="19"/>
      <c r="G513" s="17" t="s">
        <v>8221</v>
      </c>
      <c r="H513" s="18">
        <v>2</v>
      </c>
      <c r="I513" s="18"/>
      <c r="J513" s="18"/>
      <c r="K513" s="19"/>
    </row>
    <row r="514" spans="1:11" x14ac:dyDescent="0.25">
      <c r="A514" s="17" t="s">
        <v>8219</v>
      </c>
      <c r="B514" s="18">
        <v>28</v>
      </c>
      <c r="C514" s="18"/>
      <c r="D514" s="18"/>
      <c r="E514" s="19"/>
      <c r="G514" s="17" t="s">
        <v>8221</v>
      </c>
      <c r="H514" s="18">
        <v>2</v>
      </c>
      <c r="I514" s="18"/>
      <c r="J514" s="18"/>
      <c r="K514" s="19"/>
    </row>
    <row r="515" spans="1:11" x14ac:dyDescent="0.25">
      <c r="A515" s="17" t="s">
        <v>8219</v>
      </c>
      <c r="B515" s="18">
        <v>28</v>
      </c>
      <c r="C515" s="18"/>
      <c r="D515" s="18"/>
      <c r="E515" s="19"/>
      <c r="G515" s="17" t="s">
        <v>8221</v>
      </c>
      <c r="H515" s="18">
        <v>2</v>
      </c>
      <c r="I515" s="18"/>
      <c r="J515" s="18"/>
      <c r="K515" s="19"/>
    </row>
    <row r="516" spans="1:11" x14ac:dyDescent="0.25">
      <c r="A516" s="17" t="s">
        <v>8219</v>
      </c>
      <c r="B516" s="18">
        <v>28</v>
      </c>
      <c r="C516" s="18"/>
      <c r="D516" s="18"/>
      <c r="E516" s="19"/>
      <c r="G516" s="17" t="s">
        <v>8221</v>
      </c>
      <c r="H516" s="18">
        <v>2</v>
      </c>
      <c r="I516" s="18"/>
      <c r="J516" s="18"/>
      <c r="K516" s="19"/>
    </row>
    <row r="517" spans="1:11" x14ac:dyDescent="0.25">
      <c r="A517" s="17" t="s">
        <v>8219</v>
      </c>
      <c r="B517" s="18">
        <v>28</v>
      </c>
      <c r="C517" s="18"/>
      <c r="D517" s="18"/>
      <c r="E517" s="19"/>
      <c r="G517" s="17" t="s">
        <v>8221</v>
      </c>
      <c r="H517" s="18">
        <v>2</v>
      </c>
      <c r="I517" s="18"/>
      <c r="J517" s="18"/>
      <c r="K517" s="19"/>
    </row>
    <row r="518" spans="1:11" x14ac:dyDescent="0.25">
      <c r="A518" s="17" t="s">
        <v>8219</v>
      </c>
      <c r="B518" s="18">
        <v>28</v>
      </c>
      <c r="C518" s="18"/>
      <c r="D518" s="18"/>
      <c r="E518" s="19"/>
      <c r="G518" s="17" t="s">
        <v>8221</v>
      </c>
      <c r="H518" s="18">
        <v>2</v>
      </c>
      <c r="I518" s="18"/>
      <c r="J518" s="18"/>
      <c r="K518" s="19"/>
    </row>
    <row r="519" spans="1:11" x14ac:dyDescent="0.25">
      <c r="A519" s="17" t="s">
        <v>8219</v>
      </c>
      <c r="B519" s="18">
        <v>28</v>
      </c>
      <c r="C519" s="18"/>
      <c r="D519" s="18"/>
      <c r="E519" s="19"/>
      <c r="G519" s="17" t="s">
        <v>8221</v>
      </c>
      <c r="H519" s="18">
        <v>2</v>
      </c>
      <c r="I519" s="18"/>
      <c r="J519" s="18"/>
      <c r="K519" s="19"/>
    </row>
    <row r="520" spans="1:11" x14ac:dyDescent="0.25">
      <c r="A520" s="17" t="s">
        <v>8219</v>
      </c>
      <c r="B520" s="18">
        <v>28</v>
      </c>
      <c r="C520" s="18"/>
      <c r="D520" s="18"/>
      <c r="E520" s="19"/>
      <c r="G520" s="17" t="s">
        <v>8221</v>
      </c>
      <c r="H520" s="18">
        <v>2</v>
      </c>
      <c r="I520" s="18"/>
      <c r="J520" s="18"/>
      <c r="K520" s="19"/>
    </row>
    <row r="521" spans="1:11" x14ac:dyDescent="0.25">
      <c r="A521" s="17" t="s">
        <v>8219</v>
      </c>
      <c r="B521" s="18">
        <v>28</v>
      </c>
      <c r="C521" s="18"/>
      <c r="D521" s="18"/>
      <c r="E521" s="19"/>
      <c r="G521" s="17" t="s">
        <v>8221</v>
      </c>
      <c r="H521" s="18">
        <v>2</v>
      </c>
      <c r="I521" s="18"/>
      <c r="J521" s="18"/>
      <c r="K521" s="19"/>
    </row>
    <row r="522" spans="1:11" x14ac:dyDescent="0.25">
      <c r="A522" s="17" t="s">
        <v>8219</v>
      </c>
      <c r="B522" s="18">
        <v>28</v>
      </c>
      <c r="C522" s="18"/>
      <c r="D522" s="18"/>
      <c r="E522" s="19"/>
      <c r="G522" s="17" t="s">
        <v>8221</v>
      </c>
      <c r="H522" s="18">
        <v>2</v>
      </c>
      <c r="I522" s="18"/>
      <c r="J522" s="18"/>
      <c r="K522" s="19"/>
    </row>
    <row r="523" spans="1:11" x14ac:dyDescent="0.25">
      <c r="A523" s="17" t="s">
        <v>8219</v>
      </c>
      <c r="B523" s="18">
        <v>28</v>
      </c>
      <c r="C523" s="18"/>
      <c r="D523" s="18"/>
      <c r="E523" s="19"/>
      <c r="G523" s="17" t="s">
        <v>8221</v>
      </c>
      <c r="H523" s="18">
        <v>2</v>
      </c>
      <c r="I523" s="18"/>
      <c r="J523" s="18"/>
      <c r="K523" s="19"/>
    </row>
    <row r="524" spans="1:11" x14ac:dyDescent="0.25">
      <c r="A524" s="17" t="s">
        <v>8219</v>
      </c>
      <c r="B524" s="18">
        <v>28</v>
      </c>
      <c r="C524" s="18"/>
      <c r="D524" s="18"/>
      <c r="E524" s="19"/>
      <c r="G524" s="17" t="s">
        <v>8221</v>
      </c>
      <c r="H524" s="18">
        <v>2</v>
      </c>
      <c r="I524" s="18"/>
      <c r="J524" s="18"/>
      <c r="K524" s="19"/>
    </row>
    <row r="525" spans="1:11" x14ac:dyDescent="0.25">
      <c r="A525" s="17" t="s">
        <v>8219</v>
      </c>
      <c r="B525" s="18">
        <v>28</v>
      </c>
      <c r="C525" s="18"/>
      <c r="D525" s="18"/>
      <c r="E525" s="19"/>
      <c r="G525" s="17" t="s">
        <v>8221</v>
      </c>
      <c r="H525" s="18">
        <v>2</v>
      </c>
      <c r="I525" s="18"/>
      <c r="J525" s="18"/>
      <c r="K525" s="19"/>
    </row>
    <row r="526" spans="1:11" x14ac:dyDescent="0.25">
      <c r="A526" s="17" t="s">
        <v>8219</v>
      </c>
      <c r="B526" s="18">
        <v>28</v>
      </c>
      <c r="C526" s="18"/>
      <c r="D526" s="18"/>
      <c r="E526" s="19"/>
      <c r="G526" s="17" t="s">
        <v>8221</v>
      </c>
      <c r="H526" s="18">
        <v>2</v>
      </c>
      <c r="I526" s="18"/>
      <c r="J526" s="18"/>
      <c r="K526" s="19"/>
    </row>
    <row r="527" spans="1:11" x14ac:dyDescent="0.25">
      <c r="A527" s="17" t="s">
        <v>8219</v>
      </c>
      <c r="B527" s="18">
        <v>28</v>
      </c>
      <c r="C527" s="18"/>
      <c r="D527" s="18"/>
      <c r="E527" s="19"/>
      <c r="G527" s="17" t="s">
        <v>8221</v>
      </c>
      <c r="H527" s="18">
        <v>2</v>
      </c>
      <c r="I527" s="18"/>
      <c r="J527" s="18"/>
      <c r="K527" s="19"/>
    </row>
    <row r="528" spans="1:11" x14ac:dyDescent="0.25">
      <c r="A528" s="17" t="s">
        <v>8219</v>
      </c>
      <c r="B528" s="18">
        <v>28</v>
      </c>
      <c r="C528" s="18"/>
      <c r="D528" s="18"/>
      <c r="E528" s="19"/>
      <c r="G528" s="17" t="s">
        <v>8221</v>
      </c>
      <c r="H528" s="18">
        <v>2</v>
      </c>
      <c r="I528" s="18"/>
      <c r="J528" s="18"/>
      <c r="K528" s="19"/>
    </row>
    <row r="529" spans="1:11" x14ac:dyDescent="0.25">
      <c r="A529" s="17" t="s">
        <v>8219</v>
      </c>
      <c r="B529" s="18">
        <v>28</v>
      </c>
      <c r="C529" s="18"/>
      <c r="D529" s="18"/>
      <c r="E529" s="19"/>
      <c r="G529" s="17" t="s">
        <v>8221</v>
      </c>
      <c r="H529" s="18">
        <v>2</v>
      </c>
      <c r="I529" s="18"/>
      <c r="J529" s="18"/>
      <c r="K529" s="19"/>
    </row>
    <row r="530" spans="1:11" x14ac:dyDescent="0.25">
      <c r="A530" s="17" t="s">
        <v>8219</v>
      </c>
      <c r="B530" s="18">
        <v>28</v>
      </c>
      <c r="C530" s="18"/>
      <c r="D530" s="18"/>
      <c r="E530" s="19"/>
      <c r="G530" s="17" t="s">
        <v>8221</v>
      </c>
      <c r="H530" s="18">
        <v>2</v>
      </c>
      <c r="I530" s="18"/>
      <c r="J530" s="18"/>
      <c r="K530" s="19"/>
    </row>
    <row r="531" spans="1:11" x14ac:dyDescent="0.25">
      <c r="A531" s="17" t="s">
        <v>8219</v>
      </c>
      <c r="B531" s="18">
        <v>28</v>
      </c>
      <c r="C531" s="18"/>
      <c r="D531" s="18"/>
      <c r="E531" s="19"/>
      <c r="G531" s="17" t="s">
        <v>8221</v>
      </c>
      <c r="H531" s="18">
        <v>2</v>
      </c>
      <c r="I531" s="18"/>
      <c r="J531" s="18"/>
      <c r="K531" s="19"/>
    </row>
    <row r="532" spans="1:11" x14ac:dyDescent="0.25">
      <c r="A532" s="17" t="s">
        <v>8219</v>
      </c>
      <c r="B532" s="18">
        <v>28</v>
      </c>
      <c r="C532" s="18"/>
      <c r="D532" s="18"/>
      <c r="E532" s="19"/>
      <c r="G532" s="17" t="s">
        <v>8221</v>
      </c>
      <c r="H532" s="18">
        <v>2</v>
      </c>
      <c r="I532" s="18"/>
      <c r="J532" s="18"/>
      <c r="K532" s="19"/>
    </row>
    <row r="533" spans="1:11" x14ac:dyDescent="0.25">
      <c r="A533" s="17" t="s">
        <v>8219</v>
      </c>
      <c r="B533" s="18">
        <v>28</v>
      </c>
      <c r="C533" s="18"/>
      <c r="D533" s="18"/>
      <c r="E533" s="19"/>
      <c r="G533" s="17" t="s">
        <v>8221</v>
      </c>
      <c r="H533" s="18">
        <v>2</v>
      </c>
      <c r="I533" s="18"/>
      <c r="J533" s="18"/>
      <c r="K533" s="19"/>
    </row>
    <row r="534" spans="1:11" x14ac:dyDescent="0.25">
      <c r="A534" s="17" t="s">
        <v>8219</v>
      </c>
      <c r="B534" s="18">
        <v>28</v>
      </c>
      <c r="C534" s="18"/>
      <c r="D534" s="18"/>
      <c r="E534" s="19"/>
      <c r="G534" s="17" t="s">
        <v>8221</v>
      </c>
      <c r="H534" s="18">
        <v>2</v>
      </c>
      <c r="I534" s="18"/>
      <c r="J534" s="18"/>
      <c r="K534" s="19"/>
    </row>
    <row r="535" spans="1:11" x14ac:dyDescent="0.25">
      <c r="A535" s="17" t="s">
        <v>8219</v>
      </c>
      <c r="B535" s="18">
        <v>29</v>
      </c>
      <c r="C535" s="18"/>
      <c r="D535" s="18"/>
      <c r="E535" s="19"/>
      <c r="G535" s="17" t="s">
        <v>8221</v>
      </c>
      <c r="H535" s="18">
        <v>2</v>
      </c>
      <c r="I535" s="18"/>
      <c r="J535" s="18"/>
      <c r="K535" s="19"/>
    </row>
    <row r="536" spans="1:11" x14ac:dyDescent="0.25">
      <c r="A536" s="17" t="s">
        <v>8219</v>
      </c>
      <c r="B536" s="18">
        <v>29</v>
      </c>
      <c r="C536" s="18"/>
      <c r="D536" s="18"/>
      <c r="E536" s="19"/>
      <c r="G536" s="17" t="s">
        <v>8221</v>
      </c>
      <c r="H536" s="18">
        <v>2</v>
      </c>
      <c r="I536" s="18"/>
      <c r="J536" s="18"/>
      <c r="K536" s="19"/>
    </row>
    <row r="537" spans="1:11" x14ac:dyDescent="0.25">
      <c r="A537" s="17" t="s">
        <v>8219</v>
      </c>
      <c r="B537" s="18">
        <v>29</v>
      </c>
      <c r="C537" s="18"/>
      <c r="D537" s="18"/>
      <c r="E537" s="19"/>
      <c r="G537" s="17" t="s">
        <v>8221</v>
      </c>
      <c r="H537" s="18">
        <v>2</v>
      </c>
      <c r="I537" s="18"/>
      <c r="J537" s="18"/>
      <c r="K537" s="19"/>
    </row>
    <row r="538" spans="1:11" x14ac:dyDescent="0.25">
      <c r="A538" s="17" t="s">
        <v>8219</v>
      </c>
      <c r="B538" s="18">
        <v>29</v>
      </c>
      <c r="C538" s="18"/>
      <c r="D538" s="18"/>
      <c r="E538" s="19"/>
      <c r="G538" s="17" t="s">
        <v>8221</v>
      </c>
      <c r="H538" s="18">
        <v>2</v>
      </c>
      <c r="I538" s="18"/>
      <c r="J538" s="18"/>
      <c r="K538" s="19"/>
    </row>
    <row r="539" spans="1:11" x14ac:dyDescent="0.25">
      <c r="A539" s="17" t="s">
        <v>8219</v>
      </c>
      <c r="B539" s="18">
        <v>29</v>
      </c>
      <c r="C539" s="18"/>
      <c r="D539" s="18"/>
      <c r="E539" s="19"/>
      <c r="G539" s="17" t="s">
        <v>8221</v>
      </c>
      <c r="H539" s="18">
        <v>2</v>
      </c>
      <c r="I539" s="18"/>
      <c r="J539" s="18"/>
      <c r="K539" s="19"/>
    </row>
    <row r="540" spans="1:11" x14ac:dyDescent="0.25">
      <c r="A540" s="17" t="s">
        <v>8219</v>
      </c>
      <c r="B540" s="18">
        <v>29</v>
      </c>
      <c r="C540" s="18"/>
      <c r="D540" s="18"/>
      <c r="E540" s="19"/>
      <c r="G540" s="17" t="s">
        <v>8221</v>
      </c>
      <c r="H540" s="18">
        <v>2</v>
      </c>
      <c r="I540" s="18"/>
      <c r="J540" s="18"/>
      <c r="K540" s="19"/>
    </row>
    <row r="541" spans="1:11" x14ac:dyDescent="0.25">
      <c r="A541" s="17" t="s">
        <v>8219</v>
      </c>
      <c r="B541" s="18">
        <v>29</v>
      </c>
      <c r="C541" s="18"/>
      <c r="D541" s="18"/>
      <c r="E541" s="19"/>
      <c r="G541" s="17" t="s">
        <v>8221</v>
      </c>
      <c r="H541" s="18">
        <v>2</v>
      </c>
      <c r="I541" s="18"/>
      <c r="J541" s="18"/>
      <c r="K541" s="19"/>
    </row>
    <row r="542" spans="1:11" x14ac:dyDescent="0.25">
      <c r="A542" s="17" t="s">
        <v>8219</v>
      </c>
      <c r="B542" s="18">
        <v>29</v>
      </c>
      <c r="C542" s="18"/>
      <c r="D542" s="18"/>
      <c r="E542" s="19"/>
      <c r="G542" s="17" t="s">
        <v>8221</v>
      </c>
      <c r="H542" s="18">
        <v>2</v>
      </c>
      <c r="I542" s="18"/>
      <c r="J542" s="18"/>
      <c r="K542" s="19"/>
    </row>
    <row r="543" spans="1:11" x14ac:dyDescent="0.25">
      <c r="A543" s="17" t="s">
        <v>8219</v>
      </c>
      <c r="B543" s="18">
        <v>29</v>
      </c>
      <c r="C543" s="18"/>
      <c r="D543" s="18"/>
      <c r="E543" s="19"/>
      <c r="G543" s="17" t="s">
        <v>8221</v>
      </c>
      <c r="H543" s="18">
        <v>2</v>
      </c>
      <c r="I543" s="18"/>
      <c r="J543" s="18"/>
      <c r="K543" s="19"/>
    </row>
    <row r="544" spans="1:11" x14ac:dyDescent="0.25">
      <c r="A544" s="17" t="s">
        <v>8219</v>
      </c>
      <c r="B544" s="18">
        <v>29</v>
      </c>
      <c r="C544" s="18"/>
      <c r="D544" s="18"/>
      <c r="E544" s="19"/>
      <c r="G544" s="17" t="s">
        <v>8221</v>
      </c>
      <c r="H544" s="18">
        <v>2</v>
      </c>
      <c r="I544" s="18"/>
      <c r="J544" s="18"/>
      <c r="K544" s="19"/>
    </row>
    <row r="545" spans="1:11" x14ac:dyDescent="0.25">
      <c r="A545" s="17" t="s">
        <v>8219</v>
      </c>
      <c r="B545" s="18">
        <v>29</v>
      </c>
      <c r="C545" s="18"/>
      <c r="D545" s="18"/>
      <c r="E545" s="19"/>
      <c r="G545" s="17" t="s">
        <v>8221</v>
      </c>
      <c r="H545" s="18">
        <v>2</v>
      </c>
      <c r="I545" s="18"/>
      <c r="J545" s="18"/>
      <c r="K545" s="19"/>
    </row>
    <row r="546" spans="1:11" x14ac:dyDescent="0.25">
      <c r="A546" s="17" t="s">
        <v>8219</v>
      </c>
      <c r="B546" s="18">
        <v>29</v>
      </c>
      <c r="C546" s="18"/>
      <c r="D546" s="18"/>
      <c r="E546" s="19"/>
      <c r="G546" s="17" t="s">
        <v>8221</v>
      </c>
      <c r="H546" s="18">
        <v>2</v>
      </c>
      <c r="I546" s="18"/>
      <c r="J546" s="18"/>
      <c r="K546" s="19"/>
    </row>
    <row r="547" spans="1:11" x14ac:dyDescent="0.25">
      <c r="A547" s="17" t="s">
        <v>8219</v>
      </c>
      <c r="B547" s="18">
        <v>29</v>
      </c>
      <c r="C547" s="18"/>
      <c r="D547" s="18"/>
      <c r="E547" s="19"/>
      <c r="G547" s="17" t="s">
        <v>8221</v>
      </c>
      <c r="H547" s="18">
        <v>2</v>
      </c>
      <c r="I547" s="18"/>
      <c r="J547" s="18"/>
      <c r="K547" s="19"/>
    </row>
    <row r="548" spans="1:11" x14ac:dyDescent="0.25">
      <c r="A548" s="17" t="s">
        <v>8219</v>
      </c>
      <c r="B548" s="18">
        <v>29</v>
      </c>
      <c r="C548" s="18"/>
      <c r="D548" s="18"/>
      <c r="E548" s="19"/>
      <c r="G548" s="17" t="s">
        <v>8221</v>
      </c>
      <c r="H548" s="18">
        <v>2</v>
      </c>
      <c r="I548" s="18"/>
      <c r="J548" s="18"/>
      <c r="K548" s="19"/>
    </row>
    <row r="549" spans="1:11" x14ac:dyDescent="0.25">
      <c r="A549" s="17" t="s">
        <v>8219</v>
      </c>
      <c r="B549" s="18">
        <v>29</v>
      </c>
      <c r="C549" s="18"/>
      <c r="D549" s="18"/>
      <c r="E549" s="19"/>
      <c r="G549" s="17" t="s">
        <v>8221</v>
      </c>
      <c r="H549" s="18">
        <v>2</v>
      </c>
      <c r="I549" s="18"/>
      <c r="J549" s="18"/>
      <c r="K549" s="19"/>
    </row>
    <row r="550" spans="1:11" x14ac:dyDescent="0.25">
      <c r="A550" s="17" t="s">
        <v>8219</v>
      </c>
      <c r="B550" s="18">
        <v>29</v>
      </c>
      <c r="C550" s="18"/>
      <c r="D550" s="18"/>
      <c r="E550" s="19"/>
      <c r="G550" s="17" t="s">
        <v>8221</v>
      </c>
      <c r="H550" s="18">
        <v>2</v>
      </c>
      <c r="I550" s="18"/>
      <c r="J550" s="18"/>
      <c r="K550" s="19"/>
    </row>
    <row r="551" spans="1:11" x14ac:dyDescent="0.25">
      <c r="A551" s="17" t="s">
        <v>8219</v>
      </c>
      <c r="B551" s="18">
        <v>29</v>
      </c>
      <c r="C551" s="18"/>
      <c r="D551" s="18"/>
      <c r="E551" s="19"/>
      <c r="G551" s="17" t="s">
        <v>8221</v>
      </c>
      <c r="H551" s="18">
        <v>2</v>
      </c>
      <c r="I551" s="18"/>
      <c r="J551" s="18"/>
      <c r="K551" s="19"/>
    </row>
    <row r="552" spans="1:11" x14ac:dyDescent="0.25">
      <c r="A552" s="17" t="s">
        <v>8219</v>
      </c>
      <c r="B552" s="18">
        <v>29</v>
      </c>
      <c r="C552" s="18"/>
      <c r="D552" s="18"/>
      <c r="E552" s="19"/>
      <c r="G552" s="17" t="s">
        <v>8221</v>
      </c>
      <c r="H552" s="18">
        <v>2</v>
      </c>
      <c r="I552" s="18"/>
      <c r="J552" s="18"/>
      <c r="K552" s="19"/>
    </row>
    <row r="553" spans="1:11" x14ac:dyDescent="0.25">
      <c r="A553" s="17" t="s">
        <v>8219</v>
      </c>
      <c r="B553" s="18">
        <v>30</v>
      </c>
      <c r="C553" s="18"/>
      <c r="D553" s="18"/>
      <c r="E553" s="19"/>
      <c r="G553" s="17" t="s">
        <v>8221</v>
      </c>
      <c r="H553" s="18">
        <v>2</v>
      </c>
      <c r="I553" s="18"/>
      <c r="J553" s="18"/>
      <c r="K553" s="19"/>
    </row>
    <row r="554" spans="1:11" x14ac:dyDescent="0.25">
      <c r="A554" s="17" t="s">
        <v>8219</v>
      </c>
      <c r="B554" s="18">
        <v>30</v>
      </c>
      <c r="C554" s="18"/>
      <c r="D554" s="18"/>
      <c r="E554" s="19"/>
      <c r="G554" s="17" t="s">
        <v>8221</v>
      </c>
      <c r="H554" s="18">
        <v>2</v>
      </c>
      <c r="I554" s="18"/>
      <c r="J554" s="18"/>
      <c r="K554" s="19"/>
    </row>
    <row r="555" spans="1:11" x14ac:dyDescent="0.25">
      <c r="A555" s="17" t="s">
        <v>8219</v>
      </c>
      <c r="B555" s="18">
        <v>30</v>
      </c>
      <c r="C555" s="18"/>
      <c r="D555" s="18"/>
      <c r="E555" s="19"/>
      <c r="G555" s="17" t="s">
        <v>8221</v>
      </c>
      <c r="H555" s="18">
        <v>2</v>
      </c>
      <c r="I555" s="18"/>
      <c r="J555" s="18"/>
      <c r="K555" s="19"/>
    </row>
    <row r="556" spans="1:11" x14ac:dyDescent="0.25">
      <c r="A556" s="17" t="s">
        <v>8219</v>
      </c>
      <c r="B556" s="18">
        <v>30</v>
      </c>
      <c r="C556" s="18"/>
      <c r="D556" s="18"/>
      <c r="E556" s="19"/>
      <c r="G556" s="17" t="s">
        <v>8221</v>
      </c>
      <c r="H556" s="18">
        <v>2</v>
      </c>
      <c r="I556" s="18"/>
      <c r="J556" s="18"/>
      <c r="K556" s="19"/>
    </row>
    <row r="557" spans="1:11" x14ac:dyDescent="0.25">
      <c r="A557" s="17" t="s">
        <v>8219</v>
      </c>
      <c r="B557" s="18">
        <v>30</v>
      </c>
      <c r="C557" s="18"/>
      <c r="D557" s="18"/>
      <c r="E557" s="19"/>
      <c r="G557" s="17" t="s">
        <v>8221</v>
      </c>
      <c r="H557" s="18">
        <v>2</v>
      </c>
      <c r="I557" s="18"/>
      <c r="J557" s="18"/>
      <c r="K557" s="19"/>
    </row>
    <row r="558" spans="1:11" x14ac:dyDescent="0.25">
      <c r="A558" s="17" t="s">
        <v>8219</v>
      </c>
      <c r="B558" s="18">
        <v>30</v>
      </c>
      <c r="C558" s="18"/>
      <c r="D558" s="18"/>
      <c r="E558" s="19"/>
      <c r="G558" s="17" t="s">
        <v>8221</v>
      </c>
      <c r="H558" s="18">
        <v>2</v>
      </c>
      <c r="I558" s="18"/>
      <c r="J558" s="18"/>
      <c r="K558" s="19"/>
    </row>
    <row r="559" spans="1:11" x14ac:dyDescent="0.25">
      <c r="A559" s="17" t="s">
        <v>8219</v>
      </c>
      <c r="B559" s="18">
        <v>30</v>
      </c>
      <c r="C559" s="18"/>
      <c r="D559" s="18"/>
      <c r="E559" s="19"/>
      <c r="G559" s="17" t="s">
        <v>8221</v>
      </c>
      <c r="H559" s="18">
        <v>2</v>
      </c>
      <c r="I559" s="18"/>
      <c r="J559" s="18"/>
      <c r="K559" s="19"/>
    </row>
    <row r="560" spans="1:11" x14ac:dyDescent="0.25">
      <c r="A560" s="17" t="s">
        <v>8219</v>
      </c>
      <c r="B560" s="18">
        <v>30</v>
      </c>
      <c r="C560" s="18"/>
      <c r="D560" s="18"/>
      <c r="E560" s="19"/>
      <c r="G560" s="17" t="s">
        <v>8221</v>
      </c>
      <c r="H560" s="18">
        <v>2</v>
      </c>
      <c r="I560" s="18"/>
      <c r="J560" s="18"/>
      <c r="K560" s="19"/>
    </row>
    <row r="561" spans="1:11" x14ac:dyDescent="0.25">
      <c r="A561" s="17" t="s">
        <v>8219</v>
      </c>
      <c r="B561" s="18">
        <v>30</v>
      </c>
      <c r="C561" s="18"/>
      <c r="D561" s="18"/>
      <c r="E561" s="19"/>
      <c r="G561" s="17" t="s">
        <v>8221</v>
      </c>
      <c r="H561" s="18">
        <v>2</v>
      </c>
      <c r="I561" s="18"/>
      <c r="J561" s="18"/>
      <c r="K561" s="19"/>
    </row>
    <row r="562" spans="1:11" x14ac:dyDescent="0.25">
      <c r="A562" s="17" t="s">
        <v>8219</v>
      </c>
      <c r="B562" s="18">
        <v>30</v>
      </c>
      <c r="C562" s="18"/>
      <c r="D562" s="18"/>
      <c r="E562" s="19"/>
      <c r="G562" s="17" t="s">
        <v>8221</v>
      </c>
      <c r="H562" s="18">
        <v>2</v>
      </c>
      <c r="I562" s="18"/>
      <c r="J562" s="18"/>
      <c r="K562" s="19"/>
    </row>
    <row r="563" spans="1:11" x14ac:dyDescent="0.25">
      <c r="A563" s="17" t="s">
        <v>8219</v>
      </c>
      <c r="B563" s="18">
        <v>30</v>
      </c>
      <c r="C563" s="18"/>
      <c r="D563" s="18"/>
      <c r="E563" s="19"/>
      <c r="G563" s="17" t="s">
        <v>8221</v>
      </c>
      <c r="H563" s="18">
        <v>2</v>
      </c>
      <c r="I563" s="18"/>
      <c r="J563" s="18"/>
      <c r="K563" s="19"/>
    </row>
    <row r="564" spans="1:11" x14ac:dyDescent="0.25">
      <c r="A564" s="17" t="s">
        <v>8219</v>
      </c>
      <c r="B564" s="18">
        <v>30</v>
      </c>
      <c r="C564" s="18"/>
      <c r="D564" s="18"/>
      <c r="E564" s="19"/>
      <c r="G564" s="17" t="s">
        <v>8221</v>
      </c>
      <c r="H564" s="18">
        <v>2</v>
      </c>
      <c r="I564" s="18"/>
      <c r="J564" s="18"/>
      <c r="K564" s="19"/>
    </row>
    <row r="565" spans="1:11" x14ac:dyDescent="0.25">
      <c r="A565" s="17" t="s">
        <v>8219</v>
      </c>
      <c r="B565" s="18">
        <v>30</v>
      </c>
      <c r="C565" s="18"/>
      <c r="D565" s="18"/>
      <c r="E565" s="19"/>
      <c r="G565" s="17" t="s">
        <v>8221</v>
      </c>
      <c r="H565" s="18">
        <v>2</v>
      </c>
      <c r="I565" s="18"/>
      <c r="J565" s="18"/>
      <c r="K565" s="19"/>
    </row>
    <row r="566" spans="1:11" x14ac:dyDescent="0.25">
      <c r="A566" s="17" t="s">
        <v>8219</v>
      </c>
      <c r="B566" s="18">
        <v>30</v>
      </c>
      <c r="C566" s="18"/>
      <c r="D566" s="18"/>
      <c r="E566" s="19"/>
      <c r="G566" s="17" t="s">
        <v>8221</v>
      </c>
      <c r="H566" s="18">
        <v>2</v>
      </c>
      <c r="I566" s="18"/>
      <c r="J566" s="18"/>
      <c r="K566" s="19"/>
    </row>
    <row r="567" spans="1:11" x14ac:dyDescent="0.25">
      <c r="A567" s="17" t="s">
        <v>8219</v>
      </c>
      <c r="B567" s="18">
        <v>30</v>
      </c>
      <c r="C567" s="18"/>
      <c r="D567" s="18"/>
      <c r="E567" s="19"/>
      <c r="G567" s="17" t="s">
        <v>8221</v>
      </c>
      <c r="H567" s="18">
        <v>2</v>
      </c>
      <c r="I567" s="18"/>
      <c r="J567" s="18"/>
      <c r="K567" s="19"/>
    </row>
    <row r="568" spans="1:11" x14ac:dyDescent="0.25">
      <c r="A568" s="17" t="s">
        <v>8219</v>
      </c>
      <c r="B568" s="18">
        <v>30</v>
      </c>
      <c r="C568" s="18"/>
      <c r="D568" s="18"/>
      <c r="E568" s="19"/>
      <c r="G568" s="17" t="s">
        <v>8221</v>
      </c>
      <c r="H568" s="18">
        <v>2</v>
      </c>
      <c r="I568" s="18"/>
      <c r="J568" s="18"/>
      <c r="K568" s="19"/>
    </row>
    <row r="569" spans="1:11" x14ac:dyDescent="0.25">
      <c r="A569" s="17" t="s">
        <v>8219</v>
      </c>
      <c r="B569" s="18">
        <v>30</v>
      </c>
      <c r="C569" s="18"/>
      <c r="D569" s="18"/>
      <c r="E569" s="19"/>
      <c r="G569" s="17" t="s">
        <v>8221</v>
      </c>
      <c r="H569" s="18">
        <v>2</v>
      </c>
      <c r="I569" s="18"/>
      <c r="J569" s="18"/>
      <c r="K569" s="19"/>
    </row>
    <row r="570" spans="1:11" x14ac:dyDescent="0.25">
      <c r="A570" s="17" t="s">
        <v>8219</v>
      </c>
      <c r="B570" s="18">
        <v>30</v>
      </c>
      <c r="C570" s="18"/>
      <c r="D570" s="18"/>
      <c r="E570" s="19"/>
      <c r="G570" s="17" t="s">
        <v>8221</v>
      </c>
      <c r="H570" s="18">
        <v>2</v>
      </c>
      <c r="I570" s="18"/>
      <c r="J570" s="18"/>
      <c r="K570" s="19"/>
    </row>
    <row r="571" spans="1:11" x14ac:dyDescent="0.25">
      <c r="A571" s="17" t="s">
        <v>8219</v>
      </c>
      <c r="B571" s="18">
        <v>30</v>
      </c>
      <c r="C571" s="18"/>
      <c r="D571" s="18"/>
      <c r="E571" s="19"/>
      <c r="G571" s="17" t="s">
        <v>8221</v>
      </c>
      <c r="H571" s="18">
        <v>2</v>
      </c>
      <c r="I571" s="18"/>
      <c r="J571" s="18"/>
      <c r="K571" s="19"/>
    </row>
    <row r="572" spans="1:11" x14ac:dyDescent="0.25">
      <c r="A572" s="17" t="s">
        <v>8219</v>
      </c>
      <c r="B572" s="18">
        <v>30</v>
      </c>
      <c r="C572" s="18"/>
      <c r="D572" s="18"/>
      <c r="E572" s="19"/>
      <c r="G572" s="17" t="s">
        <v>8221</v>
      </c>
      <c r="H572" s="18">
        <v>2</v>
      </c>
      <c r="I572" s="18"/>
      <c r="J572" s="18"/>
      <c r="K572" s="19"/>
    </row>
    <row r="573" spans="1:11" x14ac:dyDescent="0.25">
      <c r="A573" s="17" t="s">
        <v>8219</v>
      </c>
      <c r="B573" s="18">
        <v>30</v>
      </c>
      <c r="C573" s="18"/>
      <c r="D573" s="18"/>
      <c r="E573" s="19"/>
      <c r="G573" s="17" t="s">
        <v>8221</v>
      </c>
      <c r="H573" s="18">
        <v>2</v>
      </c>
      <c r="I573" s="18"/>
      <c r="J573" s="18"/>
      <c r="K573" s="19"/>
    </row>
    <row r="574" spans="1:11" x14ac:dyDescent="0.25">
      <c r="A574" s="17" t="s">
        <v>8219</v>
      </c>
      <c r="B574" s="18">
        <v>30</v>
      </c>
      <c r="C574" s="18"/>
      <c r="D574" s="18"/>
      <c r="E574" s="19"/>
      <c r="G574" s="17" t="s">
        <v>8221</v>
      </c>
      <c r="H574" s="18">
        <v>2</v>
      </c>
      <c r="I574" s="18"/>
      <c r="J574" s="18"/>
      <c r="K574" s="19"/>
    </row>
    <row r="575" spans="1:11" x14ac:dyDescent="0.25">
      <c r="A575" s="17" t="s">
        <v>8219</v>
      </c>
      <c r="B575" s="18">
        <v>30</v>
      </c>
      <c r="C575" s="18"/>
      <c r="D575" s="18"/>
      <c r="E575" s="19"/>
      <c r="G575" s="17" t="s">
        <v>8221</v>
      </c>
      <c r="H575" s="18">
        <v>2</v>
      </c>
      <c r="I575" s="18"/>
      <c r="J575" s="18"/>
      <c r="K575" s="19"/>
    </row>
    <row r="576" spans="1:11" x14ac:dyDescent="0.25">
      <c r="A576" s="17" t="s">
        <v>8219</v>
      </c>
      <c r="B576" s="18">
        <v>30</v>
      </c>
      <c r="C576" s="18"/>
      <c r="D576" s="18"/>
      <c r="E576" s="19"/>
      <c r="G576" s="17" t="s">
        <v>8221</v>
      </c>
      <c r="H576" s="18">
        <v>2</v>
      </c>
      <c r="I576" s="18"/>
      <c r="J576" s="18"/>
      <c r="K576" s="19"/>
    </row>
    <row r="577" spans="1:11" x14ac:dyDescent="0.25">
      <c r="A577" s="17" t="s">
        <v>8219</v>
      </c>
      <c r="B577" s="18">
        <v>31</v>
      </c>
      <c r="C577" s="18"/>
      <c r="D577" s="18"/>
      <c r="E577" s="19"/>
      <c r="G577" s="17" t="s">
        <v>8221</v>
      </c>
      <c r="H577" s="18">
        <v>2</v>
      </c>
      <c r="I577" s="18"/>
      <c r="J577" s="18"/>
      <c r="K577" s="19"/>
    </row>
    <row r="578" spans="1:11" x14ac:dyDescent="0.25">
      <c r="A578" s="17" t="s">
        <v>8219</v>
      </c>
      <c r="B578" s="18">
        <v>31</v>
      </c>
      <c r="C578" s="18"/>
      <c r="D578" s="18"/>
      <c r="E578" s="19"/>
      <c r="G578" s="17" t="s">
        <v>8221</v>
      </c>
      <c r="H578" s="18">
        <v>2</v>
      </c>
      <c r="I578" s="18"/>
      <c r="J578" s="18"/>
      <c r="K578" s="19"/>
    </row>
    <row r="579" spans="1:11" x14ac:dyDescent="0.25">
      <c r="A579" s="17" t="s">
        <v>8219</v>
      </c>
      <c r="B579" s="18">
        <v>31</v>
      </c>
      <c r="C579" s="18"/>
      <c r="D579" s="18"/>
      <c r="E579" s="19"/>
      <c r="G579" s="17" t="s">
        <v>8221</v>
      </c>
      <c r="H579" s="18">
        <v>2</v>
      </c>
      <c r="I579" s="18"/>
      <c r="J579" s="18"/>
      <c r="K579" s="19"/>
    </row>
    <row r="580" spans="1:11" x14ac:dyDescent="0.25">
      <c r="A580" s="17" t="s">
        <v>8219</v>
      </c>
      <c r="B580" s="18">
        <v>31</v>
      </c>
      <c r="C580" s="18"/>
      <c r="D580" s="18"/>
      <c r="E580" s="19"/>
      <c r="G580" s="17" t="s">
        <v>8221</v>
      </c>
      <c r="H580" s="18">
        <v>2</v>
      </c>
      <c r="I580" s="18"/>
      <c r="J580" s="18"/>
      <c r="K580" s="19"/>
    </row>
    <row r="581" spans="1:11" x14ac:dyDescent="0.25">
      <c r="A581" s="17" t="s">
        <v>8219</v>
      </c>
      <c r="B581" s="18">
        <v>31</v>
      </c>
      <c r="C581" s="18"/>
      <c r="D581" s="18"/>
      <c r="E581" s="19"/>
      <c r="G581" s="17" t="s">
        <v>8221</v>
      </c>
      <c r="H581" s="18">
        <v>2</v>
      </c>
      <c r="I581" s="18"/>
      <c r="J581" s="18"/>
      <c r="K581" s="19"/>
    </row>
    <row r="582" spans="1:11" x14ac:dyDescent="0.25">
      <c r="A582" s="17" t="s">
        <v>8219</v>
      </c>
      <c r="B582" s="18">
        <v>31</v>
      </c>
      <c r="C582" s="18"/>
      <c r="D582" s="18"/>
      <c r="E582" s="19"/>
      <c r="G582" s="17" t="s">
        <v>8221</v>
      </c>
      <c r="H582" s="18">
        <v>2</v>
      </c>
      <c r="I582" s="18"/>
      <c r="J582" s="18"/>
      <c r="K582" s="19"/>
    </row>
    <row r="583" spans="1:11" x14ac:dyDescent="0.25">
      <c r="A583" s="17" t="s">
        <v>8219</v>
      </c>
      <c r="B583" s="18">
        <v>31</v>
      </c>
      <c r="C583" s="18"/>
      <c r="D583" s="18"/>
      <c r="E583" s="19"/>
      <c r="G583" s="17" t="s">
        <v>8221</v>
      </c>
      <c r="H583" s="18">
        <v>2</v>
      </c>
      <c r="I583" s="18"/>
      <c r="J583" s="18"/>
      <c r="K583" s="19"/>
    </row>
    <row r="584" spans="1:11" x14ac:dyDescent="0.25">
      <c r="A584" s="17" t="s">
        <v>8219</v>
      </c>
      <c r="B584" s="18">
        <v>31</v>
      </c>
      <c r="C584" s="18"/>
      <c r="D584" s="18"/>
      <c r="E584" s="19"/>
      <c r="G584" s="17" t="s">
        <v>8221</v>
      </c>
      <c r="H584" s="18">
        <v>2</v>
      </c>
      <c r="I584" s="18"/>
      <c r="J584" s="18"/>
      <c r="K584" s="19"/>
    </row>
    <row r="585" spans="1:11" x14ac:dyDescent="0.25">
      <c r="A585" s="17" t="s">
        <v>8219</v>
      </c>
      <c r="B585" s="18">
        <v>31</v>
      </c>
      <c r="C585" s="18"/>
      <c r="D585" s="18"/>
      <c r="E585" s="19"/>
      <c r="G585" s="17" t="s">
        <v>8221</v>
      </c>
      <c r="H585" s="18">
        <v>2</v>
      </c>
      <c r="I585" s="18"/>
      <c r="J585" s="18"/>
      <c r="K585" s="19"/>
    </row>
    <row r="586" spans="1:11" x14ac:dyDescent="0.25">
      <c r="A586" s="17" t="s">
        <v>8219</v>
      </c>
      <c r="B586" s="18">
        <v>31</v>
      </c>
      <c r="C586" s="18"/>
      <c r="D586" s="18"/>
      <c r="E586" s="19"/>
      <c r="G586" s="17" t="s">
        <v>8221</v>
      </c>
      <c r="H586" s="18">
        <v>2</v>
      </c>
      <c r="I586" s="18"/>
      <c r="J586" s="18"/>
      <c r="K586" s="19"/>
    </row>
    <row r="587" spans="1:11" x14ac:dyDescent="0.25">
      <c r="A587" s="17" t="s">
        <v>8219</v>
      </c>
      <c r="B587" s="18">
        <v>31</v>
      </c>
      <c r="C587" s="18"/>
      <c r="D587" s="18"/>
      <c r="E587" s="19"/>
      <c r="G587" s="17" t="s">
        <v>8221</v>
      </c>
      <c r="H587" s="18">
        <v>2</v>
      </c>
      <c r="I587" s="18"/>
      <c r="J587" s="18"/>
      <c r="K587" s="19"/>
    </row>
    <row r="588" spans="1:11" x14ac:dyDescent="0.25">
      <c r="A588" s="17" t="s">
        <v>8219</v>
      </c>
      <c r="B588" s="18">
        <v>31</v>
      </c>
      <c r="C588" s="18"/>
      <c r="D588" s="18"/>
      <c r="E588" s="19"/>
      <c r="G588" s="17" t="s">
        <v>8221</v>
      </c>
      <c r="H588" s="18">
        <v>2</v>
      </c>
      <c r="I588" s="18"/>
      <c r="J588" s="18"/>
      <c r="K588" s="19"/>
    </row>
    <row r="589" spans="1:11" x14ac:dyDescent="0.25">
      <c r="A589" s="17" t="s">
        <v>8219</v>
      </c>
      <c r="B589" s="18">
        <v>31</v>
      </c>
      <c r="C589" s="18"/>
      <c r="D589" s="18"/>
      <c r="E589" s="19"/>
      <c r="G589" s="17" t="s">
        <v>8221</v>
      </c>
      <c r="H589" s="18">
        <v>2</v>
      </c>
      <c r="I589" s="18"/>
      <c r="J589" s="18"/>
      <c r="K589" s="19"/>
    </row>
    <row r="590" spans="1:11" x14ac:dyDescent="0.25">
      <c r="A590" s="17" t="s">
        <v>8219</v>
      </c>
      <c r="B590" s="18">
        <v>31</v>
      </c>
      <c r="C590" s="18"/>
      <c r="D590" s="18"/>
      <c r="E590" s="19"/>
      <c r="G590" s="17" t="s">
        <v>8221</v>
      </c>
      <c r="H590" s="18">
        <v>2</v>
      </c>
      <c r="I590" s="18"/>
      <c r="J590" s="18"/>
      <c r="K590" s="19"/>
    </row>
    <row r="591" spans="1:11" x14ac:dyDescent="0.25">
      <c r="A591" s="17" t="s">
        <v>8219</v>
      </c>
      <c r="B591" s="18">
        <v>31</v>
      </c>
      <c r="C591" s="18"/>
      <c r="D591" s="18"/>
      <c r="E591" s="19"/>
      <c r="G591" s="17" t="s">
        <v>8221</v>
      </c>
      <c r="H591" s="18">
        <v>2</v>
      </c>
      <c r="I591" s="18"/>
      <c r="J591" s="18"/>
      <c r="K591" s="19"/>
    </row>
    <row r="592" spans="1:11" x14ac:dyDescent="0.25">
      <c r="A592" s="17" t="s">
        <v>8219</v>
      </c>
      <c r="B592" s="18">
        <v>31</v>
      </c>
      <c r="C592" s="18"/>
      <c r="D592" s="18"/>
      <c r="E592" s="19"/>
      <c r="G592" s="17" t="s">
        <v>8221</v>
      </c>
      <c r="H592" s="18">
        <v>2</v>
      </c>
      <c r="I592" s="18"/>
      <c r="J592" s="18"/>
      <c r="K592" s="19"/>
    </row>
    <row r="593" spans="1:11" x14ac:dyDescent="0.25">
      <c r="A593" s="17" t="s">
        <v>8219</v>
      </c>
      <c r="B593" s="18">
        <v>31</v>
      </c>
      <c r="C593" s="18"/>
      <c r="D593" s="18"/>
      <c r="E593" s="19"/>
      <c r="G593" s="17" t="s">
        <v>8221</v>
      </c>
      <c r="H593" s="18">
        <v>2</v>
      </c>
      <c r="I593" s="18"/>
      <c r="J593" s="18"/>
      <c r="K593" s="19"/>
    </row>
    <row r="594" spans="1:11" x14ac:dyDescent="0.25">
      <c r="A594" s="17" t="s">
        <v>8219</v>
      </c>
      <c r="B594" s="18">
        <v>31</v>
      </c>
      <c r="C594" s="18"/>
      <c r="D594" s="18"/>
      <c r="E594" s="19"/>
      <c r="G594" s="17" t="s">
        <v>8221</v>
      </c>
      <c r="H594" s="18">
        <v>2</v>
      </c>
      <c r="I594" s="18"/>
      <c r="J594" s="18"/>
      <c r="K594" s="19"/>
    </row>
    <row r="595" spans="1:11" x14ac:dyDescent="0.25">
      <c r="A595" s="17" t="s">
        <v>8219</v>
      </c>
      <c r="B595" s="18">
        <v>31</v>
      </c>
      <c r="C595" s="18"/>
      <c r="D595" s="18"/>
      <c r="E595" s="19"/>
      <c r="G595" s="17" t="s">
        <v>8221</v>
      </c>
      <c r="H595" s="18">
        <v>2</v>
      </c>
      <c r="I595" s="18"/>
      <c r="J595" s="18"/>
      <c r="K595" s="19"/>
    </row>
    <row r="596" spans="1:11" x14ac:dyDescent="0.25">
      <c r="A596" s="17" t="s">
        <v>8219</v>
      </c>
      <c r="B596" s="18">
        <v>31</v>
      </c>
      <c r="C596" s="18"/>
      <c r="D596" s="18"/>
      <c r="E596" s="19"/>
      <c r="G596" s="17" t="s">
        <v>8221</v>
      </c>
      <c r="H596" s="18">
        <v>2</v>
      </c>
      <c r="I596" s="18"/>
      <c r="J596" s="18"/>
      <c r="K596" s="19"/>
    </row>
    <row r="597" spans="1:11" x14ac:dyDescent="0.25">
      <c r="A597" s="17" t="s">
        <v>8219</v>
      </c>
      <c r="B597" s="18">
        <v>32</v>
      </c>
      <c r="C597" s="18"/>
      <c r="D597" s="18"/>
      <c r="E597" s="19"/>
      <c r="G597" s="17" t="s">
        <v>8221</v>
      </c>
      <c r="H597" s="18">
        <v>2</v>
      </c>
      <c r="I597" s="18"/>
      <c r="J597" s="18"/>
      <c r="K597" s="19"/>
    </row>
    <row r="598" spans="1:11" x14ac:dyDescent="0.25">
      <c r="A598" s="17" t="s">
        <v>8219</v>
      </c>
      <c r="B598" s="18">
        <v>32</v>
      </c>
      <c r="C598" s="18"/>
      <c r="D598" s="18"/>
      <c r="E598" s="19"/>
      <c r="G598" s="17" t="s">
        <v>8221</v>
      </c>
      <c r="H598" s="18">
        <v>2</v>
      </c>
      <c r="I598" s="18"/>
      <c r="J598" s="18"/>
      <c r="K598" s="19"/>
    </row>
    <row r="599" spans="1:11" x14ac:dyDescent="0.25">
      <c r="A599" s="17" t="s">
        <v>8219</v>
      </c>
      <c r="B599" s="18">
        <v>32</v>
      </c>
      <c r="C599" s="18"/>
      <c r="D599" s="18"/>
      <c r="E599" s="19"/>
      <c r="G599" s="17" t="s">
        <v>8221</v>
      </c>
      <c r="H599" s="18">
        <v>2</v>
      </c>
      <c r="I599" s="18"/>
      <c r="J599" s="18"/>
      <c r="K599" s="19"/>
    </row>
    <row r="600" spans="1:11" x14ac:dyDescent="0.25">
      <c r="A600" s="17" t="s">
        <v>8219</v>
      </c>
      <c r="B600" s="18">
        <v>32</v>
      </c>
      <c r="C600" s="18"/>
      <c r="D600" s="18"/>
      <c r="E600" s="19"/>
      <c r="G600" s="17" t="s">
        <v>8221</v>
      </c>
      <c r="H600" s="18">
        <v>2</v>
      </c>
      <c r="I600" s="18"/>
      <c r="J600" s="18"/>
      <c r="K600" s="19"/>
    </row>
    <row r="601" spans="1:11" x14ac:dyDescent="0.25">
      <c r="A601" s="17" t="s">
        <v>8219</v>
      </c>
      <c r="B601" s="18">
        <v>32</v>
      </c>
      <c r="C601" s="18"/>
      <c r="D601" s="18"/>
      <c r="E601" s="19"/>
      <c r="G601" s="17" t="s">
        <v>8221</v>
      </c>
      <c r="H601" s="18">
        <v>2</v>
      </c>
      <c r="I601" s="18"/>
      <c r="J601" s="18"/>
      <c r="K601" s="19"/>
    </row>
    <row r="602" spans="1:11" x14ac:dyDescent="0.25">
      <c r="A602" s="17" t="s">
        <v>8219</v>
      </c>
      <c r="B602" s="18">
        <v>32</v>
      </c>
      <c r="C602" s="18"/>
      <c r="D602" s="18"/>
      <c r="E602" s="19"/>
      <c r="G602" s="17" t="s">
        <v>8221</v>
      </c>
      <c r="H602" s="18">
        <v>2</v>
      </c>
      <c r="I602" s="18"/>
      <c r="J602" s="18"/>
      <c r="K602" s="19"/>
    </row>
    <row r="603" spans="1:11" x14ac:dyDescent="0.25">
      <c r="A603" s="17" t="s">
        <v>8219</v>
      </c>
      <c r="B603" s="18">
        <v>32</v>
      </c>
      <c r="C603" s="18"/>
      <c r="D603" s="18"/>
      <c r="E603" s="19"/>
      <c r="G603" s="17" t="s">
        <v>8221</v>
      </c>
      <c r="H603" s="18">
        <v>2</v>
      </c>
      <c r="I603" s="18"/>
      <c r="J603" s="18"/>
      <c r="K603" s="19"/>
    </row>
    <row r="604" spans="1:11" x14ac:dyDescent="0.25">
      <c r="A604" s="17" t="s">
        <v>8219</v>
      </c>
      <c r="B604" s="18">
        <v>32</v>
      </c>
      <c r="C604" s="18"/>
      <c r="D604" s="18"/>
      <c r="E604" s="19"/>
      <c r="G604" s="17" t="s">
        <v>8221</v>
      </c>
      <c r="H604" s="18">
        <v>2</v>
      </c>
      <c r="I604" s="18"/>
      <c r="J604" s="18"/>
      <c r="K604" s="19"/>
    </row>
    <row r="605" spans="1:11" x14ac:dyDescent="0.25">
      <c r="A605" s="17" t="s">
        <v>8219</v>
      </c>
      <c r="B605" s="18">
        <v>32</v>
      </c>
      <c r="C605" s="18"/>
      <c r="D605" s="18"/>
      <c r="E605" s="19"/>
      <c r="G605" s="17" t="s">
        <v>8221</v>
      </c>
      <c r="H605" s="18">
        <v>2</v>
      </c>
      <c r="I605" s="18"/>
      <c r="J605" s="18"/>
      <c r="K605" s="19"/>
    </row>
    <row r="606" spans="1:11" x14ac:dyDescent="0.25">
      <c r="A606" s="17" t="s">
        <v>8219</v>
      </c>
      <c r="B606" s="18">
        <v>32</v>
      </c>
      <c r="C606" s="18"/>
      <c r="D606" s="18"/>
      <c r="E606" s="19"/>
      <c r="G606" s="17" t="s">
        <v>8221</v>
      </c>
      <c r="H606" s="18">
        <v>2</v>
      </c>
      <c r="I606" s="18"/>
      <c r="J606" s="18"/>
      <c r="K606" s="19"/>
    </row>
    <row r="607" spans="1:11" x14ac:dyDescent="0.25">
      <c r="A607" s="17" t="s">
        <v>8219</v>
      </c>
      <c r="B607" s="18">
        <v>32</v>
      </c>
      <c r="C607" s="18"/>
      <c r="D607" s="18"/>
      <c r="E607" s="19"/>
      <c r="G607" s="17" t="s">
        <v>8221</v>
      </c>
      <c r="H607" s="18">
        <v>2</v>
      </c>
      <c r="I607" s="18"/>
      <c r="J607" s="18"/>
      <c r="K607" s="19"/>
    </row>
    <row r="608" spans="1:11" x14ac:dyDescent="0.25">
      <c r="A608" s="17" t="s">
        <v>8219</v>
      </c>
      <c r="B608" s="18">
        <v>32</v>
      </c>
      <c r="C608" s="18"/>
      <c r="D608" s="18"/>
      <c r="E608" s="19"/>
      <c r="G608" s="17" t="s">
        <v>8221</v>
      </c>
      <c r="H608" s="18">
        <v>2</v>
      </c>
      <c r="I608" s="18"/>
      <c r="J608" s="18"/>
      <c r="K608" s="19"/>
    </row>
    <row r="609" spans="1:11" x14ac:dyDescent="0.25">
      <c r="A609" s="17" t="s">
        <v>8219</v>
      </c>
      <c r="B609" s="18">
        <v>32</v>
      </c>
      <c r="C609" s="18"/>
      <c r="D609" s="18"/>
      <c r="E609" s="19"/>
      <c r="G609" s="17" t="s">
        <v>8221</v>
      </c>
      <c r="H609" s="18">
        <v>2</v>
      </c>
      <c r="I609" s="18"/>
      <c r="J609" s="18"/>
      <c r="K609" s="19"/>
    </row>
    <row r="610" spans="1:11" x14ac:dyDescent="0.25">
      <c r="A610" s="17" t="s">
        <v>8219</v>
      </c>
      <c r="B610" s="18">
        <v>32</v>
      </c>
      <c r="C610" s="18"/>
      <c r="D610" s="18"/>
      <c r="E610" s="19"/>
      <c r="G610" s="17" t="s">
        <v>8221</v>
      </c>
      <c r="H610" s="18">
        <v>2</v>
      </c>
      <c r="I610" s="18"/>
      <c r="J610" s="18"/>
      <c r="K610" s="19"/>
    </row>
    <row r="611" spans="1:11" x14ac:dyDescent="0.25">
      <c r="A611" s="17" t="s">
        <v>8219</v>
      </c>
      <c r="B611" s="18">
        <v>32</v>
      </c>
      <c r="C611" s="18"/>
      <c r="D611" s="18"/>
      <c r="E611" s="19"/>
      <c r="G611" s="17" t="s">
        <v>8221</v>
      </c>
      <c r="H611" s="18">
        <v>2</v>
      </c>
      <c r="I611" s="18"/>
      <c r="J611" s="18"/>
      <c r="K611" s="19"/>
    </row>
    <row r="612" spans="1:11" x14ac:dyDescent="0.25">
      <c r="A612" s="17" t="s">
        <v>8219</v>
      </c>
      <c r="B612" s="18">
        <v>32</v>
      </c>
      <c r="C612" s="18"/>
      <c r="D612" s="18"/>
      <c r="E612" s="19"/>
      <c r="G612" s="17" t="s">
        <v>8221</v>
      </c>
      <c r="H612" s="18">
        <v>2</v>
      </c>
      <c r="I612" s="18"/>
      <c r="J612" s="18"/>
      <c r="K612" s="19"/>
    </row>
    <row r="613" spans="1:11" x14ac:dyDescent="0.25">
      <c r="A613" s="17" t="s">
        <v>8219</v>
      </c>
      <c r="B613" s="18">
        <v>32</v>
      </c>
      <c r="C613" s="18"/>
      <c r="D613" s="18"/>
      <c r="E613" s="19"/>
      <c r="G613" s="17" t="s">
        <v>8221</v>
      </c>
      <c r="H613" s="18">
        <v>2</v>
      </c>
      <c r="I613" s="18"/>
      <c r="J613" s="18"/>
      <c r="K613" s="19"/>
    </row>
    <row r="614" spans="1:11" x14ac:dyDescent="0.25">
      <c r="A614" s="17" t="s">
        <v>8219</v>
      </c>
      <c r="B614" s="18">
        <v>32</v>
      </c>
      <c r="C614" s="18"/>
      <c r="D614" s="18"/>
      <c r="E614" s="19"/>
      <c r="G614" s="17" t="s">
        <v>8221</v>
      </c>
      <c r="H614" s="18">
        <v>2</v>
      </c>
      <c r="I614" s="18"/>
      <c r="J614" s="18"/>
      <c r="K614" s="19"/>
    </row>
    <row r="615" spans="1:11" x14ac:dyDescent="0.25">
      <c r="A615" s="17" t="s">
        <v>8219</v>
      </c>
      <c r="B615" s="18">
        <v>32</v>
      </c>
      <c r="C615" s="18"/>
      <c r="D615" s="18"/>
      <c r="E615" s="19"/>
      <c r="G615" s="17" t="s">
        <v>8221</v>
      </c>
      <c r="H615" s="18">
        <v>2</v>
      </c>
      <c r="I615" s="18"/>
      <c r="J615" s="18"/>
      <c r="K615" s="19"/>
    </row>
    <row r="616" spans="1:11" x14ac:dyDescent="0.25">
      <c r="A616" s="17" t="s">
        <v>8219</v>
      </c>
      <c r="B616" s="18">
        <v>33</v>
      </c>
      <c r="C616" s="18"/>
      <c r="D616" s="18"/>
      <c r="E616" s="19"/>
      <c r="G616" s="17" t="s">
        <v>8221</v>
      </c>
      <c r="H616" s="18">
        <v>2</v>
      </c>
      <c r="I616" s="18"/>
      <c r="J616" s="18"/>
      <c r="K616" s="19"/>
    </row>
    <row r="617" spans="1:11" x14ac:dyDescent="0.25">
      <c r="A617" s="17" t="s">
        <v>8219</v>
      </c>
      <c r="B617" s="18">
        <v>33</v>
      </c>
      <c r="C617" s="18"/>
      <c r="D617" s="18"/>
      <c r="E617" s="19"/>
      <c r="G617" s="17" t="s">
        <v>8221</v>
      </c>
      <c r="H617" s="18">
        <v>2</v>
      </c>
      <c r="I617" s="18"/>
      <c r="J617" s="18"/>
      <c r="K617" s="19"/>
    </row>
    <row r="618" spans="1:11" x14ac:dyDescent="0.25">
      <c r="A618" s="17" t="s">
        <v>8219</v>
      </c>
      <c r="B618" s="18">
        <v>33</v>
      </c>
      <c r="C618" s="18"/>
      <c r="D618" s="18"/>
      <c r="E618" s="19"/>
      <c r="G618" s="17" t="s">
        <v>8221</v>
      </c>
      <c r="H618" s="18">
        <v>2</v>
      </c>
      <c r="I618" s="18"/>
      <c r="J618" s="18"/>
      <c r="K618" s="19"/>
    </row>
    <row r="619" spans="1:11" x14ac:dyDescent="0.25">
      <c r="A619" s="17" t="s">
        <v>8219</v>
      </c>
      <c r="B619" s="18">
        <v>33</v>
      </c>
      <c r="C619" s="18"/>
      <c r="D619" s="18"/>
      <c r="E619" s="19"/>
      <c r="G619" s="17" t="s">
        <v>8221</v>
      </c>
      <c r="H619" s="18">
        <v>2</v>
      </c>
      <c r="I619" s="18"/>
      <c r="J619" s="18"/>
      <c r="K619" s="19"/>
    </row>
    <row r="620" spans="1:11" x14ac:dyDescent="0.25">
      <c r="A620" s="17" t="s">
        <v>8219</v>
      </c>
      <c r="B620" s="18">
        <v>33</v>
      </c>
      <c r="C620" s="18"/>
      <c r="D620" s="18"/>
      <c r="E620" s="19"/>
      <c r="G620" s="17" t="s">
        <v>8221</v>
      </c>
      <c r="H620" s="18">
        <v>2</v>
      </c>
      <c r="I620" s="18"/>
      <c r="J620" s="18"/>
      <c r="K620" s="19"/>
    </row>
    <row r="621" spans="1:11" x14ac:dyDescent="0.25">
      <c r="A621" s="17" t="s">
        <v>8219</v>
      </c>
      <c r="B621" s="18">
        <v>33</v>
      </c>
      <c r="C621" s="18"/>
      <c r="D621" s="18"/>
      <c r="E621" s="19"/>
      <c r="G621" s="17" t="s">
        <v>8221</v>
      </c>
      <c r="H621" s="18">
        <v>2</v>
      </c>
      <c r="I621" s="18"/>
      <c r="J621" s="18"/>
      <c r="K621" s="19"/>
    </row>
    <row r="622" spans="1:11" x14ac:dyDescent="0.25">
      <c r="A622" s="17" t="s">
        <v>8219</v>
      </c>
      <c r="B622" s="18">
        <v>33</v>
      </c>
      <c r="C622" s="18"/>
      <c r="D622" s="18"/>
      <c r="E622" s="19"/>
      <c r="G622" s="17" t="s">
        <v>8221</v>
      </c>
      <c r="H622" s="18">
        <v>2</v>
      </c>
      <c r="I622" s="18"/>
      <c r="J622" s="18"/>
      <c r="K622" s="19"/>
    </row>
    <row r="623" spans="1:11" x14ac:dyDescent="0.25">
      <c r="A623" s="17" t="s">
        <v>8219</v>
      </c>
      <c r="B623" s="18">
        <v>33</v>
      </c>
      <c r="C623" s="18"/>
      <c r="D623" s="18"/>
      <c r="E623" s="19"/>
      <c r="G623" s="17" t="s">
        <v>8221</v>
      </c>
      <c r="H623" s="18">
        <v>2</v>
      </c>
      <c r="I623" s="18"/>
      <c r="J623" s="18"/>
      <c r="K623" s="19"/>
    </row>
    <row r="624" spans="1:11" x14ac:dyDescent="0.25">
      <c r="A624" s="17" t="s">
        <v>8219</v>
      </c>
      <c r="B624" s="18">
        <v>33</v>
      </c>
      <c r="C624" s="18"/>
      <c r="D624" s="18"/>
      <c r="E624" s="19"/>
      <c r="G624" s="17" t="s">
        <v>8221</v>
      </c>
      <c r="H624" s="18">
        <v>2</v>
      </c>
      <c r="I624" s="18"/>
      <c r="J624" s="18"/>
      <c r="K624" s="19"/>
    </row>
    <row r="625" spans="1:11" x14ac:dyDescent="0.25">
      <c r="A625" s="17" t="s">
        <v>8219</v>
      </c>
      <c r="B625" s="18">
        <v>33</v>
      </c>
      <c r="C625" s="18"/>
      <c r="D625" s="18"/>
      <c r="E625" s="19"/>
      <c r="G625" s="17" t="s">
        <v>8221</v>
      </c>
      <c r="H625" s="18">
        <v>2</v>
      </c>
      <c r="I625" s="18"/>
      <c r="J625" s="18"/>
      <c r="K625" s="19"/>
    </row>
    <row r="626" spans="1:11" x14ac:dyDescent="0.25">
      <c r="A626" s="17" t="s">
        <v>8219</v>
      </c>
      <c r="B626" s="18">
        <v>33</v>
      </c>
      <c r="C626" s="18"/>
      <c r="D626" s="18"/>
      <c r="E626" s="19"/>
      <c r="G626" s="17" t="s">
        <v>8221</v>
      </c>
      <c r="H626" s="18">
        <v>2</v>
      </c>
      <c r="I626" s="18"/>
      <c r="J626" s="18"/>
      <c r="K626" s="19"/>
    </row>
    <row r="627" spans="1:11" x14ac:dyDescent="0.25">
      <c r="A627" s="17" t="s">
        <v>8219</v>
      </c>
      <c r="B627" s="18">
        <v>33</v>
      </c>
      <c r="C627" s="18"/>
      <c r="D627" s="18"/>
      <c r="E627" s="19"/>
      <c r="G627" s="17" t="s">
        <v>8221</v>
      </c>
      <c r="H627" s="18">
        <v>2</v>
      </c>
      <c r="I627" s="18"/>
      <c r="J627" s="18"/>
      <c r="K627" s="19"/>
    </row>
    <row r="628" spans="1:11" x14ac:dyDescent="0.25">
      <c r="A628" s="17" t="s">
        <v>8219</v>
      </c>
      <c r="B628" s="18">
        <v>33</v>
      </c>
      <c r="C628" s="18"/>
      <c r="D628" s="18"/>
      <c r="E628" s="19"/>
      <c r="G628" s="17" t="s">
        <v>8221</v>
      </c>
      <c r="H628" s="18">
        <v>2</v>
      </c>
      <c r="I628" s="18"/>
      <c r="J628" s="18"/>
      <c r="K628" s="19"/>
    </row>
    <row r="629" spans="1:11" x14ac:dyDescent="0.25">
      <c r="A629" s="17" t="s">
        <v>8219</v>
      </c>
      <c r="B629" s="18">
        <v>33</v>
      </c>
      <c r="C629" s="18"/>
      <c r="D629" s="18"/>
      <c r="E629" s="19"/>
      <c r="G629" s="17" t="s">
        <v>8221</v>
      </c>
      <c r="H629" s="18">
        <v>2</v>
      </c>
      <c r="I629" s="18"/>
      <c r="J629" s="18"/>
      <c r="K629" s="19"/>
    </row>
    <row r="630" spans="1:11" x14ac:dyDescent="0.25">
      <c r="A630" s="17" t="s">
        <v>8219</v>
      </c>
      <c r="B630" s="18">
        <v>33</v>
      </c>
      <c r="C630" s="18"/>
      <c r="D630" s="18"/>
      <c r="E630" s="19"/>
      <c r="G630" s="17" t="s">
        <v>8221</v>
      </c>
      <c r="H630" s="18">
        <v>2</v>
      </c>
      <c r="I630" s="18"/>
      <c r="J630" s="18"/>
      <c r="K630" s="19"/>
    </row>
    <row r="631" spans="1:11" x14ac:dyDescent="0.25">
      <c r="A631" s="17" t="s">
        <v>8219</v>
      </c>
      <c r="B631" s="18">
        <v>33</v>
      </c>
      <c r="C631" s="18"/>
      <c r="D631" s="18"/>
      <c r="E631" s="19"/>
      <c r="G631" s="17" t="s">
        <v>8221</v>
      </c>
      <c r="H631" s="18">
        <v>2</v>
      </c>
      <c r="I631" s="18"/>
      <c r="J631" s="18"/>
      <c r="K631" s="19"/>
    </row>
    <row r="632" spans="1:11" x14ac:dyDescent="0.25">
      <c r="A632" s="17" t="s">
        <v>8219</v>
      </c>
      <c r="B632" s="18">
        <v>33</v>
      </c>
      <c r="C632" s="18"/>
      <c r="D632" s="18"/>
      <c r="E632" s="19"/>
      <c r="G632" s="17" t="s">
        <v>8221</v>
      </c>
      <c r="H632" s="18">
        <v>2</v>
      </c>
      <c r="I632" s="18"/>
      <c r="J632" s="18"/>
      <c r="K632" s="19"/>
    </row>
    <row r="633" spans="1:11" x14ac:dyDescent="0.25">
      <c r="A633" s="17" t="s">
        <v>8219</v>
      </c>
      <c r="B633" s="18">
        <v>33</v>
      </c>
      <c r="C633" s="18"/>
      <c r="D633" s="18"/>
      <c r="E633" s="19"/>
      <c r="G633" s="17" t="s">
        <v>8221</v>
      </c>
      <c r="H633" s="18">
        <v>2</v>
      </c>
      <c r="I633" s="18"/>
      <c r="J633" s="18"/>
      <c r="K633" s="19"/>
    </row>
    <row r="634" spans="1:11" x14ac:dyDescent="0.25">
      <c r="A634" s="17" t="s">
        <v>8219</v>
      </c>
      <c r="B634" s="18">
        <v>33</v>
      </c>
      <c r="C634" s="18"/>
      <c r="D634" s="18"/>
      <c r="E634" s="19"/>
      <c r="G634" s="17" t="s">
        <v>8221</v>
      </c>
      <c r="H634" s="18">
        <v>2</v>
      </c>
      <c r="I634" s="18"/>
      <c r="J634" s="18"/>
      <c r="K634" s="19"/>
    </row>
    <row r="635" spans="1:11" x14ac:dyDescent="0.25">
      <c r="A635" s="17" t="s">
        <v>8219</v>
      </c>
      <c r="B635" s="18">
        <v>33</v>
      </c>
      <c r="C635" s="18"/>
      <c r="D635" s="18"/>
      <c r="E635" s="19"/>
      <c r="G635" s="17" t="s">
        <v>8221</v>
      </c>
      <c r="H635" s="18">
        <v>2</v>
      </c>
      <c r="I635" s="18"/>
      <c r="J635" s="18"/>
      <c r="K635" s="19"/>
    </row>
    <row r="636" spans="1:11" x14ac:dyDescent="0.25">
      <c r="A636" s="17" t="s">
        <v>8219</v>
      </c>
      <c r="B636" s="18">
        <v>33</v>
      </c>
      <c r="C636" s="18"/>
      <c r="D636" s="18"/>
      <c r="E636" s="19"/>
      <c r="G636" s="17" t="s">
        <v>8221</v>
      </c>
      <c r="H636" s="18">
        <v>2</v>
      </c>
      <c r="I636" s="18"/>
      <c r="J636" s="18"/>
      <c r="K636" s="19"/>
    </row>
    <row r="637" spans="1:11" x14ac:dyDescent="0.25">
      <c r="A637" s="17" t="s">
        <v>8219</v>
      </c>
      <c r="B637" s="18">
        <v>33</v>
      </c>
      <c r="C637" s="18"/>
      <c r="D637" s="18"/>
      <c r="E637" s="19"/>
      <c r="G637" s="17" t="s">
        <v>8221</v>
      </c>
      <c r="H637" s="18">
        <v>2</v>
      </c>
      <c r="I637" s="18"/>
      <c r="J637" s="18"/>
      <c r="K637" s="19"/>
    </row>
    <row r="638" spans="1:11" x14ac:dyDescent="0.25">
      <c r="A638" s="17" t="s">
        <v>8219</v>
      </c>
      <c r="B638" s="18">
        <v>33</v>
      </c>
      <c r="C638" s="18"/>
      <c r="D638" s="18"/>
      <c r="E638" s="19"/>
      <c r="G638" s="17" t="s">
        <v>8221</v>
      </c>
      <c r="H638" s="18">
        <v>2</v>
      </c>
      <c r="I638" s="18"/>
      <c r="J638" s="18"/>
      <c r="K638" s="19"/>
    </row>
    <row r="639" spans="1:11" x14ac:dyDescent="0.25">
      <c r="A639" s="17" t="s">
        <v>8219</v>
      </c>
      <c r="B639" s="18">
        <v>33</v>
      </c>
      <c r="C639" s="18"/>
      <c r="D639" s="18"/>
      <c r="E639" s="19"/>
      <c r="G639" s="17" t="s">
        <v>8221</v>
      </c>
      <c r="H639" s="18">
        <v>2</v>
      </c>
      <c r="I639" s="18"/>
      <c r="J639" s="18"/>
      <c r="K639" s="19"/>
    </row>
    <row r="640" spans="1:11" x14ac:dyDescent="0.25">
      <c r="A640" s="17" t="s">
        <v>8219</v>
      </c>
      <c r="B640" s="18">
        <v>34</v>
      </c>
      <c r="C640" s="18"/>
      <c r="D640" s="18"/>
      <c r="E640" s="19"/>
      <c r="G640" s="17" t="s">
        <v>8221</v>
      </c>
      <c r="H640" s="18">
        <v>2</v>
      </c>
      <c r="I640" s="18"/>
      <c r="J640" s="18"/>
      <c r="K640" s="19"/>
    </row>
    <row r="641" spans="1:11" x14ac:dyDescent="0.25">
      <c r="A641" s="17" t="s">
        <v>8219</v>
      </c>
      <c r="B641" s="18">
        <v>34</v>
      </c>
      <c r="C641" s="18"/>
      <c r="D641" s="18"/>
      <c r="E641" s="19"/>
      <c r="G641" s="17" t="s">
        <v>8221</v>
      </c>
      <c r="H641" s="18">
        <v>2</v>
      </c>
      <c r="I641" s="18"/>
      <c r="J641" s="18"/>
      <c r="K641" s="19"/>
    </row>
    <row r="642" spans="1:11" x14ac:dyDescent="0.25">
      <c r="A642" s="17" t="s">
        <v>8219</v>
      </c>
      <c r="B642" s="18">
        <v>34</v>
      </c>
      <c r="C642" s="18"/>
      <c r="D642" s="18"/>
      <c r="E642" s="19"/>
      <c r="G642" s="17" t="s">
        <v>8221</v>
      </c>
      <c r="H642" s="18">
        <v>2</v>
      </c>
      <c r="I642" s="18"/>
      <c r="J642" s="18"/>
      <c r="K642" s="19"/>
    </row>
    <row r="643" spans="1:11" x14ac:dyDescent="0.25">
      <c r="A643" s="17" t="s">
        <v>8219</v>
      </c>
      <c r="B643" s="18">
        <v>34</v>
      </c>
      <c r="C643" s="18"/>
      <c r="D643" s="18"/>
      <c r="E643" s="19"/>
      <c r="G643" s="17" t="s">
        <v>8221</v>
      </c>
      <c r="H643" s="18">
        <v>2</v>
      </c>
      <c r="I643" s="18"/>
      <c r="J643" s="18"/>
      <c r="K643" s="19"/>
    </row>
    <row r="644" spans="1:11" x14ac:dyDescent="0.25">
      <c r="A644" s="17" t="s">
        <v>8219</v>
      </c>
      <c r="B644" s="18">
        <v>34</v>
      </c>
      <c r="C644" s="18"/>
      <c r="D644" s="18"/>
      <c r="E644" s="19"/>
      <c r="G644" s="17" t="s">
        <v>8221</v>
      </c>
      <c r="H644" s="18">
        <v>2</v>
      </c>
      <c r="I644" s="18"/>
      <c r="J644" s="18"/>
      <c r="K644" s="19"/>
    </row>
    <row r="645" spans="1:11" x14ac:dyDescent="0.25">
      <c r="A645" s="17" t="s">
        <v>8219</v>
      </c>
      <c r="B645" s="18">
        <v>34</v>
      </c>
      <c r="C645" s="18"/>
      <c r="D645" s="18"/>
      <c r="E645" s="19"/>
      <c r="G645" s="17" t="s">
        <v>8221</v>
      </c>
      <c r="H645" s="18">
        <v>2</v>
      </c>
      <c r="I645" s="18"/>
      <c r="J645" s="18"/>
      <c r="K645" s="19"/>
    </row>
    <row r="646" spans="1:11" x14ac:dyDescent="0.25">
      <c r="A646" s="17" t="s">
        <v>8219</v>
      </c>
      <c r="B646" s="18">
        <v>34</v>
      </c>
      <c r="C646" s="18"/>
      <c r="D646" s="18"/>
      <c r="E646" s="19"/>
      <c r="G646" s="17" t="s">
        <v>8221</v>
      </c>
      <c r="H646" s="18">
        <v>2</v>
      </c>
      <c r="I646" s="18"/>
      <c r="J646" s="18"/>
      <c r="K646" s="19"/>
    </row>
    <row r="647" spans="1:11" x14ac:dyDescent="0.25">
      <c r="A647" s="17" t="s">
        <v>8219</v>
      </c>
      <c r="B647" s="18">
        <v>34</v>
      </c>
      <c r="C647" s="18"/>
      <c r="D647" s="18"/>
      <c r="E647" s="19"/>
      <c r="G647" s="17" t="s">
        <v>8221</v>
      </c>
      <c r="H647" s="18">
        <v>3</v>
      </c>
      <c r="I647" s="18"/>
      <c r="J647" s="18"/>
      <c r="K647" s="19"/>
    </row>
    <row r="648" spans="1:11" x14ac:dyDescent="0.25">
      <c r="A648" s="17" t="s">
        <v>8219</v>
      </c>
      <c r="B648" s="18">
        <v>34</v>
      </c>
      <c r="C648" s="18"/>
      <c r="D648" s="18"/>
      <c r="E648" s="19"/>
      <c r="G648" s="17" t="s">
        <v>8221</v>
      </c>
      <c r="H648" s="18">
        <v>3</v>
      </c>
      <c r="I648" s="18"/>
      <c r="J648" s="18"/>
      <c r="K648" s="19"/>
    </row>
    <row r="649" spans="1:11" x14ac:dyDescent="0.25">
      <c r="A649" s="17" t="s">
        <v>8219</v>
      </c>
      <c r="B649" s="18">
        <v>34</v>
      </c>
      <c r="C649" s="18"/>
      <c r="D649" s="18"/>
      <c r="E649" s="19"/>
      <c r="G649" s="17" t="s">
        <v>8221</v>
      </c>
      <c r="H649" s="18">
        <v>3</v>
      </c>
      <c r="I649" s="18"/>
      <c r="J649" s="18"/>
      <c r="K649" s="19"/>
    </row>
    <row r="650" spans="1:11" x14ac:dyDescent="0.25">
      <c r="A650" s="17" t="s">
        <v>8219</v>
      </c>
      <c r="B650" s="18">
        <v>34</v>
      </c>
      <c r="C650" s="18"/>
      <c r="D650" s="18"/>
      <c r="E650" s="19"/>
      <c r="G650" s="17" t="s">
        <v>8221</v>
      </c>
      <c r="H650" s="18">
        <v>3</v>
      </c>
      <c r="I650" s="18"/>
      <c r="J650" s="18"/>
      <c r="K650" s="19"/>
    </row>
    <row r="651" spans="1:11" x14ac:dyDescent="0.25">
      <c r="A651" s="17" t="s">
        <v>8219</v>
      </c>
      <c r="B651" s="18">
        <v>34</v>
      </c>
      <c r="C651" s="18"/>
      <c r="D651" s="18"/>
      <c r="E651" s="19"/>
      <c r="G651" s="17" t="s">
        <v>8221</v>
      </c>
      <c r="H651" s="18">
        <v>3</v>
      </c>
      <c r="I651" s="18"/>
      <c r="J651" s="18"/>
      <c r="K651" s="19"/>
    </row>
    <row r="652" spans="1:11" x14ac:dyDescent="0.25">
      <c r="A652" s="17" t="s">
        <v>8219</v>
      </c>
      <c r="B652" s="18">
        <v>34</v>
      </c>
      <c r="C652" s="18"/>
      <c r="D652" s="18"/>
      <c r="E652" s="19"/>
      <c r="G652" s="17" t="s">
        <v>8221</v>
      </c>
      <c r="H652" s="18">
        <v>3</v>
      </c>
      <c r="I652" s="18"/>
      <c r="J652" s="18"/>
      <c r="K652" s="19"/>
    </row>
    <row r="653" spans="1:11" x14ac:dyDescent="0.25">
      <c r="A653" s="17" t="s">
        <v>8219</v>
      </c>
      <c r="B653" s="18">
        <v>34</v>
      </c>
      <c r="C653" s="18"/>
      <c r="D653" s="18"/>
      <c r="E653" s="19"/>
      <c r="G653" s="17" t="s">
        <v>8221</v>
      </c>
      <c r="H653" s="18">
        <v>3</v>
      </c>
      <c r="I653" s="18"/>
      <c r="J653" s="18"/>
      <c r="K653" s="19"/>
    </row>
    <row r="654" spans="1:11" x14ac:dyDescent="0.25">
      <c r="A654" s="17" t="s">
        <v>8219</v>
      </c>
      <c r="B654" s="18">
        <v>34</v>
      </c>
      <c r="C654" s="18"/>
      <c r="D654" s="18"/>
      <c r="E654" s="19"/>
      <c r="G654" s="17" t="s">
        <v>8221</v>
      </c>
      <c r="H654" s="18">
        <v>3</v>
      </c>
      <c r="I654" s="18"/>
      <c r="J654" s="18"/>
      <c r="K654" s="19"/>
    </row>
    <row r="655" spans="1:11" x14ac:dyDescent="0.25">
      <c r="A655" s="17" t="s">
        <v>8219</v>
      </c>
      <c r="B655" s="18">
        <v>34</v>
      </c>
      <c r="C655" s="18"/>
      <c r="D655" s="18"/>
      <c r="E655" s="19"/>
      <c r="G655" s="17" t="s">
        <v>8221</v>
      </c>
      <c r="H655" s="18">
        <v>3</v>
      </c>
      <c r="I655" s="18"/>
      <c r="J655" s="18"/>
      <c r="K655" s="19"/>
    </row>
    <row r="656" spans="1:11" x14ac:dyDescent="0.25">
      <c r="A656" s="17" t="s">
        <v>8219</v>
      </c>
      <c r="B656" s="18">
        <v>34</v>
      </c>
      <c r="C656" s="18"/>
      <c r="D656" s="18"/>
      <c r="E656" s="19"/>
      <c r="G656" s="17" t="s">
        <v>8221</v>
      </c>
      <c r="H656" s="18">
        <v>3</v>
      </c>
      <c r="I656" s="18"/>
      <c r="J656" s="18"/>
      <c r="K656" s="19"/>
    </row>
    <row r="657" spans="1:11" x14ac:dyDescent="0.25">
      <c r="A657" s="17" t="s">
        <v>8219</v>
      </c>
      <c r="B657" s="18">
        <v>34</v>
      </c>
      <c r="C657" s="18"/>
      <c r="D657" s="18"/>
      <c r="E657" s="19"/>
      <c r="G657" s="17" t="s">
        <v>8221</v>
      </c>
      <c r="H657" s="18">
        <v>3</v>
      </c>
      <c r="I657" s="18"/>
      <c r="J657" s="18"/>
      <c r="K657" s="19"/>
    </row>
    <row r="658" spans="1:11" x14ac:dyDescent="0.25">
      <c r="A658" s="17" t="s">
        <v>8219</v>
      </c>
      <c r="B658" s="18">
        <v>34</v>
      </c>
      <c r="C658" s="18"/>
      <c r="D658" s="18"/>
      <c r="E658" s="19"/>
      <c r="G658" s="17" t="s">
        <v>8221</v>
      </c>
      <c r="H658" s="18">
        <v>3</v>
      </c>
      <c r="I658" s="18"/>
      <c r="J658" s="18"/>
      <c r="K658" s="19"/>
    </row>
    <row r="659" spans="1:11" x14ac:dyDescent="0.25">
      <c r="A659" s="17" t="s">
        <v>8219</v>
      </c>
      <c r="B659" s="18">
        <v>34</v>
      </c>
      <c r="C659" s="18"/>
      <c r="D659" s="18"/>
      <c r="E659" s="19"/>
      <c r="G659" s="17" t="s">
        <v>8221</v>
      </c>
      <c r="H659" s="18">
        <v>3</v>
      </c>
      <c r="I659" s="18"/>
      <c r="J659" s="18"/>
      <c r="K659" s="19"/>
    </row>
    <row r="660" spans="1:11" x14ac:dyDescent="0.25">
      <c r="A660" s="17" t="s">
        <v>8219</v>
      </c>
      <c r="B660" s="18">
        <v>34</v>
      </c>
      <c r="C660" s="18"/>
      <c r="D660" s="18"/>
      <c r="E660" s="19"/>
      <c r="G660" s="17" t="s">
        <v>8221</v>
      </c>
      <c r="H660" s="18">
        <v>3</v>
      </c>
      <c r="I660" s="18"/>
      <c r="J660" s="18"/>
      <c r="K660" s="19"/>
    </row>
    <row r="661" spans="1:11" x14ac:dyDescent="0.25">
      <c r="A661" s="17" t="s">
        <v>8219</v>
      </c>
      <c r="B661" s="18">
        <v>34</v>
      </c>
      <c r="C661" s="18"/>
      <c r="D661" s="18"/>
      <c r="E661" s="19"/>
      <c r="G661" s="17" t="s">
        <v>8221</v>
      </c>
      <c r="H661" s="18">
        <v>3</v>
      </c>
      <c r="I661" s="18"/>
      <c r="J661" s="18"/>
      <c r="K661" s="19"/>
    </row>
    <row r="662" spans="1:11" x14ac:dyDescent="0.25">
      <c r="A662" s="17" t="s">
        <v>8219</v>
      </c>
      <c r="B662" s="18">
        <v>34</v>
      </c>
      <c r="C662" s="18"/>
      <c r="D662" s="18"/>
      <c r="E662" s="19"/>
      <c r="G662" s="17" t="s">
        <v>8221</v>
      </c>
      <c r="H662" s="18">
        <v>3</v>
      </c>
      <c r="I662" s="18"/>
      <c r="J662" s="18"/>
      <c r="K662" s="19"/>
    </row>
    <row r="663" spans="1:11" x14ac:dyDescent="0.25">
      <c r="A663" s="17" t="s">
        <v>8219</v>
      </c>
      <c r="B663" s="18">
        <v>34</v>
      </c>
      <c r="C663" s="18"/>
      <c r="D663" s="18"/>
      <c r="E663" s="19"/>
      <c r="G663" s="17" t="s">
        <v>8221</v>
      </c>
      <c r="H663" s="18">
        <v>3</v>
      </c>
      <c r="I663" s="18"/>
      <c r="J663" s="18"/>
      <c r="K663" s="19"/>
    </row>
    <row r="664" spans="1:11" x14ac:dyDescent="0.25">
      <c r="A664" s="17" t="s">
        <v>8219</v>
      </c>
      <c r="B664" s="18">
        <v>34</v>
      </c>
      <c r="C664" s="18"/>
      <c r="D664" s="18"/>
      <c r="E664" s="19"/>
      <c r="G664" s="17" t="s">
        <v>8221</v>
      </c>
      <c r="H664" s="18">
        <v>3</v>
      </c>
      <c r="I664" s="18"/>
      <c r="J664" s="18"/>
      <c r="K664" s="19"/>
    </row>
    <row r="665" spans="1:11" x14ac:dyDescent="0.25">
      <c r="A665" s="17" t="s">
        <v>8219</v>
      </c>
      <c r="B665" s="18">
        <v>34</v>
      </c>
      <c r="C665" s="18"/>
      <c r="D665" s="18"/>
      <c r="E665" s="19"/>
      <c r="G665" s="17" t="s">
        <v>8221</v>
      </c>
      <c r="H665" s="18">
        <v>3</v>
      </c>
      <c r="I665" s="18"/>
      <c r="J665" s="18"/>
      <c r="K665" s="19"/>
    </row>
    <row r="666" spans="1:11" x14ac:dyDescent="0.25">
      <c r="A666" s="17" t="s">
        <v>8219</v>
      </c>
      <c r="B666" s="18">
        <v>35</v>
      </c>
      <c r="C666" s="18"/>
      <c r="D666" s="18"/>
      <c r="E666" s="19"/>
      <c r="G666" s="17" t="s">
        <v>8221</v>
      </c>
      <c r="H666" s="18">
        <v>3</v>
      </c>
      <c r="I666" s="18"/>
      <c r="J666" s="18"/>
      <c r="K666" s="19"/>
    </row>
    <row r="667" spans="1:11" x14ac:dyDescent="0.25">
      <c r="A667" s="17" t="s">
        <v>8219</v>
      </c>
      <c r="B667" s="18">
        <v>35</v>
      </c>
      <c r="C667" s="18"/>
      <c r="D667" s="18"/>
      <c r="E667" s="19"/>
      <c r="G667" s="17" t="s">
        <v>8221</v>
      </c>
      <c r="H667" s="18">
        <v>3</v>
      </c>
      <c r="I667" s="18"/>
      <c r="J667" s="18"/>
      <c r="K667" s="19"/>
    </row>
    <row r="668" spans="1:11" x14ac:dyDescent="0.25">
      <c r="A668" s="17" t="s">
        <v>8219</v>
      </c>
      <c r="B668" s="18">
        <v>35</v>
      </c>
      <c r="C668" s="18"/>
      <c r="D668" s="18"/>
      <c r="E668" s="19"/>
      <c r="G668" s="17" t="s">
        <v>8221</v>
      </c>
      <c r="H668" s="18">
        <v>3</v>
      </c>
      <c r="I668" s="18"/>
      <c r="J668" s="18"/>
      <c r="K668" s="19"/>
    </row>
    <row r="669" spans="1:11" x14ac:dyDescent="0.25">
      <c r="A669" s="17" t="s">
        <v>8219</v>
      </c>
      <c r="B669" s="18">
        <v>35</v>
      </c>
      <c r="C669" s="18"/>
      <c r="D669" s="18"/>
      <c r="E669" s="19"/>
      <c r="G669" s="17" t="s">
        <v>8221</v>
      </c>
      <c r="H669" s="18">
        <v>3</v>
      </c>
      <c r="I669" s="18"/>
      <c r="J669" s="18"/>
      <c r="K669" s="19"/>
    </row>
    <row r="670" spans="1:11" x14ac:dyDescent="0.25">
      <c r="A670" s="17" t="s">
        <v>8219</v>
      </c>
      <c r="B670" s="18">
        <v>35</v>
      </c>
      <c r="C670" s="18"/>
      <c r="D670" s="18"/>
      <c r="E670" s="19"/>
      <c r="G670" s="17" t="s">
        <v>8221</v>
      </c>
      <c r="H670" s="18">
        <v>3</v>
      </c>
      <c r="I670" s="18"/>
      <c r="J670" s="18"/>
      <c r="K670" s="19"/>
    </row>
    <row r="671" spans="1:11" x14ac:dyDescent="0.25">
      <c r="A671" s="17" t="s">
        <v>8219</v>
      </c>
      <c r="B671" s="18">
        <v>35</v>
      </c>
      <c r="C671" s="18"/>
      <c r="D671" s="18"/>
      <c r="E671" s="19"/>
      <c r="G671" s="17" t="s">
        <v>8221</v>
      </c>
      <c r="H671" s="18">
        <v>3</v>
      </c>
      <c r="I671" s="18"/>
      <c r="J671" s="18"/>
      <c r="K671" s="19"/>
    </row>
    <row r="672" spans="1:11" x14ac:dyDescent="0.25">
      <c r="A672" s="17" t="s">
        <v>8219</v>
      </c>
      <c r="B672" s="18">
        <v>35</v>
      </c>
      <c r="C672" s="18"/>
      <c r="D672" s="18"/>
      <c r="E672" s="19"/>
      <c r="G672" s="17" t="s">
        <v>8221</v>
      </c>
      <c r="H672" s="18">
        <v>3</v>
      </c>
      <c r="I672" s="18"/>
      <c r="J672" s="18"/>
      <c r="K672" s="19"/>
    </row>
    <row r="673" spans="1:11" x14ac:dyDescent="0.25">
      <c r="A673" s="17" t="s">
        <v>8219</v>
      </c>
      <c r="B673" s="18">
        <v>35</v>
      </c>
      <c r="C673" s="18"/>
      <c r="D673" s="18"/>
      <c r="E673" s="19"/>
      <c r="G673" s="17" t="s">
        <v>8221</v>
      </c>
      <c r="H673" s="18">
        <v>3</v>
      </c>
      <c r="I673" s="18"/>
      <c r="J673" s="18"/>
      <c r="K673" s="19"/>
    </row>
    <row r="674" spans="1:11" x14ac:dyDescent="0.25">
      <c r="A674" s="17" t="s">
        <v>8219</v>
      </c>
      <c r="B674" s="18">
        <v>35</v>
      </c>
      <c r="C674" s="18"/>
      <c r="D674" s="18"/>
      <c r="E674" s="19"/>
      <c r="G674" s="17" t="s">
        <v>8221</v>
      </c>
      <c r="H674" s="18">
        <v>3</v>
      </c>
      <c r="I674" s="18"/>
      <c r="J674" s="18"/>
      <c r="K674" s="19"/>
    </row>
    <row r="675" spans="1:11" x14ac:dyDescent="0.25">
      <c r="A675" s="17" t="s">
        <v>8219</v>
      </c>
      <c r="B675" s="18">
        <v>35</v>
      </c>
      <c r="C675" s="18"/>
      <c r="D675" s="18"/>
      <c r="E675" s="19"/>
      <c r="G675" s="17" t="s">
        <v>8221</v>
      </c>
      <c r="H675" s="18">
        <v>3</v>
      </c>
      <c r="I675" s="18"/>
      <c r="J675" s="18"/>
      <c r="K675" s="19"/>
    </row>
    <row r="676" spans="1:11" x14ac:dyDescent="0.25">
      <c r="A676" s="17" t="s">
        <v>8219</v>
      </c>
      <c r="B676" s="18">
        <v>35</v>
      </c>
      <c r="C676" s="18"/>
      <c r="D676" s="18"/>
      <c r="E676" s="19"/>
      <c r="G676" s="17" t="s">
        <v>8221</v>
      </c>
      <c r="H676" s="18">
        <v>3</v>
      </c>
      <c r="I676" s="18"/>
      <c r="J676" s="18"/>
      <c r="K676" s="19"/>
    </row>
    <row r="677" spans="1:11" x14ac:dyDescent="0.25">
      <c r="A677" s="17" t="s">
        <v>8219</v>
      </c>
      <c r="B677" s="18">
        <v>35</v>
      </c>
      <c r="C677" s="18"/>
      <c r="D677" s="18"/>
      <c r="E677" s="19"/>
      <c r="G677" s="17" t="s">
        <v>8221</v>
      </c>
      <c r="H677" s="18">
        <v>3</v>
      </c>
      <c r="I677" s="18"/>
      <c r="J677" s="18"/>
      <c r="K677" s="19"/>
    </row>
    <row r="678" spans="1:11" x14ac:dyDescent="0.25">
      <c r="A678" s="17" t="s">
        <v>8219</v>
      </c>
      <c r="B678" s="18">
        <v>35</v>
      </c>
      <c r="C678" s="18"/>
      <c r="D678" s="18"/>
      <c r="E678" s="19"/>
      <c r="G678" s="17" t="s">
        <v>8221</v>
      </c>
      <c r="H678" s="18">
        <v>3</v>
      </c>
      <c r="I678" s="18"/>
      <c r="J678" s="18"/>
      <c r="K678" s="19"/>
    </row>
    <row r="679" spans="1:11" x14ac:dyDescent="0.25">
      <c r="A679" s="17" t="s">
        <v>8219</v>
      </c>
      <c r="B679" s="18">
        <v>35</v>
      </c>
      <c r="C679" s="18"/>
      <c r="D679" s="18"/>
      <c r="E679" s="19"/>
      <c r="G679" s="17" t="s">
        <v>8221</v>
      </c>
      <c r="H679" s="18">
        <v>3</v>
      </c>
      <c r="I679" s="18"/>
      <c r="J679" s="18"/>
      <c r="K679" s="19"/>
    </row>
    <row r="680" spans="1:11" x14ac:dyDescent="0.25">
      <c r="A680" s="17" t="s">
        <v>8219</v>
      </c>
      <c r="B680" s="18">
        <v>35</v>
      </c>
      <c r="C680" s="18"/>
      <c r="D680" s="18"/>
      <c r="E680" s="19"/>
      <c r="G680" s="17" t="s">
        <v>8221</v>
      </c>
      <c r="H680" s="18">
        <v>3</v>
      </c>
      <c r="I680" s="18"/>
      <c r="J680" s="18"/>
      <c r="K680" s="19"/>
    </row>
    <row r="681" spans="1:11" x14ac:dyDescent="0.25">
      <c r="A681" s="17" t="s">
        <v>8219</v>
      </c>
      <c r="B681" s="18">
        <v>35</v>
      </c>
      <c r="C681" s="18"/>
      <c r="D681" s="18"/>
      <c r="E681" s="19"/>
      <c r="G681" s="17" t="s">
        <v>8221</v>
      </c>
      <c r="H681" s="18">
        <v>3</v>
      </c>
      <c r="I681" s="18"/>
      <c r="J681" s="18"/>
      <c r="K681" s="19"/>
    </row>
    <row r="682" spans="1:11" x14ac:dyDescent="0.25">
      <c r="A682" s="17" t="s">
        <v>8219</v>
      </c>
      <c r="B682" s="18">
        <v>35</v>
      </c>
      <c r="C682" s="18"/>
      <c r="D682" s="18"/>
      <c r="E682" s="19"/>
      <c r="G682" s="17" t="s">
        <v>8221</v>
      </c>
      <c r="H682" s="18">
        <v>3</v>
      </c>
      <c r="I682" s="18"/>
      <c r="J682" s="18"/>
      <c r="K682" s="19"/>
    </row>
    <row r="683" spans="1:11" x14ac:dyDescent="0.25">
      <c r="A683" s="17" t="s">
        <v>8219</v>
      </c>
      <c r="B683" s="18">
        <v>35</v>
      </c>
      <c r="C683" s="18"/>
      <c r="D683" s="18"/>
      <c r="E683" s="19"/>
      <c r="G683" s="17" t="s">
        <v>8221</v>
      </c>
      <c r="H683" s="18">
        <v>3</v>
      </c>
      <c r="I683" s="18"/>
      <c r="J683" s="18"/>
      <c r="K683" s="19"/>
    </row>
    <row r="684" spans="1:11" x14ac:dyDescent="0.25">
      <c r="A684" s="17" t="s">
        <v>8219</v>
      </c>
      <c r="B684" s="18">
        <v>35</v>
      </c>
      <c r="C684" s="18"/>
      <c r="D684" s="18"/>
      <c r="E684" s="19"/>
      <c r="G684" s="17" t="s">
        <v>8221</v>
      </c>
      <c r="H684" s="18">
        <v>3</v>
      </c>
      <c r="I684" s="18"/>
      <c r="J684" s="18"/>
      <c r="K684" s="19"/>
    </row>
    <row r="685" spans="1:11" x14ac:dyDescent="0.25">
      <c r="A685" s="17" t="s">
        <v>8219</v>
      </c>
      <c r="B685" s="18">
        <v>35</v>
      </c>
      <c r="C685" s="18"/>
      <c r="D685" s="18"/>
      <c r="E685" s="19"/>
      <c r="G685" s="17" t="s">
        <v>8221</v>
      </c>
      <c r="H685" s="18">
        <v>3</v>
      </c>
      <c r="I685" s="18"/>
      <c r="J685" s="18"/>
      <c r="K685" s="19"/>
    </row>
    <row r="686" spans="1:11" x14ac:dyDescent="0.25">
      <c r="A686" s="17" t="s">
        <v>8219</v>
      </c>
      <c r="B686" s="18">
        <v>35</v>
      </c>
      <c r="C686" s="18"/>
      <c r="D686" s="18"/>
      <c r="E686" s="19"/>
      <c r="G686" s="17" t="s">
        <v>8221</v>
      </c>
      <c r="H686" s="18">
        <v>3</v>
      </c>
      <c r="I686" s="18"/>
      <c r="J686" s="18"/>
      <c r="K686" s="19"/>
    </row>
    <row r="687" spans="1:11" x14ac:dyDescent="0.25">
      <c r="A687" s="17" t="s">
        <v>8219</v>
      </c>
      <c r="B687" s="18">
        <v>35</v>
      </c>
      <c r="C687" s="18"/>
      <c r="D687" s="18"/>
      <c r="E687" s="19"/>
      <c r="G687" s="17" t="s">
        <v>8221</v>
      </c>
      <c r="H687" s="18">
        <v>3</v>
      </c>
      <c r="I687" s="18"/>
      <c r="J687" s="18"/>
      <c r="K687" s="19"/>
    </row>
    <row r="688" spans="1:11" x14ac:dyDescent="0.25">
      <c r="A688" s="17" t="s">
        <v>8219</v>
      </c>
      <c r="B688" s="18">
        <v>35</v>
      </c>
      <c r="C688" s="18"/>
      <c r="D688" s="18"/>
      <c r="E688" s="19"/>
      <c r="G688" s="17" t="s">
        <v>8221</v>
      </c>
      <c r="H688" s="18">
        <v>3</v>
      </c>
      <c r="I688" s="18"/>
      <c r="J688" s="18"/>
      <c r="K688" s="19"/>
    </row>
    <row r="689" spans="1:11" x14ac:dyDescent="0.25">
      <c r="A689" s="17" t="s">
        <v>8219</v>
      </c>
      <c r="B689" s="18">
        <v>36</v>
      </c>
      <c r="C689" s="18"/>
      <c r="D689" s="18"/>
      <c r="E689" s="19"/>
      <c r="G689" s="17" t="s">
        <v>8221</v>
      </c>
      <c r="H689" s="18">
        <v>3</v>
      </c>
      <c r="I689" s="18"/>
      <c r="J689" s="18"/>
      <c r="K689" s="19"/>
    </row>
    <row r="690" spans="1:11" x14ac:dyDescent="0.25">
      <c r="A690" s="17" t="s">
        <v>8219</v>
      </c>
      <c r="B690" s="18">
        <v>36</v>
      </c>
      <c r="C690" s="18"/>
      <c r="D690" s="18"/>
      <c r="E690" s="19"/>
      <c r="G690" s="17" t="s">
        <v>8221</v>
      </c>
      <c r="H690" s="18">
        <v>3</v>
      </c>
      <c r="I690" s="18"/>
      <c r="J690" s="18"/>
      <c r="K690" s="19"/>
    </row>
    <row r="691" spans="1:11" x14ac:dyDescent="0.25">
      <c r="A691" s="17" t="s">
        <v>8219</v>
      </c>
      <c r="B691" s="18">
        <v>36</v>
      </c>
      <c r="C691" s="18"/>
      <c r="D691" s="18"/>
      <c r="E691" s="19"/>
      <c r="G691" s="17" t="s">
        <v>8221</v>
      </c>
      <c r="H691" s="18">
        <v>3</v>
      </c>
      <c r="I691" s="18"/>
      <c r="J691" s="18"/>
      <c r="K691" s="19"/>
    </row>
    <row r="692" spans="1:11" x14ac:dyDescent="0.25">
      <c r="A692" s="17" t="s">
        <v>8219</v>
      </c>
      <c r="B692" s="18">
        <v>36</v>
      </c>
      <c r="C692" s="18"/>
      <c r="D692" s="18"/>
      <c r="E692" s="19"/>
      <c r="G692" s="17" t="s">
        <v>8221</v>
      </c>
      <c r="H692" s="18">
        <v>3</v>
      </c>
      <c r="I692" s="18"/>
      <c r="J692" s="18"/>
      <c r="K692" s="19"/>
    </row>
    <row r="693" spans="1:11" x14ac:dyDescent="0.25">
      <c r="A693" s="17" t="s">
        <v>8219</v>
      </c>
      <c r="B693" s="18">
        <v>36</v>
      </c>
      <c r="C693" s="18"/>
      <c r="D693" s="18"/>
      <c r="E693" s="19"/>
      <c r="G693" s="17" t="s">
        <v>8221</v>
      </c>
      <c r="H693" s="18">
        <v>3</v>
      </c>
      <c r="I693" s="18"/>
      <c r="J693" s="18"/>
      <c r="K693" s="19"/>
    </row>
    <row r="694" spans="1:11" x14ac:dyDescent="0.25">
      <c r="A694" s="17" t="s">
        <v>8219</v>
      </c>
      <c r="B694" s="18">
        <v>36</v>
      </c>
      <c r="C694" s="18"/>
      <c r="D694" s="18"/>
      <c r="E694" s="19"/>
      <c r="G694" s="17" t="s">
        <v>8221</v>
      </c>
      <c r="H694" s="18">
        <v>3</v>
      </c>
      <c r="I694" s="18"/>
      <c r="J694" s="18"/>
      <c r="K694" s="19"/>
    </row>
    <row r="695" spans="1:11" x14ac:dyDescent="0.25">
      <c r="A695" s="17" t="s">
        <v>8219</v>
      </c>
      <c r="B695" s="18">
        <v>36</v>
      </c>
      <c r="C695" s="18"/>
      <c r="D695" s="18"/>
      <c r="E695" s="19"/>
      <c r="G695" s="17" t="s">
        <v>8221</v>
      </c>
      <c r="H695" s="18">
        <v>3</v>
      </c>
      <c r="I695" s="18"/>
      <c r="J695" s="18"/>
      <c r="K695" s="19"/>
    </row>
    <row r="696" spans="1:11" x14ac:dyDescent="0.25">
      <c r="A696" s="17" t="s">
        <v>8219</v>
      </c>
      <c r="B696" s="18">
        <v>36</v>
      </c>
      <c r="C696" s="18"/>
      <c r="D696" s="18"/>
      <c r="E696" s="19"/>
      <c r="G696" s="17" t="s">
        <v>8221</v>
      </c>
      <c r="H696" s="18">
        <v>3</v>
      </c>
      <c r="I696" s="18"/>
      <c r="J696" s="18"/>
      <c r="K696" s="19"/>
    </row>
    <row r="697" spans="1:11" x14ac:dyDescent="0.25">
      <c r="A697" s="17" t="s">
        <v>8219</v>
      </c>
      <c r="B697" s="18">
        <v>36</v>
      </c>
      <c r="C697" s="18"/>
      <c r="D697" s="18"/>
      <c r="E697" s="19"/>
      <c r="G697" s="17" t="s">
        <v>8221</v>
      </c>
      <c r="H697" s="18">
        <v>3</v>
      </c>
      <c r="I697" s="18"/>
      <c r="J697" s="18"/>
      <c r="K697" s="19"/>
    </row>
    <row r="698" spans="1:11" x14ac:dyDescent="0.25">
      <c r="A698" s="17" t="s">
        <v>8219</v>
      </c>
      <c r="B698" s="18">
        <v>36</v>
      </c>
      <c r="C698" s="18"/>
      <c r="D698" s="18"/>
      <c r="E698" s="19"/>
      <c r="G698" s="17" t="s">
        <v>8221</v>
      </c>
      <c r="H698" s="18">
        <v>3</v>
      </c>
      <c r="I698" s="18"/>
      <c r="J698" s="18"/>
      <c r="K698" s="19"/>
    </row>
    <row r="699" spans="1:11" x14ac:dyDescent="0.25">
      <c r="A699" s="17" t="s">
        <v>8219</v>
      </c>
      <c r="B699" s="18">
        <v>36</v>
      </c>
      <c r="C699" s="18"/>
      <c r="D699" s="18"/>
      <c r="E699" s="19"/>
      <c r="G699" s="17" t="s">
        <v>8221</v>
      </c>
      <c r="H699" s="18">
        <v>3</v>
      </c>
      <c r="I699" s="18"/>
      <c r="J699" s="18"/>
      <c r="K699" s="19"/>
    </row>
    <row r="700" spans="1:11" x14ac:dyDescent="0.25">
      <c r="A700" s="17" t="s">
        <v>8219</v>
      </c>
      <c r="B700" s="18">
        <v>36</v>
      </c>
      <c r="C700" s="18"/>
      <c r="D700" s="18"/>
      <c r="E700" s="19"/>
      <c r="G700" s="17" t="s">
        <v>8221</v>
      </c>
      <c r="H700" s="18">
        <v>3</v>
      </c>
      <c r="I700" s="18"/>
      <c r="J700" s="18"/>
      <c r="K700" s="19"/>
    </row>
    <row r="701" spans="1:11" x14ac:dyDescent="0.25">
      <c r="A701" s="17" t="s">
        <v>8219</v>
      </c>
      <c r="B701" s="18">
        <v>36</v>
      </c>
      <c r="C701" s="18"/>
      <c r="D701" s="18"/>
      <c r="E701" s="19"/>
      <c r="G701" s="17" t="s">
        <v>8221</v>
      </c>
      <c r="H701" s="18">
        <v>3</v>
      </c>
      <c r="I701" s="18"/>
      <c r="J701" s="18"/>
      <c r="K701" s="19"/>
    </row>
    <row r="702" spans="1:11" x14ac:dyDescent="0.25">
      <c r="A702" s="17" t="s">
        <v>8219</v>
      </c>
      <c r="B702" s="18">
        <v>36</v>
      </c>
      <c r="C702" s="18"/>
      <c r="D702" s="18"/>
      <c r="E702" s="19"/>
      <c r="G702" s="17" t="s">
        <v>8221</v>
      </c>
      <c r="H702" s="18">
        <v>3</v>
      </c>
      <c r="I702" s="18"/>
      <c r="J702" s="18"/>
      <c r="K702" s="19"/>
    </row>
    <row r="703" spans="1:11" x14ac:dyDescent="0.25">
      <c r="A703" s="17" t="s">
        <v>8219</v>
      </c>
      <c r="B703" s="18">
        <v>36</v>
      </c>
      <c r="C703" s="18"/>
      <c r="D703" s="18"/>
      <c r="E703" s="19"/>
      <c r="G703" s="17" t="s">
        <v>8221</v>
      </c>
      <c r="H703" s="18">
        <v>3</v>
      </c>
      <c r="I703" s="18"/>
      <c r="J703" s="18"/>
      <c r="K703" s="19"/>
    </row>
    <row r="704" spans="1:11" x14ac:dyDescent="0.25">
      <c r="A704" s="17" t="s">
        <v>8219</v>
      </c>
      <c r="B704" s="18">
        <v>37</v>
      </c>
      <c r="C704" s="18"/>
      <c r="D704" s="18"/>
      <c r="E704" s="19"/>
      <c r="G704" s="17" t="s">
        <v>8221</v>
      </c>
      <c r="H704" s="18">
        <v>3</v>
      </c>
      <c r="I704" s="18"/>
      <c r="J704" s="18"/>
      <c r="K704" s="19"/>
    </row>
    <row r="705" spans="1:11" x14ac:dyDescent="0.25">
      <c r="A705" s="17" t="s">
        <v>8219</v>
      </c>
      <c r="B705" s="18">
        <v>37</v>
      </c>
      <c r="C705" s="18"/>
      <c r="D705" s="18"/>
      <c r="E705" s="19"/>
      <c r="G705" s="17" t="s">
        <v>8221</v>
      </c>
      <c r="H705" s="18">
        <v>3</v>
      </c>
      <c r="I705" s="18"/>
      <c r="J705" s="18"/>
      <c r="K705" s="19"/>
    </row>
    <row r="706" spans="1:11" x14ac:dyDescent="0.25">
      <c r="A706" s="17" t="s">
        <v>8219</v>
      </c>
      <c r="B706" s="18">
        <v>37</v>
      </c>
      <c r="C706" s="18"/>
      <c r="D706" s="18"/>
      <c r="E706" s="19"/>
      <c r="G706" s="17" t="s">
        <v>8221</v>
      </c>
      <c r="H706" s="18">
        <v>3</v>
      </c>
      <c r="I706" s="18"/>
      <c r="J706" s="18"/>
      <c r="K706" s="19"/>
    </row>
    <row r="707" spans="1:11" x14ac:dyDescent="0.25">
      <c r="A707" s="17" t="s">
        <v>8219</v>
      </c>
      <c r="B707" s="18">
        <v>37</v>
      </c>
      <c r="C707" s="18"/>
      <c r="D707" s="18"/>
      <c r="E707" s="19"/>
      <c r="G707" s="17" t="s">
        <v>8221</v>
      </c>
      <c r="H707" s="18">
        <v>3</v>
      </c>
      <c r="I707" s="18"/>
      <c r="J707" s="18"/>
      <c r="K707" s="19"/>
    </row>
    <row r="708" spans="1:11" x14ac:dyDescent="0.25">
      <c r="A708" s="17" t="s">
        <v>8219</v>
      </c>
      <c r="B708" s="18">
        <v>37</v>
      </c>
      <c r="C708" s="18"/>
      <c r="D708" s="18"/>
      <c r="E708" s="19"/>
      <c r="G708" s="17" t="s">
        <v>8221</v>
      </c>
      <c r="H708" s="18">
        <v>3</v>
      </c>
      <c r="I708" s="18"/>
      <c r="J708" s="18"/>
      <c r="K708" s="19"/>
    </row>
    <row r="709" spans="1:11" x14ac:dyDescent="0.25">
      <c r="A709" s="17" t="s">
        <v>8219</v>
      </c>
      <c r="B709" s="18">
        <v>37</v>
      </c>
      <c r="C709" s="18"/>
      <c r="D709" s="18"/>
      <c r="E709" s="19"/>
      <c r="G709" s="17" t="s">
        <v>8221</v>
      </c>
      <c r="H709" s="18">
        <v>3</v>
      </c>
      <c r="I709" s="18"/>
      <c r="J709" s="18"/>
      <c r="K709" s="19"/>
    </row>
    <row r="710" spans="1:11" x14ac:dyDescent="0.25">
      <c r="A710" s="17" t="s">
        <v>8219</v>
      </c>
      <c r="B710" s="18">
        <v>37</v>
      </c>
      <c r="C710" s="18"/>
      <c r="D710" s="18"/>
      <c r="E710" s="19"/>
      <c r="G710" s="17" t="s">
        <v>8221</v>
      </c>
      <c r="H710" s="18">
        <v>3</v>
      </c>
      <c r="I710" s="18"/>
      <c r="J710" s="18"/>
      <c r="K710" s="19"/>
    </row>
    <row r="711" spans="1:11" x14ac:dyDescent="0.25">
      <c r="A711" s="17" t="s">
        <v>8219</v>
      </c>
      <c r="B711" s="18">
        <v>37</v>
      </c>
      <c r="C711" s="18"/>
      <c r="D711" s="18"/>
      <c r="E711" s="19"/>
      <c r="G711" s="17" t="s">
        <v>8221</v>
      </c>
      <c r="H711" s="18">
        <v>3</v>
      </c>
      <c r="I711" s="18"/>
      <c r="J711" s="18"/>
      <c r="K711" s="19"/>
    </row>
    <row r="712" spans="1:11" x14ac:dyDescent="0.25">
      <c r="A712" s="17" t="s">
        <v>8219</v>
      </c>
      <c r="B712" s="18">
        <v>37</v>
      </c>
      <c r="C712" s="18"/>
      <c r="D712" s="18"/>
      <c r="E712" s="19"/>
      <c r="G712" s="17" t="s">
        <v>8221</v>
      </c>
      <c r="H712" s="18">
        <v>3</v>
      </c>
      <c r="I712" s="18"/>
      <c r="J712" s="18"/>
      <c r="K712" s="19"/>
    </row>
    <row r="713" spans="1:11" x14ac:dyDescent="0.25">
      <c r="A713" s="17" t="s">
        <v>8219</v>
      </c>
      <c r="B713" s="18">
        <v>37</v>
      </c>
      <c r="C713" s="18"/>
      <c r="D713" s="18"/>
      <c r="E713" s="19"/>
      <c r="G713" s="17" t="s">
        <v>8221</v>
      </c>
      <c r="H713" s="18">
        <v>3</v>
      </c>
      <c r="I713" s="18"/>
      <c r="J713" s="18"/>
      <c r="K713" s="19"/>
    </row>
    <row r="714" spans="1:11" x14ac:dyDescent="0.25">
      <c r="A714" s="17" t="s">
        <v>8219</v>
      </c>
      <c r="B714" s="18">
        <v>37</v>
      </c>
      <c r="C714" s="18"/>
      <c r="D714" s="18"/>
      <c r="E714" s="19"/>
      <c r="G714" s="17" t="s">
        <v>8221</v>
      </c>
      <c r="H714" s="18">
        <v>3</v>
      </c>
      <c r="I714" s="18"/>
      <c r="J714" s="18"/>
      <c r="K714" s="19"/>
    </row>
    <row r="715" spans="1:11" x14ac:dyDescent="0.25">
      <c r="A715" s="17" t="s">
        <v>8219</v>
      </c>
      <c r="B715" s="18">
        <v>37</v>
      </c>
      <c r="C715" s="18"/>
      <c r="D715" s="18"/>
      <c r="E715" s="19"/>
      <c r="G715" s="17" t="s">
        <v>8221</v>
      </c>
      <c r="H715" s="18">
        <v>3</v>
      </c>
      <c r="I715" s="18"/>
      <c r="J715" s="18"/>
      <c r="K715" s="19"/>
    </row>
    <row r="716" spans="1:11" x14ac:dyDescent="0.25">
      <c r="A716" s="17" t="s">
        <v>8219</v>
      </c>
      <c r="B716" s="18">
        <v>37</v>
      </c>
      <c r="C716" s="18"/>
      <c r="D716" s="18"/>
      <c r="E716" s="19"/>
      <c r="G716" s="17" t="s">
        <v>8221</v>
      </c>
      <c r="H716" s="18">
        <v>3</v>
      </c>
      <c r="I716" s="18"/>
      <c r="J716" s="18"/>
      <c r="K716" s="19"/>
    </row>
    <row r="717" spans="1:11" x14ac:dyDescent="0.25">
      <c r="A717" s="17" t="s">
        <v>8219</v>
      </c>
      <c r="B717" s="18">
        <v>37</v>
      </c>
      <c r="C717" s="18"/>
      <c r="D717" s="18"/>
      <c r="E717" s="19"/>
      <c r="G717" s="17" t="s">
        <v>8221</v>
      </c>
      <c r="H717" s="18">
        <v>3</v>
      </c>
      <c r="I717" s="18"/>
      <c r="J717" s="18"/>
      <c r="K717" s="19"/>
    </row>
    <row r="718" spans="1:11" x14ac:dyDescent="0.25">
      <c r="A718" s="17" t="s">
        <v>8219</v>
      </c>
      <c r="B718" s="18">
        <v>37</v>
      </c>
      <c r="C718" s="18"/>
      <c r="D718" s="18"/>
      <c r="E718" s="19"/>
      <c r="G718" s="17" t="s">
        <v>8221</v>
      </c>
      <c r="H718" s="18">
        <v>3</v>
      </c>
      <c r="I718" s="18"/>
      <c r="J718" s="18"/>
      <c r="K718" s="19"/>
    </row>
    <row r="719" spans="1:11" x14ac:dyDescent="0.25">
      <c r="A719" s="17" t="s">
        <v>8219</v>
      </c>
      <c r="B719" s="18">
        <v>37</v>
      </c>
      <c r="C719" s="18"/>
      <c r="D719" s="18"/>
      <c r="E719" s="19"/>
      <c r="G719" s="17" t="s">
        <v>8221</v>
      </c>
      <c r="H719" s="18">
        <v>3</v>
      </c>
      <c r="I719" s="18"/>
      <c r="J719" s="18"/>
      <c r="K719" s="19"/>
    </row>
    <row r="720" spans="1:11" x14ac:dyDescent="0.25">
      <c r="A720" s="17" t="s">
        <v>8219</v>
      </c>
      <c r="B720" s="18">
        <v>37</v>
      </c>
      <c r="C720" s="18"/>
      <c r="D720" s="18"/>
      <c r="E720" s="19"/>
      <c r="G720" s="17" t="s">
        <v>8221</v>
      </c>
      <c r="H720" s="18">
        <v>3</v>
      </c>
      <c r="I720" s="18"/>
      <c r="J720" s="18"/>
      <c r="K720" s="19"/>
    </row>
    <row r="721" spans="1:11" x14ac:dyDescent="0.25">
      <c r="A721" s="17" t="s">
        <v>8219</v>
      </c>
      <c r="B721" s="18">
        <v>38</v>
      </c>
      <c r="C721" s="18"/>
      <c r="D721" s="18"/>
      <c r="E721" s="19"/>
      <c r="G721" s="17" t="s">
        <v>8221</v>
      </c>
      <c r="H721" s="18">
        <v>3</v>
      </c>
      <c r="I721" s="18"/>
      <c r="J721" s="18"/>
      <c r="K721" s="19"/>
    </row>
    <row r="722" spans="1:11" x14ac:dyDescent="0.25">
      <c r="A722" s="17" t="s">
        <v>8219</v>
      </c>
      <c r="B722" s="18">
        <v>38</v>
      </c>
      <c r="C722" s="18"/>
      <c r="D722" s="18"/>
      <c r="E722" s="19"/>
      <c r="G722" s="17" t="s">
        <v>8221</v>
      </c>
      <c r="H722" s="18">
        <v>3</v>
      </c>
      <c r="I722" s="18"/>
      <c r="J722" s="18"/>
      <c r="K722" s="19"/>
    </row>
    <row r="723" spans="1:11" x14ac:dyDescent="0.25">
      <c r="A723" s="17" t="s">
        <v>8219</v>
      </c>
      <c r="B723" s="18">
        <v>38</v>
      </c>
      <c r="C723" s="18"/>
      <c r="D723" s="18"/>
      <c r="E723" s="19"/>
      <c r="G723" s="17" t="s">
        <v>8221</v>
      </c>
      <c r="H723" s="18">
        <v>3</v>
      </c>
      <c r="I723" s="18"/>
      <c r="J723" s="18"/>
      <c r="K723" s="19"/>
    </row>
    <row r="724" spans="1:11" x14ac:dyDescent="0.25">
      <c r="A724" s="17" t="s">
        <v>8219</v>
      </c>
      <c r="B724" s="18">
        <v>38</v>
      </c>
      <c r="C724" s="18"/>
      <c r="D724" s="18"/>
      <c r="E724" s="19"/>
      <c r="G724" s="17" t="s">
        <v>8221</v>
      </c>
      <c r="H724" s="18">
        <v>3</v>
      </c>
      <c r="I724" s="18"/>
      <c r="J724" s="18"/>
      <c r="K724" s="19"/>
    </row>
    <row r="725" spans="1:11" x14ac:dyDescent="0.25">
      <c r="A725" s="17" t="s">
        <v>8219</v>
      </c>
      <c r="B725" s="18">
        <v>38</v>
      </c>
      <c r="C725" s="18"/>
      <c r="D725" s="18"/>
      <c r="E725" s="19"/>
      <c r="G725" s="17" t="s">
        <v>8221</v>
      </c>
      <c r="H725" s="18">
        <v>3</v>
      </c>
      <c r="I725" s="18"/>
      <c r="J725" s="18"/>
      <c r="K725" s="19"/>
    </row>
    <row r="726" spans="1:11" x14ac:dyDescent="0.25">
      <c r="A726" s="17" t="s">
        <v>8219</v>
      </c>
      <c r="B726" s="18">
        <v>38</v>
      </c>
      <c r="C726" s="18"/>
      <c r="D726" s="18"/>
      <c r="E726" s="19"/>
      <c r="G726" s="17" t="s">
        <v>8221</v>
      </c>
      <c r="H726" s="18">
        <v>3</v>
      </c>
      <c r="I726" s="18"/>
      <c r="J726" s="18"/>
      <c r="K726" s="19"/>
    </row>
    <row r="727" spans="1:11" x14ac:dyDescent="0.25">
      <c r="A727" s="17" t="s">
        <v>8219</v>
      </c>
      <c r="B727" s="18">
        <v>38</v>
      </c>
      <c r="C727" s="18"/>
      <c r="D727" s="18"/>
      <c r="E727" s="19"/>
      <c r="G727" s="17" t="s">
        <v>8221</v>
      </c>
      <c r="H727" s="18">
        <v>3</v>
      </c>
      <c r="I727" s="18"/>
      <c r="J727" s="18"/>
      <c r="K727" s="19"/>
    </row>
    <row r="728" spans="1:11" x14ac:dyDescent="0.25">
      <c r="A728" s="17" t="s">
        <v>8219</v>
      </c>
      <c r="B728" s="18">
        <v>38</v>
      </c>
      <c r="C728" s="18"/>
      <c r="D728" s="18"/>
      <c r="E728" s="19"/>
      <c r="G728" s="17" t="s">
        <v>8221</v>
      </c>
      <c r="H728" s="18">
        <v>3</v>
      </c>
      <c r="I728" s="18"/>
      <c r="J728" s="18"/>
      <c r="K728" s="19"/>
    </row>
    <row r="729" spans="1:11" x14ac:dyDescent="0.25">
      <c r="A729" s="17" t="s">
        <v>8219</v>
      </c>
      <c r="B729" s="18">
        <v>38</v>
      </c>
      <c r="C729" s="18"/>
      <c r="D729" s="18"/>
      <c r="E729" s="19"/>
      <c r="G729" s="17" t="s">
        <v>8221</v>
      </c>
      <c r="H729" s="18">
        <v>3</v>
      </c>
      <c r="I729" s="18"/>
      <c r="J729" s="18"/>
      <c r="K729" s="19"/>
    </row>
    <row r="730" spans="1:11" x14ac:dyDescent="0.25">
      <c r="A730" s="17" t="s">
        <v>8219</v>
      </c>
      <c r="B730" s="18">
        <v>38</v>
      </c>
      <c r="C730" s="18"/>
      <c r="D730" s="18"/>
      <c r="E730" s="19"/>
      <c r="G730" s="17" t="s">
        <v>8221</v>
      </c>
      <c r="H730" s="18">
        <v>3</v>
      </c>
      <c r="I730" s="18"/>
      <c r="J730" s="18"/>
      <c r="K730" s="19"/>
    </row>
    <row r="731" spans="1:11" x14ac:dyDescent="0.25">
      <c r="A731" s="17" t="s">
        <v>8219</v>
      </c>
      <c r="B731" s="18">
        <v>38</v>
      </c>
      <c r="C731" s="18"/>
      <c r="D731" s="18"/>
      <c r="E731" s="19"/>
      <c r="G731" s="17" t="s">
        <v>8221</v>
      </c>
      <c r="H731" s="18">
        <v>3</v>
      </c>
      <c r="I731" s="18"/>
      <c r="J731" s="18"/>
      <c r="K731" s="19"/>
    </row>
    <row r="732" spans="1:11" x14ac:dyDescent="0.25">
      <c r="A732" s="17" t="s">
        <v>8219</v>
      </c>
      <c r="B732" s="18">
        <v>38</v>
      </c>
      <c r="C732" s="18"/>
      <c r="D732" s="18"/>
      <c r="E732" s="19"/>
      <c r="G732" s="17" t="s">
        <v>8221</v>
      </c>
      <c r="H732" s="18">
        <v>3</v>
      </c>
      <c r="I732" s="18"/>
      <c r="J732" s="18"/>
      <c r="K732" s="19"/>
    </row>
    <row r="733" spans="1:11" x14ac:dyDescent="0.25">
      <c r="A733" s="17" t="s">
        <v>8219</v>
      </c>
      <c r="B733" s="18">
        <v>38</v>
      </c>
      <c r="C733" s="18"/>
      <c r="D733" s="18"/>
      <c r="E733" s="19"/>
      <c r="G733" s="17" t="s">
        <v>8221</v>
      </c>
      <c r="H733" s="18">
        <v>3</v>
      </c>
      <c r="I733" s="18"/>
      <c r="J733" s="18"/>
      <c r="K733" s="19"/>
    </row>
    <row r="734" spans="1:11" x14ac:dyDescent="0.25">
      <c r="A734" s="17" t="s">
        <v>8219</v>
      </c>
      <c r="B734" s="18">
        <v>38</v>
      </c>
      <c r="C734" s="18"/>
      <c r="D734" s="18"/>
      <c r="E734" s="19"/>
      <c r="G734" s="17" t="s">
        <v>8221</v>
      </c>
      <c r="H734" s="18">
        <v>3</v>
      </c>
      <c r="I734" s="18"/>
      <c r="J734" s="18"/>
      <c r="K734" s="19"/>
    </row>
    <row r="735" spans="1:11" x14ac:dyDescent="0.25">
      <c r="A735" s="17" t="s">
        <v>8219</v>
      </c>
      <c r="B735" s="18">
        <v>38</v>
      </c>
      <c r="C735" s="18"/>
      <c r="D735" s="18"/>
      <c r="E735" s="19"/>
      <c r="G735" s="17" t="s">
        <v>8221</v>
      </c>
      <c r="H735" s="18">
        <v>3</v>
      </c>
      <c r="I735" s="18"/>
      <c r="J735" s="18"/>
      <c r="K735" s="19"/>
    </row>
    <row r="736" spans="1:11" x14ac:dyDescent="0.25">
      <c r="A736" s="17" t="s">
        <v>8219</v>
      </c>
      <c r="B736" s="18">
        <v>38</v>
      </c>
      <c r="C736" s="18"/>
      <c r="D736" s="18"/>
      <c r="E736" s="19"/>
      <c r="G736" s="17" t="s">
        <v>8221</v>
      </c>
      <c r="H736" s="18">
        <v>3</v>
      </c>
      <c r="I736" s="18"/>
      <c r="J736" s="18"/>
      <c r="K736" s="19"/>
    </row>
    <row r="737" spans="1:11" x14ac:dyDescent="0.25">
      <c r="A737" s="17" t="s">
        <v>8219</v>
      </c>
      <c r="B737" s="18">
        <v>38</v>
      </c>
      <c r="C737" s="18"/>
      <c r="D737" s="18"/>
      <c r="E737" s="19"/>
      <c r="G737" s="17" t="s">
        <v>8221</v>
      </c>
      <c r="H737" s="18">
        <v>3</v>
      </c>
      <c r="I737" s="18"/>
      <c r="J737" s="18"/>
      <c r="K737" s="19"/>
    </row>
    <row r="738" spans="1:11" x14ac:dyDescent="0.25">
      <c r="A738" s="17" t="s">
        <v>8219</v>
      </c>
      <c r="B738" s="18">
        <v>38</v>
      </c>
      <c r="C738" s="18"/>
      <c r="D738" s="18"/>
      <c r="E738" s="19"/>
      <c r="G738" s="17" t="s">
        <v>8221</v>
      </c>
      <c r="H738" s="18">
        <v>3</v>
      </c>
      <c r="I738" s="18"/>
      <c r="J738" s="18"/>
      <c r="K738" s="19"/>
    </row>
    <row r="739" spans="1:11" x14ac:dyDescent="0.25">
      <c r="A739" s="17" t="s">
        <v>8219</v>
      </c>
      <c r="B739" s="18">
        <v>38</v>
      </c>
      <c r="C739" s="18"/>
      <c r="D739" s="18"/>
      <c r="E739" s="19"/>
      <c r="G739" s="17" t="s">
        <v>8221</v>
      </c>
      <c r="H739" s="18">
        <v>3</v>
      </c>
      <c r="I739" s="18"/>
      <c r="J739" s="18"/>
      <c r="K739" s="19"/>
    </row>
    <row r="740" spans="1:11" x14ac:dyDescent="0.25">
      <c r="A740" s="17" t="s">
        <v>8219</v>
      </c>
      <c r="B740" s="18">
        <v>38</v>
      </c>
      <c r="C740" s="18"/>
      <c r="D740" s="18"/>
      <c r="E740" s="19"/>
      <c r="G740" s="17" t="s">
        <v>8221</v>
      </c>
      <c r="H740" s="18">
        <v>3</v>
      </c>
      <c r="I740" s="18"/>
      <c r="J740" s="18"/>
      <c r="K740" s="19"/>
    </row>
    <row r="741" spans="1:11" x14ac:dyDescent="0.25">
      <c r="A741" s="17" t="s">
        <v>8219</v>
      </c>
      <c r="B741" s="18">
        <v>38</v>
      </c>
      <c r="C741" s="18"/>
      <c r="D741" s="18"/>
      <c r="E741" s="19"/>
      <c r="G741" s="17" t="s">
        <v>8221</v>
      </c>
      <c r="H741" s="18">
        <v>3</v>
      </c>
      <c r="I741" s="18"/>
      <c r="J741" s="18"/>
      <c r="K741" s="19"/>
    </row>
    <row r="742" spans="1:11" x14ac:dyDescent="0.25">
      <c r="A742" s="17" t="s">
        <v>8219</v>
      </c>
      <c r="B742" s="18">
        <v>38</v>
      </c>
      <c r="C742" s="18"/>
      <c r="D742" s="18"/>
      <c r="E742" s="19"/>
      <c r="G742" s="17" t="s">
        <v>8221</v>
      </c>
      <c r="H742" s="18">
        <v>3</v>
      </c>
      <c r="I742" s="18"/>
      <c r="J742" s="18"/>
      <c r="K742" s="19"/>
    </row>
    <row r="743" spans="1:11" x14ac:dyDescent="0.25">
      <c r="A743" s="17" t="s">
        <v>8219</v>
      </c>
      <c r="B743" s="18">
        <v>38</v>
      </c>
      <c r="C743" s="18"/>
      <c r="D743" s="18"/>
      <c r="E743" s="19"/>
      <c r="G743" s="17" t="s">
        <v>8221</v>
      </c>
      <c r="H743" s="18">
        <v>3</v>
      </c>
      <c r="I743" s="18"/>
      <c r="J743" s="18"/>
      <c r="K743" s="19"/>
    </row>
    <row r="744" spans="1:11" x14ac:dyDescent="0.25">
      <c r="A744" s="17" t="s">
        <v>8219</v>
      </c>
      <c r="B744" s="18">
        <v>38</v>
      </c>
      <c r="C744" s="18"/>
      <c r="D744" s="18"/>
      <c r="E744" s="19"/>
      <c r="G744" s="17" t="s">
        <v>8221</v>
      </c>
      <c r="H744" s="18">
        <v>3</v>
      </c>
      <c r="I744" s="18"/>
      <c r="J744" s="18"/>
      <c r="K744" s="19"/>
    </row>
    <row r="745" spans="1:11" x14ac:dyDescent="0.25">
      <c r="A745" s="17" t="s">
        <v>8219</v>
      </c>
      <c r="B745" s="18">
        <v>38</v>
      </c>
      <c r="C745" s="18"/>
      <c r="D745" s="18"/>
      <c r="E745" s="19"/>
      <c r="G745" s="17" t="s">
        <v>8221</v>
      </c>
      <c r="H745" s="18">
        <v>3</v>
      </c>
      <c r="I745" s="18"/>
      <c r="J745" s="18"/>
      <c r="K745" s="19"/>
    </row>
    <row r="746" spans="1:11" x14ac:dyDescent="0.25">
      <c r="A746" s="17" t="s">
        <v>8219</v>
      </c>
      <c r="B746" s="18">
        <v>38</v>
      </c>
      <c r="C746" s="18"/>
      <c r="D746" s="18"/>
      <c r="E746" s="19"/>
      <c r="G746" s="17" t="s">
        <v>8221</v>
      </c>
      <c r="H746" s="18">
        <v>3</v>
      </c>
      <c r="I746" s="18"/>
      <c r="J746" s="18"/>
      <c r="K746" s="19"/>
    </row>
    <row r="747" spans="1:11" x14ac:dyDescent="0.25">
      <c r="A747" s="17" t="s">
        <v>8219</v>
      </c>
      <c r="B747" s="18">
        <v>38</v>
      </c>
      <c r="C747" s="18"/>
      <c r="D747" s="18"/>
      <c r="E747" s="19"/>
      <c r="G747" s="17" t="s">
        <v>8221</v>
      </c>
      <c r="H747" s="18">
        <v>3</v>
      </c>
      <c r="I747" s="18"/>
      <c r="J747" s="18"/>
      <c r="K747" s="19"/>
    </row>
    <row r="748" spans="1:11" x14ac:dyDescent="0.25">
      <c r="A748" s="17" t="s">
        <v>8219</v>
      </c>
      <c r="B748" s="18">
        <v>38</v>
      </c>
      <c r="C748" s="18"/>
      <c r="D748" s="18"/>
      <c r="E748" s="19"/>
      <c r="G748" s="17" t="s">
        <v>8221</v>
      </c>
      <c r="H748" s="18">
        <v>3</v>
      </c>
      <c r="I748" s="18"/>
      <c r="J748" s="18"/>
      <c r="K748" s="19"/>
    </row>
    <row r="749" spans="1:11" x14ac:dyDescent="0.25">
      <c r="A749" s="17" t="s">
        <v>8219</v>
      </c>
      <c r="B749" s="18">
        <v>38</v>
      </c>
      <c r="C749" s="18"/>
      <c r="D749" s="18"/>
      <c r="E749" s="19"/>
      <c r="G749" s="17" t="s">
        <v>8221</v>
      </c>
      <c r="H749" s="18">
        <v>3</v>
      </c>
      <c r="I749" s="18"/>
      <c r="J749" s="18"/>
      <c r="K749" s="19"/>
    </row>
    <row r="750" spans="1:11" x14ac:dyDescent="0.25">
      <c r="A750" s="17" t="s">
        <v>8219</v>
      </c>
      <c r="B750" s="18">
        <v>39</v>
      </c>
      <c r="C750" s="18"/>
      <c r="D750" s="18"/>
      <c r="E750" s="19"/>
      <c r="G750" s="17" t="s">
        <v>8221</v>
      </c>
      <c r="H750" s="18">
        <v>3</v>
      </c>
      <c r="I750" s="18"/>
      <c r="J750" s="18"/>
      <c r="K750" s="19"/>
    </row>
    <row r="751" spans="1:11" x14ac:dyDescent="0.25">
      <c r="A751" s="17" t="s">
        <v>8219</v>
      </c>
      <c r="B751" s="18">
        <v>39</v>
      </c>
      <c r="C751" s="18"/>
      <c r="D751" s="18"/>
      <c r="E751" s="19"/>
      <c r="G751" s="17" t="s">
        <v>8221</v>
      </c>
      <c r="H751" s="18">
        <v>3</v>
      </c>
      <c r="I751" s="18"/>
      <c r="J751" s="18"/>
      <c r="K751" s="19"/>
    </row>
    <row r="752" spans="1:11" x14ac:dyDescent="0.25">
      <c r="A752" s="17" t="s">
        <v>8219</v>
      </c>
      <c r="B752" s="18">
        <v>39</v>
      </c>
      <c r="C752" s="18"/>
      <c r="D752" s="18"/>
      <c r="E752" s="19"/>
      <c r="G752" s="17" t="s">
        <v>8221</v>
      </c>
      <c r="H752" s="18">
        <v>3</v>
      </c>
      <c r="I752" s="18"/>
      <c r="J752" s="18"/>
      <c r="K752" s="19"/>
    </row>
    <row r="753" spans="1:11" x14ac:dyDescent="0.25">
      <c r="A753" s="17" t="s">
        <v>8219</v>
      </c>
      <c r="B753" s="18">
        <v>39</v>
      </c>
      <c r="C753" s="18"/>
      <c r="D753" s="18"/>
      <c r="E753" s="19"/>
      <c r="G753" s="17" t="s">
        <v>8221</v>
      </c>
      <c r="H753" s="18">
        <v>3</v>
      </c>
      <c r="I753" s="18"/>
      <c r="J753" s="18"/>
      <c r="K753" s="19"/>
    </row>
    <row r="754" spans="1:11" x14ac:dyDescent="0.25">
      <c r="A754" s="17" t="s">
        <v>8219</v>
      </c>
      <c r="B754" s="18">
        <v>39</v>
      </c>
      <c r="C754" s="18"/>
      <c r="D754" s="18"/>
      <c r="E754" s="19"/>
      <c r="G754" s="17" t="s">
        <v>8221</v>
      </c>
      <c r="H754" s="18">
        <v>4</v>
      </c>
      <c r="I754" s="18"/>
      <c r="J754" s="18"/>
      <c r="K754" s="19"/>
    </row>
    <row r="755" spans="1:11" x14ac:dyDescent="0.25">
      <c r="A755" s="17" t="s">
        <v>8219</v>
      </c>
      <c r="B755" s="18">
        <v>39</v>
      </c>
      <c r="C755" s="18"/>
      <c r="D755" s="18"/>
      <c r="E755" s="19"/>
      <c r="G755" s="17" t="s">
        <v>8221</v>
      </c>
      <c r="H755" s="18">
        <v>4</v>
      </c>
      <c r="I755" s="18"/>
      <c r="J755" s="18"/>
      <c r="K755" s="19"/>
    </row>
    <row r="756" spans="1:11" x14ac:dyDescent="0.25">
      <c r="A756" s="17" t="s">
        <v>8219</v>
      </c>
      <c r="B756" s="18">
        <v>39</v>
      </c>
      <c r="C756" s="18"/>
      <c r="D756" s="18"/>
      <c r="E756" s="19"/>
      <c r="G756" s="17" t="s">
        <v>8221</v>
      </c>
      <c r="H756" s="18">
        <v>4</v>
      </c>
      <c r="I756" s="18"/>
      <c r="J756" s="18"/>
      <c r="K756" s="19"/>
    </row>
    <row r="757" spans="1:11" x14ac:dyDescent="0.25">
      <c r="A757" s="17" t="s">
        <v>8219</v>
      </c>
      <c r="B757" s="18">
        <v>39</v>
      </c>
      <c r="C757" s="18"/>
      <c r="D757" s="18"/>
      <c r="E757" s="19"/>
      <c r="G757" s="17" t="s">
        <v>8221</v>
      </c>
      <c r="H757" s="18">
        <v>4</v>
      </c>
      <c r="I757" s="18"/>
      <c r="J757" s="18"/>
      <c r="K757" s="19"/>
    </row>
    <row r="758" spans="1:11" x14ac:dyDescent="0.25">
      <c r="A758" s="17" t="s">
        <v>8219</v>
      </c>
      <c r="B758" s="18">
        <v>39</v>
      </c>
      <c r="C758" s="18"/>
      <c r="D758" s="18"/>
      <c r="E758" s="19"/>
      <c r="G758" s="17" t="s">
        <v>8221</v>
      </c>
      <c r="H758" s="18">
        <v>4</v>
      </c>
      <c r="I758" s="18"/>
      <c r="J758" s="18"/>
      <c r="K758" s="19"/>
    </row>
    <row r="759" spans="1:11" x14ac:dyDescent="0.25">
      <c r="A759" s="17" t="s">
        <v>8219</v>
      </c>
      <c r="B759" s="18">
        <v>39</v>
      </c>
      <c r="C759" s="18"/>
      <c r="D759" s="18"/>
      <c r="E759" s="19"/>
      <c r="G759" s="17" t="s">
        <v>8221</v>
      </c>
      <c r="H759" s="18">
        <v>4</v>
      </c>
      <c r="I759" s="18"/>
      <c r="J759" s="18"/>
      <c r="K759" s="19"/>
    </row>
    <row r="760" spans="1:11" x14ac:dyDescent="0.25">
      <c r="A760" s="17" t="s">
        <v>8219</v>
      </c>
      <c r="B760" s="18">
        <v>39</v>
      </c>
      <c r="C760" s="18"/>
      <c r="D760" s="18"/>
      <c r="E760" s="19"/>
      <c r="G760" s="17" t="s">
        <v>8221</v>
      </c>
      <c r="H760" s="18">
        <v>4</v>
      </c>
      <c r="I760" s="18"/>
      <c r="J760" s="18"/>
      <c r="K760" s="19"/>
    </row>
    <row r="761" spans="1:11" x14ac:dyDescent="0.25">
      <c r="A761" s="17" t="s">
        <v>8219</v>
      </c>
      <c r="B761" s="18">
        <v>39</v>
      </c>
      <c r="C761" s="18"/>
      <c r="D761" s="18"/>
      <c r="E761" s="19"/>
      <c r="G761" s="17" t="s">
        <v>8221</v>
      </c>
      <c r="H761" s="18">
        <v>4</v>
      </c>
      <c r="I761" s="18"/>
      <c r="J761" s="18"/>
      <c r="K761" s="19"/>
    </row>
    <row r="762" spans="1:11" x14ac:dyDescent="0.25">
      <c r="A762" s="17" t="s">
        <v>8219</v>
      </c>
      <c r="B762" s="18">
        <v>39</v>
      </c>
      <c r="C762" s="18"/>
      <c r="D762" s="18"/>
      <c r="E762" s="19"/>
      <c r="G762" s="17" t="s">
        <v>8221</v>
      </c>
      <c r="H762" s="18">
        <v>4</v>
      </c>
      <c r="I762" s="18"/>
      <c r="J762" s="18"/>
      <c r="K762" s="19"/>
    </row>
    <row r="763" spans="1:11" x14ac:dyDescent="0.25">
      <c r="A763" s="17" t="s">
        <v>8219</v>
      </c>
      <c r="B763" s="18">
        <v>39</v>
      </c>
      <c r="C763" s="18"/>
      <c r="D763" s="18"/>
      <c r="E763" s="19"/>
      <c r="G763" s="17" t="s">
        <v>8221</v>
      </c>
      <c r="H763" s="18">
        <v>4</v>
      </c>
      <c r="I763" s="18"/>
      <c r="J763" s="18"/>
      <c r="K763" s="19"/>
    </row>
    <row r="764" spans="1:11" x14ac:dyDescent="0.25">
      <c r="A764" s="17" t="s">
        <v>8219</v>
      </c>
      <c r="B764" s="18">
        <v>39</v>
      </c>
      <c r="C764" s="18"/>
      <c r="D764" s="18"/>
      <c r="E764" s="19"/>
      <c r="G764" s="17" t="s">
        <v>8221</v>
      </c>
      <c r="H764" s="18">
        <v>4</v>
      </c>
      <c r="I764" s="18"/>
      <c r="J764" s="18"/>
      <c r="K764" s="19"/>
    </row>
    <row r="765" spans="1:11" x14ac:dyDescent="0.25">
      <c r="A765" s="17" t="s">
        <v>8219</v>
      </c>
      <c r="B765" s="18">
        <v>39</v>
      </c>
      <c r="C765" s="18"/>
      <c r="D765" s="18"/>
      <c r="E765" s="19"/>
      <c r="G765" s="17" t="s">
        <v>8221</v>
      </c>
      <c r="H765" s="18">
        <v>4</v>
      </c>
      <c r="I765" s="18"/>
      <c r="J765" s="18"/>
      <c r="K765" s="19"/>
    </row>
    <row r="766" spans="1:11" x14ac:dyDescent="0.25">
      <c r="A766" s="17" t="s">
        <v>8219</v>
      </c>
      <c r="B766" s="18">
        <v>39</v>
      </c>
      <c r="C766" s="18"/>
      <c r="D766" s="18"/>
      <c r="E766" s="19"/>
      <c r="G766" s="17" t="s">
        <v>8221</v>
      </c>
      <c r="H766" s="18">
        <v>4</v>
      </c>
      <c r="I766" s="18"/>
      <c r="J766" s="18"/>
      <c r="K766" s="19"/>
    </row>
    <row r="767" spans="1:11" x14ac:dyDescent="0.25">
      <c r="A767" s="17" t="s">
        <v>8219</v>
      </c>
      <c r="B767" s="18">
        <v>40</v>
      </c>
      <c r="C767" s="18"/>
      <c r="D767" s="18"/>
      <c r="E767" s="19"/>
      <c r="G767" s="17" t="s">
        <v>8221</v>
      </c>
      <c r="H767" s="18">
        <v>4</v>
      </c>
      <c r="I767" s="18"/>
      <c r="J767" s="18"/>
      <c r="K767" s="19"/>
    </row>
    <row r="768" spans="1:11" x14ac:dyDescent="0.25">
      <c r="A768" s="17" t="s">
        <v>8219</v>
      </c>
      <c r="B768" s="18">
        <v>40</v>
      </c>
      <c r="C768" s="18"/>
      <c r="D768" s="18"/>
      <c r="E768" s="19"/>
      <c r="G768" s="17" t="s">
        <v>8221</v>
      </c>
      <c r="H768" s="18">
        <v>4</v>
      </c>
      <c r="I768" s="18"/>
      <c r="J768" s="18"/>
      <c r="K768" s="19"/>
    </row>
    <row r="769" spans="1:11" x14ac:dyDescent="0.25">
      <c r="A769" s="17" t="s">
        <v>8219</v>
      </c>
      <c r="B769" s="18">
        <v>40</v>
      </c>
      <c r="C769" s="18"/>
      <c r="D769" s="18"/>
      <c r="E769" s="19"/>
      <c r="G769" s="17" t="s">
        <v>8221</v>
      </c>
      <c r="H769" s="18">
        <v>4</v>
      </c>
      <c r="I769" s="18"/>
      <c r="J769" s="18"/>
      <c r="K769" s="19"/>
    </row>
    <row r="770" spans="1:11" x14ac:dyDescent="0.25">
      <c r="A770" s="17" t="s">
        <v>8219</v>
      </c>
      <c r="B770" s="18">
        <v>40</v>
      </c>
      <c r="C770" s="18"/>
      <c r="D770" s="18"/>
      <c r="E770" s="19"/>
      <c r="G770" s="17" t="s">
        <v>8221</v>
      </c>
      <c r="H770" s="18">
        <v>4</v>
      </c>
      <c r="I770" s="18"/>
      <c r="J770" s="18"/>
      <c r="K770" s="19"/>
    </row>
    <row r="771" spans="1:11" x14ac:dyDescent="0.25">
      <c r="A771" s="17" t="s">
        <v>8219</v>
      </c>
      <c r="B771" s="18">
        <v>40</v>
      </c>
      <c r="C771" s="18"/>
      <c r="D771" s="18"/>
      <c r="E771" s="19"/>
      <c r="G771" s="17" t="s">
        <v>8221</v>
      </c>
      <c r="H771" s="18">
        <v>4</v>
      </c>
      <c r="I771" s="18"/>
      <c r="J771" s="18"/>
      <c r="K771" s="19"/>
    </row>
    <row r="772" spans="1:11" x14ac:dyDescent="0.25">
      <c r="A772" s="17" t="s">
        <v>8219</v>
      </c>
      <c r="B772" s="18">
        <v>40</v>
      </c>
      <c r="C772" s="18"/>
      <c r="D772" s="18"/>
      <c r="E772" s="19"/>
      <c r="G772" s="17" t="s">
        <v>8221</v>
      </c>
      <c r="H772" s="18">
        <v>4</v>
      </c>
      <c r="I772" s="18"/>
      <c r="J772" s="18"/>
      <c r="K772" s="19"/>
    </row>
    <row r="773" spans="1:11" x14ac:dyDescent="0.25">
      <c r="A773" s="17" t="s">
        <v>8219</v>
      </c>
      <c r="B773" s="18">
        <v>40</v>
      </c>
      <c r="C773" s="18"/>
      <c r="D773" s="18"/>
      <c r="E773" s="19"/>
      <c r="G773" s="17" t="s">
        <v>8221</v>
      </c>
      <c r="H773" s="18">
        <v>4</v>
      </c>
      <c r="I773" s="18"/>
      <c r="J773" s="18"/>
      <c r="K773" s="19"/>
    </row>
    <row r="774" spans="1:11" x14ac:dyDescent="0.25">
      <c r="A774" s="17" t="s">
        <v>8219</v>
      </c>
      <c r="B774" s="18">
        <v>40</v>
      </c>
      <c r="C774" s="18"/>
      <c r="D774" s="18"/>
      <c r="E774" s="19"/>
      <c r="G774" s="17" t="s">
        <v>8221</v>
      </c>
      <c r="H774" s="18">
        <v>4</v>
      </c>
      <c r="I774" s="18"/>
      <c r="J774" s="18"/>
      <c r="K774" s="19"/>
    </row>
    <row r="775" spans="1:11" x14ac:dyDescent="0.25">
      <c r="A775" s="17" t="s">
        <v>8219</v>
      </c>
      <c r="B775" s="18">
        <v>40</v>
      </c>
      <c r="C775" s="18"/>
      <c r="D775" s="18"/>
      <c r="E775" s="19"/>
      <c r="G775" s="17" t="s">
        <v>8221</v>
      </c>
      <c r="H775" s="18">
        <v>4</v>
      </c>
      <c r="I775" s="18"/>
      <c r="J775" s="18"/>
      <c r="K775" s="19"/>
    </row>
    <row r="776" spans="1:11" x14ac:dyDescent="0.25">
      <c r="A776" s="17" t="s">
        <v>8219</v>
      </c>
      <c r="B776" s="18">
        <v>40</v>
      </c>
      <c r="C776" s="18"/>
      <c r="D776" s="18"/>
      <c r="E776" s="19"/>
      <c r="G776" s="17" t="s">
        <v>8221</v>
      </c>
      <c r="H776" s="18">
        <v>4</v>
      </c>
      <c r="I776" s="18"/>
      <c r="J776" s="18"/>
      <c r="K776" s="19"/>
    </row>
    <row r="777" spans="1:11" x14ac:dyDescent="0.25">
      <c r="A777" s="17" t="s">
        <v>8219</v>
      </c>
      <c r="B777" s="18">
        <v>40</v>
      </c>
      <c r="C777" s="18"/>
      <c r="D777" s="18"/>
      <c r="E777" s="19"/>
      <c r="G777" s="17" t="s">
        <v>8221</v>
      </c>
      <c r="H777" s="18">
        <v>4</v>
      </c>
      <c r="I777" s="18"/>
      <c r="J777" s="18"/>
      <c r="K777" s="19"/>
    </row>
    <row r="778" spans="1:11" x14ac:dyDescent="0.25">
      <c r="A778" s="17" t="s">
        <v>8219</v>
      </c>
      <c r="B778" s="18">
        <v>41</v>
      </c>
      <c r="C778" s="18"/>
      <c r="D778" s="18"/>
      <c r="E778" s="19"/>
      <c r="G778" s="17" t="s">
        <v>8221</v>
      </c>
      <c r="H778" s="18">
        <v>4</v>
      </c>
      <c r="I778" s="18"/>
      <c r="J778" s="18"/>
      <c r="K778" s="19"/>
    </row>
    <row r="779" spans="1:11" x14ac:dyDescent="0.25">
      <c r="A779" s="17" t="s">
        <v>8219</v>
      </c>
      <c r="B779" s="18">
        <v>41</v>
      </c>
      <c r="C779" s="18"/>
      <c r="D779" s="18"/>
      <c r="E779" s="19"/>
      <c r="G779" s="17" t="s">
        <v>8221</v>
      </c>
      <c r="H779" s="18">
        <v>4</v>
      </c>
      <c r="I779" s="18"/>
      <c r="J779" s="18"/>
      <c r="K779" s="19"/>
    </row>
    <row r="780" spans="1:11" x14ac:dyDescent="0.25">
      <c r="A780" s="17" t="s">
        <v>8219</v>
      </c>
      <c r="B780" s="18">
        <v>41</v>
      </c>
      <c r="C780" s="18"/>
      <c r="D780" s="18"/>
      <c r="E780" s="19"/>
      <c r="G780" s="17" t="s">
        <v>8221</v>
      </c>
      <c r="H780" s="18">
        <v>4</v>
      </c>
      <c r="I780" s="18"/>
      <c r="J780" s="18"/>
      <c r="K780" s="19"/>
    </row>
    <row r="781" spans="1:11" x14ac:dyDescent="0.25">
      <c r="A781" s="17" t="s">
        <v>8219</v>
      </c>
      <c r="B781" s="18">
        <v>41</v>
      </c>
      <c r="C781" s="18"/>
      <c r="D781" s="18"/>
      <c r="E781" s="19"/>
      <c r="G781" s="17" t="s">
        <v>8221</v>
      </c>
      <c r="H781" s="18">
        <v>4</v>
      </c>
      <c r="I781" s="18"/>
      <c r="J781" s="18"/>
      <c r="K781" s="19"/>
    </row>
    <row r="782" spans="1:11" x14ac:dyDescent="0.25">
      <c r="A782" s="17" t="s">
        <v>8219</v>
      </c>
      <c r="B782" s="18">
        <v>41</v>
      </c>
      <c r="C782" s="18"/>
      <c r="D782" s="18"/>
      <c r="E782" s="19"/>
      <c r="G782" s="17" t="s">
        <v>8221</v>
      </c>
      <c r="H782" s="18">
        <v>4</v>
      </c>
      <c r="I782" s="18"/>
      <c r="J782" s="18"/>
      <c r="K782" s="19"/>
    </row>
    <row r="783" spans="1:11" x14ac:dyDescent="0.25">
      <c r="A783" s="17" t="s">
        <v>8219</v>
      </c>
      <c r="B783" s="18">
        <v>41</v>
      </c>
      <c r="C783" s="18"/>
      <c r="D783" s="18"/>
      <c r="E783" s="19"/>
      <c r="G783" s="17" t="s">
        <v>8221</v>
      </c>
      <c r="H783" s="18">
        <v>4</v>
      </c>
      <c r="I783" s="18"/>
      <c r="J783" s="18"/>
      <c r="K783" s="19"/>
    </row>
    <row r="784" spans="1:11" x14ac:dyDescent="0.25">
      <c r="A784" s="17" t="s">
        <v>8219</v>
      </c>
      <c r="B784" s="18">
        <v>41</v>
      </c>
      <c r="C784" s="18"/>
      <c r="D784" s="18"/>
      <c r="E784" s="19"/>
      <c r="G784" s="17" t="s">
        <v>8221</v>
      </c>
      <c r="H784" s="18">
        <v>4</v>
      </c>
      <c r="I784" s="18"/>
      <c r="J784" s="18"/>
      <c r="K784" s="19"/>
    </row>
    <row r="785" spans="1:11" x14ac:dyDescent="0.25">
      <c r="A785" s="17" t="s">
        <v>8219</v>
      </c>
      <c r="B785" s="18">
        <v>41</v>
      </c>
      <c r="C785" s="18"/>
      <c r="D785" s="18"/>
      <c r="E785" s="19"/>
      <c r="G785" s="17" t="s">
        <v>8221</v>
      </c>
      <c r="H785" s="18">
        <v>4</v>
      </c>
      <c r="I785" s="18"/>
      <c r="J785" s="18"/>
      <c r="K785" s="19"/>
    </row>
    <row r="786" spans="1:11" x14ac:dyDescent="0.25">
      <c r="A786" s="17" t="s">
        <v>8219</v>
      </c>
      <c r="B786" s="18">
        <v>41</v>
      </c>
      <c r="C786" s="18"/>
      <c r="D786" s="18"/>
      <c r="E786" s="19"/>
      <c r="G786" s="17" t="s">
        <v>8221</v>
      </c>
      <c r="H786" s="18">
        <v>4</v>
      </c>
      <c r="I786" s="18"/>
      <c r="J786" s="18"/>
      <c r="K786" s="19"/>
    </row>
    <row r="787" spans="1:11" x14ac:dyDescent="0.25">
      <c r="A787" s="17" t="s">
        <v>8219</v>
      </c>
      <c r="B787" s="18">
        <v>41</v>
      </c>
      <c r="C787" s="18"/>
      <c r="D787" s="18"/>
      <c r="E787" s="19"/>
      <c r="G787" s="17" t="s">
        <v>8221</v>
      </c>
      <c r="H787" s="18">
        <v>4</v>
      </c>
      <c r="I787" s="18"/>
      <c r="J787" s="18"/>
      <c r="K787" s="19"/>
    </row>
    <row r="788" spans="1:11" x14ac:dyDescent="0.25">
      <c r="A788" s="17" t="s">
        <v>8219</v>
      </c>
      <c r="B788" s="18">
        <v>41</v>
      </c>
      <c r="C788" s="18"/>
      <c r="D788" s="18"/>
      <c r="E788" s="19"/>
      <c r="G788" s="17" t="s">
        <v>8221</v>
      </c>
      <c r="H788" s="18">
        <v>4</v>
      </c>
      <c r="I788" s="18"/>
      <c r="J788" s="18"/>
      <c r="K788" s="19"/>
    </row>
    <row r="789" spans="1:11" x14ac:dyDescent="0.25">
      <c r="A789" s="17" t="s">
        <v>8219</v>
      </c>
      <c r="B789" s="18">
        <v>41</v>
      </c>
      <c r="C789" s="18"/>
      <c r="D789" s="18"/>
      <c r="E789" s="19"/>
      <c r="G789" s="17" t="s">
        <v>8221</v>
      </c>
      <c r="H789" s="18">
        <v>4</v>
      </c>
      <c r="I789" s="18"/>
      <c r="J789" s="18"/>
      <c r="K789" s="19"/>
    </row>
    <row r="790" spans="1:11" x14ac:dyDescent="0.25">
      <c r="A790" s="17" t="s">
        <v>8219</v>
      </c>
      <c r="B790" s="18">
        <v>41</v>
      </c>
      <c r="C790" s="18"/>
      <c r="D790" s="18"/>
      <c r="E790" s="19"/>
      <c r="G790" s="17" t="s">
        <v>8221</v>
      </c>
      <c r="H790" s="18">
        <v>4</v>
      </c>
      <c r="I790" s="18"/>
      <c r="J790" s="18"/>
      <c r="K790" s="19"/>
    </row>
    <row r="791" spans="1:11" x14ac:dyDescent="0.25">
      <c r="A791" s="17" t="s">
        <v>8219</v>
      </c>
      <c r="B791" s="18">
        <v>41</v>
      </c>
      <c r="C791" s="18"/>
      <c r="D791" s="18"/>
      <c r="E791" s="19"/>
      <c r="G791" s="17" t="s">
        <v>8221</v>
      </c>
      <c r="H791" s="18">
        <v>4</v>
      </c>
      <c r="I791" s="18"/>
      <c r="J791" s="18"/>
      <c r="K791" s="19"/>
    </row>
    <row r="792" spans="1:11" x14ac:dyDescent="0.25">
      <c r="A792" s="17" t="s">
        <v>8219</v>
      </c>
      <c r="B792" s="18">
        <v>41</v>
      </c>
      <c r="C792" s="18"/>
      <c r="D792" s="18"/>
      <c r="E792" s="19"/>
      <c r="G792" s="17" t="s">
        <v>8221</v>
      </c>
      <c r="H792" s="18">
        <v>4</v>
      </c>
      <c r="I792" s="18"/>
      <c r="J792" s="18"/>
      <c r="K792" s="19"/>
    </row>
    <row r="793" spans="1:11" x14ac:dyDescent="0.25">
      <c r="A793" s="17" t="s">
        <v>8219</v>
      </c>
      <c r="B793" s="18">
        <v>41</v>
      </c>
      <c r="C793" s="18"/>
      <c r="D793" s="18"/>
      <c r="E793" s="19"/>
      <c r="G793" s="17" t="s">
        <v>8221</v>
      </c>
      <c r="H793" s="18">
        <v>4</v>
      </c>
      <c r="I793" s="18"/>
      <c r="J793" s="18"/>
      <c r="K793" s="19"/>
    </row>
    <row r="794" spans="1:11" x14ac:dyDescent="0.25">
      <c r="A794" s="17" t="s">
        <v>8219</v>
      </c>
      <c r="B794" s="18">
        <v>41</v>
      </c>
      <c r="C794" s="18"/>
      <c r="D794" s="18"/>
      <c r="E794" s="19"/>
      <c r="G794" s="17" t="s">
        <v>8221</v>
      </c>
      <c r="H794" s="18">
        <v>4</v>
      </c>
      <c r="I794" s="18"/>
      <c r="J794" s="18"/>
      <c r="K794" s="19"/>
    </row>
    <row r="795" spans="1:11" x14ac:dyDescent="0.25">
      <c r="A795" s="17" t="s">
        <v>8219</v>
      </c>
      <c r="B795" s="18">
        <v>41</v>
      </c>
      <c r="C795" s="18"/>
      <c r="D795" s="18"/>
      <c r="E795" s="19"/>
      <c r="G795" s="17" t="s">
        <v>8221</v>
      </c>
      <c r="H795" s="18">
        <v>4</v>
      </c>
      <c r="I795" s="18"/>
      <c r="J795" s="18"/>
      <c r="K795" s="19"/>
    </row>
    <row r="796" spans="1:11" x14ac:dyDescent="0.25">
      <c r="A796" s="17" t="s">
        <v>8219</v>
      </c>
      <c r="B796" s="18">
        <v>41</v>
      </c>
      <c r="C796" s="18"/>
      <c r="D796" s="18"/>
      <c r="E796" s="19"/>
      <c r="G796" s="17" t="s">
        <v>8221</v>
      </c>
      <c r="H796" s="18">
        <v>4</v>
      </c>
      <c r="I796" s="18"/>
      <c r="J796" s="18"/>
      <c r="K796" s="19"/>
    </row>
    <row r="797" spans="1:11" x14ac:dyDescent="0.25">
      <c r="A797" s="17" t="s">
        <v>8219</v>
      </c>
      <c r="B797" s="18">
        <v>42</v>
      </c>
      <c r="C797" s="18"/>
      <c r="D797" s="18"/>
      <c r="E797" s="19"/>
      <c r="G797" s="17" t="s">
        <v>8221</v>
      </c>
      <c r="H797" s="18">
        <v>4</v>
      </c>
      <c r="I797" s="18"/>
      <c r="J797" s="18"/>
      <c r="K797" s="19"/>
    </row>
    <row r="798" spans="1:11" x14ac:dyDescent="0.25">
      <c r="A798" s="17" t="s">
        <v>8219</v>
      </c>
      <c r="B798" s="18">
        <v>42</v>
      </c>
      <c r="C798" s="18"/>
      <c r="D798" s="18"/>
      <c r="E798" s="19"/>
      <c r="G798" s="17" t="s">
        <v>8221</v>
      </c>
      <c r="H798" s="18">
        <v>4</v>
      </c>
      <c r="I798" s="18"/>
      <c r="J798" s="18"/>
      <c r="K798" s="19"/>
    </row>
    <row r="799" spans="1:11" x14ac:dyDescent="0.25">
      <c r="A799" s="17" t="s">
        <v>8219</v>
      </c>
      <c r="B799" s="18">
        <v>42</v>
      </c>
      <c r="C799" s="18"/>
      <c r="D799" s="18"/>
      <c r="E799" s="19"/>
      <c r="G799" s="17" t="s">
        <v>8221</v>
      </c>
      <c r="H799" s="18">
        <v>4</v>
      </c>
      <c r="I799" s="18"/>
      <c r="J799" s="18"/>
      <c r="K799" s="19"/>
    </row>
    <row r="800" spans="1:11" x14ac:dyDescent="0.25">
      <c r="A800" s="17" t="s">
        <v>8219</v>
      </c>
      <c r="B800" s="18">
        <v>42</v>
      </c>
      <c r="C800" s="18"/>
      <c r="D800" s="18"/>
      <c r="E800" s="19"/>
      <c r="G800" s="17" t="s">
        <v>8221</v>
      </c>
      <c r="H800" s="18">
        <v>4</v>
      </c>
      <c r="I800" s="18"/>
      <c r="J800" s="18"/>
      <c r="K800" s="19"/>
    </row>
    <row r="801" spans="1:11" x14ac:dyDescent="0.25">
      <c r="A801" s="17" t="s">
        <v>8219</v>
      </c>
      <c r="B801" s="18">
        <v>42</v>
      </c>
      <c r="C801" s="18"/>
      <c r="D801" s="18"/>
      <c r="E801" s="19"/>
      <c r="G801" s="17" t="s">
        <v>8221</v>
      </c>
      <c r="H801" s="18">
        <v>4</v>
      </c>
      <c r="I801" s="18"/>
      <c r="J801" s="18"/>
      <c r="K801" s="19"/>
    </row>
    <row r="802" spans="1:11" x14ac:dyDescent="0.25">
      <c r="A802" s="17" t="s">
        <v>8219</v>
      </c>
      <c r="B802" s="18">
        <v>42</v>
      </c>
      <c r="C802" s="18"/>
      <c r="D802" s="18"/>
      <c r="E802" s="19"/>
      <c r="G802" s="17" t="s">
        <v>8221</v>
      </c>
      <c r="H802" s="18">
        <v>4</v>
      </c>
      <c r="I802" s="18"/>
      <c r="J802" s="18"/>
      <c r="K802" s="19"/>
    </row>
    <row r="803" spans="1:11" x14ac:dyDescent="0.25">
      <c r="A803" s="17" t="s">
        <v>8219</v>
      </c>
      <c r="B803" s="18">
        <v>42</v>
      </c>
      <c r="C803" s="18"/>
      <c r="D803" s="18"/>
      <c r="E803" s="19"/>
      <c r="G803" s="17" t="s">
        <v>8221</v>
      </c>
      <c r="H803" s="18">
        <v>4</v>
      </c>
      <c r="I803" s="18"/>
      <c r="J803" s="18"/>
      <c r="K803" s="19"/>
    </row>
    <row r="804" spans="1:11" x14ac:dyDescent="0.25">
      <c r="A804" s="17" t="s">
        <v>8219</v>
      </c>
      <c r="B804" s="18">
        <v>42</v>
      </c>
      <c r="C804" s="18"/>
      <c r="D804" s="18"/>
      <c r="E804" s="19"/>
      <c r="G804" s="17" t="s">
        <v>8221</v>
      </c>
      <c r="H804" s="18">
        <v>4</v>
      </c>
      <c r="I804" s="18"/>
      <c r="J804" s="18"/>
      <c r="K804" s="19"/>
    </row>
    <row r="805" spans="1:11" x14ac:dyDescent="0.25">
      <c r="A805" s="17" t="s">
        <v>8219</v>
      </c>
      <c r="B805" s="18">
        <v>42</v>
      </c>
      <c r="C805" s="18"/>
      <c r="D805" s="18"/>
      <c r="E805" s="19"/>
      <c r="G805" s="17" t="s">
        <v>8221</v>
      </c>
      <c r="H805" s="18">
        <v>4</v>
      </c>
      <c r="I805" s="18"/>
      <c r="J805" s="18"/>
      <c r="K805" s="19"/>
    </row>
    <row r="806" spans="1:11" x14ac:dyDescent="0.25">
      <c r="A806" s="17" t="s">
        <v>8219</v>
      </c>
      <c r="B806" s="18">
        <v>42</v>
      </c>
      <c r="C806" s="18"/>
      <c r="D806" s="18"/>
      <c r="E806" s="19"/>
      <c r="G806" s="17" t="s">
        <v>8221</v>
      </c>
      <c r="H806" s="18">
        <v>4</v>
      </c>
      <c r="I806" s="18"/>
      <c r="J806" s="18"/>
      <c r="K806" s="19"/>
    </row>
    <row r="807" spans="1:11" x14ac:dyDescent="0.25">
      <c r="A807" s="17" t="s">
        <v>8219</v>
      </c>
      <c r="B807" s="18">
        <v>42</v>
      </c>
      <c r="C807" s="18"/>
      <c r="D807" s="18"/>
      <c r="E807" s="19"/>
      <c r="G807" s="17" t="s">
        <v>8221</v>
      </c>
      <c r="H807" s="18">
        <v>4</v>
      </c>
      <c r="I807" s="18"/>
      <c r="J807" s="18"/>
      <c r="K807" s="19"/>
    </row>
    <row r="808" spans="1:11" x14ac:dyDescent="0.25">
      <c r="A808" s="17" t="s">
        <v>8219</v>
      </c>
      <c r="B808" s="18">
        <v>42</v>
      </c>
      <c r="C808" s="18"/>
      <c r="D808" s="18"/>
      <c r="E808" s="19"/>
      <c r="G808" s="17" t="s">
        <v>8221</v>
      </c>
      <c r="H808" s="18">
        <v>4</v>
      </c>
      <c r="I808" s="18"/>
      <c r="J808" s="18"/>
      <c r="K808" s="19"/>
    </row>
    <row r="809" spans="1:11" x14ac:dyDescent="0.25">
      <c r="A809" s="17" t="s">
        <v>8219</v>
      </c>
      <c r="B809" s="18">
        <v>42</v>
      </c>
      <c r="C809" s="18"/>
      <c r="D809" s="18"/>
      <c r="E809" s="19"/>
      <c r="G809" s="17" t="s">
        <v>8221</v>
      </c>
      <c r="H809" s="18">
        <v>4</v>
      </c>
      <c r="I809" s="18"/>
      <c r="J809" s="18"/>
      <c r="K809" s="19"/>
    </row>
    <row r="810" spans="1:11" x14ac:dyDescent="0.25">
      <c r="A810" s="17" t="s">
        <v>8219</v>
      </c>
      <c r="B810" s="18">
        <v>42</v>
      </c>
      <c r="C810" s="18"/>
      <c r="D810" s="18"/>
      <c r="E810" s="19"/>
      <c r="G810" s="17" t="s">
        <v>8221</v>
      </c>
      <c r="H810" s="18">
        <v>4</v>
      </c>
      <c r="I810" s="18"/>
      <c r="J810" s="18"/>
      <c r="K810" s="19"/>
    </row>
    <row r="811" spans="1:11" x14ac:dyDescent="0.25">
      <c r="A811" s="17" t="s">
        <v>8219</v>
      </c>
      <c r="B811" s="18">
        <v>43</v>
      </c>
      <c r="C811" s="18"/>
      <c r="D811" s="18"/>
      <c r="E811" s="19"/>
      <c r="G811" s="17" t="s">
        <v>8221</v>
      </c>
      <c r="H811" s="18">
        <v>4</v>
      </c>
      <c r="I811" s="18"/>
      <c r="J811" s="18"/>
      <c r="K811" s="19"/>
    </row>
    <row r="812" spans="1:11" x14ac:dyDescent="0.25">
      <c r="A812" s="17" t="s">
        <v>8219</v>
      </c>
      <c r="B812" s="18">
        <v>43</v>
      </c>
      <c r="C812" s="18"/>
      <c r="D812" s="18"/>
      <c r="E812" s="19"/>
      <c r="G812" s="17" t="s">
        <v>8221</v>
      </c>
      <c r="H812" s="18">
        <v>4</v>
      </c>
      <c r="I812" s="18"/>
      <c r="J812" s="18"/>
      <c r="K812" s="19"/>
    </row>
    <row r="813" spans="1:11" x14ac:dyDescent="0.25">
      <c r="A813" s="17" t="s">
        <v>8219</v>
      </c>
      <c r="B813" s="18">
        <v>43</v>
      </c>
      <c r="C813" s="18"/>
      <c r="D813" s="18"/>
      <c r="E813" s="19"/>
      <c r="G813" s="17" t="s">
        <v>8221</v>
      </c>
      <c r="H813" s="18">
        <v>4</v>
      </c>
      <c r="I813" s="18"/>
      <c r="J813" s="18"/>
      <c r="K813" s="19"/>
    </row>
    <row r="814" spans="1:11" x14ac:dyDescent="0.25">
      <c r="A814" s="17" t="s">
        <v>8219</v>
      </c>
      <c r="B814" s="18">
        <v>43</v>
      </c>
      <c r="C814" s="18"/>
      <c r="D814" s="18"/>
      <c r="E814" s="19"/>
      <c r="G814" s="17" t="s">
        <v>8221</v>
      </c>
      <c r="H814" s="18">
        <v>4</v>
      </c>
      <c r="I814" s="18"/>
      <c r="J814" s="18"/>
      <c r="K814" s="19"/>
    </row>
    <row r="815" spans="1:11" x14ac:dyDescent="0.25">
      <c r="A815" s="17" t="s">
        <v>8219</v>
      </c>
      <c r="B815" s="18">
        <v>43</v>
      </c>
      <c r="C815" s="18"/>
      <c r="D815" s="18"/>
      <c r="E815" s="19"/>
      <c r="G815" s="17" t="s">
        <v>8221</v>
      </c>
      <c r="H815" s="18">
        <v>4</v>
      </c>
      <c r="I815" s="18"/>
      <c r="J815" s="18"/>
      <c r="K815" s="19"/>
    </row>
    <row r="816" spans="1:11" x14ac:dyDescent="0.25">
      <c r="A816" s="17" t="s">
        <v>8219</v>
      </c>
      <c r="B816" s="18">
        <v>43</v>
      </c>
      <c r="C816" s="18"/>
      <c r="D816" s="18"/>
      <c r="E816" s="19"/>
      <c r="G816" s="17" t="s">
        <v>8221</v>
      </c>
      <c r="H816" s="18">
        <v>4</v>
      </c>
      <c r="I816" s="18"/>
      <c r="J816" s="18"/>
      <c r="K816" s="19"/>
    </row>
    <row r="817" spans="1:11" x14ac:dyDescent="0.25">
      <c r="A817" s="17" t="s">
        <v>8219</v>
      </c>
      <c r="B817" s="18">
        <v>43</v>
      </c>
      <c r="C817" s="18"/>
      <c r="D817" s="18"/>
      <c r="E817" s="19"/>
      <c r="G817" s="17" t="s">
        <v>8221</v>
      </c>
      <c r="H817" s="18">
        <v>4</v>
      </c>
      <c r="I817" s="18"/>
      <c r="J817" s="18"/>
      <c r="K817" s="19"/>
    </row>
    <row r="818" spans="1:11" x14ac:dyDescent="0.25">
      <c r="A818" s="17" t="s">
        <v>8219</v>
      </c>
      <c r="B818" s="18">
        <v>43</v>
      </c>
      <c r="C818" s="18"/>
      <c r="D818" s="18"/>
      <c r="E818" s="19"/>
      <c r="G818" s="17" t="s">
        <v>8221</v>
      </c>
      <c r="H818" s="18">
        <v>4</v>
      </c>
      <c r="I818" s="18"/>
      <c r="J818" s="18"/>
      <c r="K818" s="19"/>
    </row>
    <row r="819" spans="1:11" x14ac:dyDescent="0.25">
      <c r="A819" s="17" t="s">
        <v>8219</v>
      </c>
      <c r="B819" s="18">
        <v>43</v>
      </c>
      <c r="C819" s="18"/>
      <c r="D819" s="18"/>
      <c r="E819" s="19"/>
      <c r="G819" s="17" t="s">
        <v>8221</v>
      </c>
      <c r="H819" s="18">
        <v>4</v>
      </c>
      <c r="I819" s="18"/>
      <c r="J819" s="18"/>
      <c r="K819" s="19"/>
    </row>
    <row r="820" spans="1:11" x14ac:dyDescent="0.25">
      <c r="A820" s="17" t="s">
        <v>8219</v>
      </c>
      <c r="B820" s="18">
        <v>43</v>
      </c>
      <c r="C820" s="18"/>
      <c r="D820" s="18"/>
      <c r="E820" s="19"/>
      <c r="G820" s="17" t="s">
        <v>8221</v>
      </c>
      <c r="H820" s="18">
        <v>4</v>
      </c>
      <c r="I820" s="18"/>
      <c r="J820" s="18"/>
      <c r="K820" s="19"/>
    </row>
    <row r="821" spans="1:11" x14ac:dyDescent="0.25">
      <c r="A821" s="17" t="s">
        <v>8219</v>
      </c>
      <c r="B821" s="18">
        <v>43</v>
      </c>
      <c r="C821" s="18"/>
      <c r="D821" s="18"/>
      <c r="E821" s="19"/>
      <c r="G821" s="17" t="s">
        <v>8221</v>
      </c>
      <c r="H821" s="18">
        <v>4</v>
      </c>
      <c r="I821" s="18"/>
      <c r="J821" s="18"/>
      <c r="K821" s="19"/>
    </row>
    <row r="822" spans="1:11" x14ac:dyDescent="0.25">
      <c r="A822" s="17" t="s">
        <v>8219</v>
      </c>
      <c r="B822" s="18">
        <v>43</v>
      </c>
      <c r="C822" s="18"/>
      <c r="D822" s="18"/>
      <c r="E822" s="19"/>
      <c r="G822" s="17" t="s">
        <v>8221</v>
      </c>
      <c r="H822" s="18">
        <v>4</v>
      </c>
      <c r="I822" s="18"/>
      <c r="J822" s="18"/>
      <c r="K822" s="19"/>
    </row>
    <row r="823" spans="1:11" x14ac:dyDescent="0.25">
      <c r="A823" s="17" t="s">
        <v>8219</v>
      </c>
      <c r="B823" s="18">
        <v>43</v>
      </c>
      <c r="C823" s="18"/>
      <c r="D823" s="18"/>
      <c r="E823" s="19"/>
      <c r="G823" s="17" t="s">
        <v>8221</v>
      </c>
      <c r="H823" s="18">
        <v>4</v>
      </c>
      <c r="I823" s="18"/>
      <c r="J823" s="18"/>
      <c r="K823" s="19"/>
    </row>
    <row r="824" spans="1:11" x14ac:dyDescent="0.25">
      <c r="A824" s="17" t="s">
        <v>8219</v>
      </c>
      <c r="B824" s="18">
        <v>44</v>
      </c>
      <c r="C824" s="18"/>
      <c r="D824" s="18"/>
      <c r="E824" s="19"/>
      <c r="G824" s="17" t="s">
        <v>8221</v>
      </c>
      <c r="H824" s="18">
        <v>4</v>
      </c>
      <c r="I824" s="18"/>
      <c r="J824" s="18"/>
      <c r="K824" s="19"/>
    </row>
    <row r="825" spans="1:11" x14ac:dyDescent="0.25">
      <c r="A825" s="17" t="s">
        <v>8219</v>
      </c>
      <c r="B825" s="18">
        <v>44</v>
      </c>
      <c r="C825" s="18"/>
      <c r="D825" s="18"/>
      <c r="E825" s="19"/>
      <c r="G825" s="17" t="s">
        <v>8221</v>
      </c>
      <c r="H825" s="18">
        <v>4</v>
      </c>
      <c r="I825" s="18"/>
      <c r="J825" s="18"/>
      <c r="K825" s="19"/>
    </row>
    <row r="826" spans="1:11" x14ac:dyDescent="0.25">
      <c r="A826" s="17" t="s">
        <v>8219</v>
      </c>
      <c r="B826" s="18">
        <v>44</v>
      </c>
      <c r="C826" s="18"/>
      <c r="D826" s="18"/>
      <c r="E826" s="19"/>
      <c r="G826" s="17" t="s">
        <v>8221</v>
      </c>
      <c r="H826" s="18">
        <v>4</v>
      </c>
      <c r="I826" s="18"/>
      <c r="J826" s="18"/>
      <c r="K826" s="19"/>
    </row>
    <row r="827" spans="1:11" x14ac:dyDescent="0.25">
      <c r="A827" s="17" t="s">
        <v>8219</v>
      </c>
      <c r="B827" s="18">
        <v>44</v>
      </c>
      <c r="C827" s="18"/>
      <c r="D827" s="18"/>
      <c r="E827" s="19"/>
      <c r="G827" s="17" t="s">
        <v>8221</v>
      </c>
      <c r="H827" s="18">
        <v>4</v>
      </c>
      <c r="I827" s="18"/>
      <c r="J827" s="18"/>
      <c r="K827" s="19"/>
    </row>
    <row r="828" spans="1:11" x14ac:dyDescent="0.25">
      <c r="A828" s="17" t="s">
        <v>8219</v>
      </c>
      <c r="B828" s="18">
        <v>44</v>
      </c>
      <c r="C828" s="18"/>
      <c r="D828" s="18"/>
      <c r="E828" s="19"/>
      <c r="G828" s="17" t="s">
        <v>8221</v>
      </c>
      <c r="H828" s="18">
        <v>4</v>
      </c>
      <c r="I828" s="18"/>
      <c r="J828" s="18"/>
      <c r="K828" s="19"/>
    </row>
    <row r="829" spans="1:11" x14ac:dyDescent="0.25">
      <c r="A829" s="17" t="s">
        <v>8219</v>
      </c>
      <c r="B829" s="18">
        <v>44</v>
      </c>
      <c r="C829" s="18"/>
      <c r="D829" s="18"/>
      <c r="E829" s="19"/>
      <c r="G829" s="17" t="s">
        <v>8221</v>
      </c>
      <c r="H829" s="18">
        <v>4</v>
      </c>
      <c r="I829" s="18"/>
      <c r="J829" s="18"/>
      <c r="K829" s="19"/>
    </row>
    <row r="830" spans="1:11" x14ac:dyDescent="0.25">
      <c r="A830" s="17" t="s">
        <v>8219</v>
      </c>
      <c r="B830" s="18">
        <v>44</v>
      </c>
      <c r="C830" s="18"/>
      <c r="D830" s="18"/>
      <c r="E830" s="19"/>
      <c r="G830" s="17" t="s">
        <v>8221</v>
      </c>
      <c r="H830" s="18">
        <v>4</v>
      </c>
      <c r="I830" s="18"/>
      <c r="J830" s="18"/>
      <c r="K830" s="19"/>
    </row>
    <row r="831" spans="1:11" x14ac:dyDescent="0.25">
      <c r="A831" s="17" t="s">
        <v>8219</v>
      </c>
      <c r="B831" s="18">
        <v>44</v>
      </c>
      <c r="C831" s="18"/>
      <c r="D831" s="18"/>
      <c r="E831" s="19"/>
      <c r="G831" s="17" t="s">
        <v>8221</v>
      </c>
      <c r="H831" s="18">
        <v>4</v>
      </c>
      <c r="I831" s="18"/>
      <c r="J831" s="18"/>
      <c r="K831" s="19"/>
    </row>
    <row r="832" spans="1:11" x14ac:dyDescent="0.25">
      <c r="A832" s="17" t="s">
        <v>8219</v>
      </c>
      <c r="B832" s="18">
        <v>44</v>
      </c>
      <c r="C832" s="18"/>
      <c r="D832" s="18"/>
      <c r="E832" s="19"/>
      <c r="G832" s="17" t="s">
        <v>8221</v>
      </c>
      <c r="H832" s="18">
        <v>4</v>
      </c>
      <c r="I832" s="18"/>
      <c r="J832" s="18"/>
      <c r="K832" s="19"/>
    </row>
    <row r="833" spans="1:11" x14ac:dyDescent="0.25">
      <c r="A833" s="17" t="s">
        <v>8219</v>
      </c>
      <c r="B833" s="18">
        <v>44</v>
      </c>
      <c r="C833" s="18"/>
      <c r="D833" s="18"/>
      <c r="E833" s="19"/>
      <c r="G833" s="17" t="s">
        <v>8221</v>
      </c>
      <c r="H833" s="18">
        <v>4</v>
      </c>
      <c r="I833" s="18"/>
      <c r="J833" s="18"/>
      <c r="K833" s="19"/>
    </row>
    <row r="834" spans="1:11" x14ac:dyDescent="0.25">
      <c r="A834" s="17" t="s">
        <v>8219</v>
      </c>
      <c r="B834" s="18">
        <v>44</v>
      </c>
      <c r="C834" s="18"/>
      <c r="D834" s="18"/>
      <c r="E834" s="19"/>
      <c r="G834" s="17" t="s">
        <v>8221</v>
      </c>
      <c r="H834" s="18">
        <v>4</v>
      </c>
      <c r="I834" s="18"/>
      <c r="J834" s="18"/>
      <c r="K834" s="19"/>
    </row>
    <row r="835" spans="1:11" x14ac:dyDescent="0.25">
      <c r="A835" s="17" t="s">
        <v>8219</v>
      </c>
      <c r="B835" s="18">
        <v>44</v>
      </c>
      <c r="C835" s="18"/>
      <c r="D835" s="18"/>
      <c r="E835" s="19"/>
      <c r="G835" s="17" t="s">
        <v>8221</v>
      </c>
      <c r="H835" s="18">
        <v>4</v>
      </c>
      <c r="I835" s="18"/>
      <c r="J835" s="18"/>
      <c r="K835" s="19"/>
    </row>
    <row r="836" spans="1:11" x14ac:dyDescent="0.25">
      <c r="A836" s="17" t="s">
        <v>8219</v>
      </c>
      <c r="B836" s="18">
        <v>44</v>
      </c>
      <c r="C836" s="18"/>
      <c r="D836" s="18"/>
      <c r="E836" s="19"/>
      <c r="G836" s="17" t="s">
        <v>8221</v>
      </c>
      <c r="H836" s="18">
        <v>4</v>
      </c>
      <c r="I836" s="18"/>
      <c r="J836" s="18"/>
      <c r="K836" s="19"/>
    </row>
    <row r="837" spans="1:11" x14ac:dyDescent="0.25">
      <c r="A837" s="17" t="s">
        <v>8219</v>
      </c>
      <c r="B837" s="18">
        <v>44</v>
      </c>
      <c r="C837" s="18"/>
      <c r="D837" s="18"/>
      <c r="E837" s="19"/>
      <c r="G837" s="17" t="s">
        <v>8221</v>
      </c>
      <c r="H837" s="18">
        <v>4</v>
      </c>
      <c r="I837" s="18"/>
      <c r="J837" s="18"/>
      <c r="K837" s="19"/>
    </row>
    <row r="838" spans="1:11" x14ac:dyDescent="0.25">
      <c r="A838" s="17" t="s">
        <v>8219</v>
      </c>
      <c r="B838" s="18">
        <v>44</v>
      </c>
      <c r="C838" s="18"/>
      <c r="D838" s="18"/>
      <c r="E838" s="19"/>
      <c r="G838" s="17" t="s">
        <v>8221</v>
      </c>
      <c r="H838" s="18">
        <v>4</v>
      </c>
      <c r="I838" s="18"/>
      <c r="J838" s="18"/>
      <c r="K838" s="19"/>
    </row>
    <row r="839" spans="1:11" x14ac:dyDescent="0.25">
      <c r="A839" s="17" t="s">
        <v>8219</v>
      </c>
      <c r="B839" s="18">
        <v>45</v>
      </c>
      <c r="C839" s="18"/>
      <c r="D839" s="18"/>
      <c r="E839" s="19"/>
      <c r="G839" s="17" t="s">
        <v>8221</v>
      </c>
      <c r="H839" s="18">
        <v>4</v>
      </c>
      <c r="I839" s="18"/>
      <c r="J839" s="18"/>
      <c r="K839" s="19"/>
    </row>
    <row r="840" spans="1:11" x14ac:dyDescent="0.25">
      <c r="A840" s="17" t="s">
        <v>8219</v>
      </c>
      <c r="B840" s="18">
        <v>45</v>
      </c>
      <c r="C840" s="18"/>
      <c r="D840" s="18"/>
      <c r="E840" s="19"/>
      <c r="G840" s="17" t="s">
        <v>8221</v>
      </c>
      <c r="H840" s="18">
        <v>4</v>
      </c>
      <c r="I840" s="18"/>
      <c r="J840" s="18"/>
      <c r="K840" s="19"/>
    </row>
    <row r="841" spans="1:11" x14ac:dyDescent="0.25">
      <c r="A841" s="17" t="s">
        <v>8219</v>
      </c>
      <c r="B841" s="18">
        <v>45</v>
      </c>
      <c r="C841" s="18"/>
      <c r="D841" s="18"/>
      <c r="E841" s="19"/>
      <c r="G841" s="17" t="s">
        <v>8221</v>
      </c>
      <c r="H841" s="18">
        <v>4</v>
      </c>
      <c r="I841" s="18"/>
      <c r="J841" s="18"/>
      <c r="K841" s="19"/>
    </row>
    <row r="842" spans="1:11" x14ac:dyDescent="0.25">
      <c r="A842" s="17" t="s">
        <v>8219</v>
      </c>
      <c r="B842" s="18">
        <v>45</v>
      </c>
      <c r="C842" s="18"/>
      <c r="D842" s="18"/>
      <c r="E842" s="19"/>
      <c r="G842" s="17" t="s">
        <v>8221</v>
      </c>
      <c r="H842" s="18">
        <v>4</v>
      </c>
      <c r="I842" s="18"/>
      <c r="J842" s="18"/>
      <c r="K842" s="19"/>
    </row>
    <row r="843" spans="1:11" x14ac:dyDescent="0.25">
      <c r="A843" s="17" t="s">
        <v>8219</v>
      </c>
      <c r="B843" s="18">
        <v>45</v>
      </c>
      <c r="C843" s="18"/>
      <c r="D843" s="18"/>
      <c r="E843" s="19"/>
      <c r="G843" s="17" t="s">
        <v>8221</v>
      </c>
      <c r="H843" s="18">
        <v>4</v>
      </c>
      <c r="I843" s="18"/>
      <c r="J843" s="18"/>
      <c r="K843" s="19"/>
    </row>
    <row r="844" spans="1:11" x14ac:dyDescent="0.25">
      <c r="A844" s="17" t="s">
        <v>8219</v>
      </c>
      <c r="B844" s="18">
        <v>45</v>
      </c>
      <c r="C844" s="18"/>
      <c r="D844" s="18"/>
      <c r="E844" s="19"/>
      <c r="G844" s="17" t="s">
        <v>8221</v>
      </c>
      <c r="H844" s="18">
        <v>4</v>
      </c>
      <c r="I844" s="18"/>
      <c r="J844" s="18"/>
      <c r="K844" s="19"/>
    </row>
    <row r="845" spans="1:11" x14ac:dyDescent="0.25">
      <c r="A845" s="17" t="s">
        <v>8219</v>
      </c>
      <c r="B845" s="18">
        <v>45</v>
      </c>
      <c r="C845" s="18"/>
      <c r="D845" s="18"/>
      <c r="E845" s="19"/>
      <c r="G845" s="17" t="s">
        <v>8221</v>
      </c>
      <c r="H845" s="18">
        <v>4</v>
      </c>
      <c r="I845" s="18"/>
      <c r="J845" s="18"/>
      <c r="K845" s="19"/>
    </row>
    <row r="846" spans="1:11" x14ac:dyDescent="0.25">
      <c r="A846" s="17" t="s">
        <v>8219</v>
      </c>
      <c r="B846" s="18">
        <v>45</v>
      </c>
      <c r="C846" s="18"/>
      <c r="D846" s="18"/>
      <c r="E846" s="19"/>
      <c r="G846" s="17" t="s">
        <v>8221</v>
      </c>
      <c r="H846" s="18">
        <v>4</v>
      </c>
      <c r="I846" s="18"/>
      <c r="J846" s="18"/>
      <c r="K846" s="19"/>
    </row>
    <row r="847" spans="1:11" x14ac:dyDescent="0.25">
      <c r="A847" s="17" t="s">
        <v>8219</v>
      </c>
      <c r="B847" s="18">
        <v>45</v>
      </c>
      <c r="C847" s="18"/>
      <c r="D847" s="18"/>
      <c r="E847" s="19"/>
      <c r="G847" s="17" t="s">
        <v>8221</v>
      </c>
      <c r="H847" s="18">
        <v>4</v>
      </c>
      <c r="I847" s="18"/>
      <c r="J847" s="18"/>
      <c r="K847" s="19"/>
    </row>
    <row r="848" spans="1:11" x14ac:dyDescent="0.25">
      <c r="A848" s="17" t="s">
        <v>8219</v>
      </c>
      <c r="B848" s="18">
        <v>45</v>
      </c>
      <c r="C848" s="18"/>
      <c r="D848" s="18"/>
      <c r="E848" s="19"/>
      <c r="G848" s="17" t="s">
        <v>8221</v>
      </c>
      <c r="H848" s="18">
        <v>4</v>
      </c>
      <c r="I848" s="18"/>
      <c r="J848" s="18"/>
      <c r="K848" s="19"/>
    </row>
    <row r="849" spans="1:11" x14ac:dyDescent="0.25">
      <c r="A849" s="17" t="s">
        <v>8219</v>
      </c>
      <c r="B849" s="18">
        <v>45</v>
      </c>
      <c r="C849" s="18"/>
      <c r="D849" s="18"/>
      <c r="E849" s="19"/>
      <c r="G849" s="17" t="s">
        <v>8221</v>
      </c>
      <c r="H849" s="18">
        <v>4</v>
      </c>
      <c r="I849" s="18"/>
      <c r="J849" s="18"/>
      <c r="K849" s="19"/>
    </row>
    <row r="850" spans="1:11" x14ac:dyDescent="0.25">
      <c r="A850" s="17" t="s">
        <v>8219</v>
      </c>
      <c r="B850" s="18">
        <v>45</v>
      </c>
      <c r="C850" s="18"/>
      <c r="D850" s="18"/>
      <c r="E850" s="19"/>
      <c r="G850" s="17" t="s">
        <v>8221</v>
      </c>
      <c r="H850" s="18">
        <v>4</v>
      </c>
      <c r="I850" s="18"/>
      <c r="J850" s="18"/>
      <c r="K850" s="19"/>
    </row>
    <row r="851" spans="1:11" x14ac:dyDescent="0.25">
      <c r="A851" s="17" t="s">
        <v>8219</v>
      </c>
      <c r="B851" s="18">
        <v>45</v>
      </c>
      <c r="C851" s="18"/>
      <c r="D851" s="18"/>
      <c r="E851" s="19"/>
      <c r="G851" s="17" t="s">
        <v>8221</v>
      </c>
      <c r="H851" s="18">
        <v>4</v>
      </c>
      <c r="I851" s="18"/>
      <c r="J851" s="18"/>
      <c r="K851" s="19"/>
    </row>
    <row r="852" spans="1:11" x14ac:dyDescent="0.25">
      <c r="A852" s="17" t="s">
        <v>8219</v>
      </c>
      <c r="B852" s="18">
        <v>45</v>
      </c>
      <c r="C852" s="18"/>
      <c r="D852" s="18"/>
      <c r="E852" s="19"/>
      <c r="G852" s="17" t="s">
        <v>8221</v>
      </c>
      <c r="H852" s="18">
        <v>5</v>
      </c>
      <c r="I852" s="18"/>
      <c r="J852" s="18"/>
      <c r="K852" s="19"/>
    </row>
    <row r="853" spans="1:11" x14ac:dyDescent="0.25">
      <c r="A853" s="17" t="s">
        <v>8219</v>
      </c>
      <c r="B853" s="18">
        <v>45</v>
      </c>
      <c r="C853" s="18"/>
      <c r="D853" s="18"/>
      <c r="E853" s="19"/>
      <c r="G853" s="17" t="s">
        <v>8221</v>
      </c>
      <c r="H853" s="18">
        <v>5</v>
      </c>
      <c r="I853" s="18"/>
      <c r="J853" s="18"/>
      <c r="K853" s="19"/>
    </row>
    <row r="854" spans="1:11" x14ac:dyDescent="0.25">
      <c r="A854" s="17" t="s">
        <v>8219</v>
      </c>
      <c r="B854" s="18">
        <v>46</v>
      </c>
      <c r="C854" s="18"/>
      <c r="D854" s="18"/>
      <c r="E854" s="19"/>
      <c r="G854" s="17" t="s">
        <v>8221</v>
      </c>
      <c r="H854" s="18">
        <v>5</v>
      </c>
      <c r="I854" s="18"/>
      <c r="J854" s="18"/>
      <c r="K854" s="19"/>
    </row>
    <row r="855" spans="1:11" x14ac:dyDescent="0.25">
      <c r="A855" s="17" t="s">
        <v>8219</v>
      </c>
      <c r="B855" s="18">
        <v>46</v>
      </c>
      <c r="C855" s="18"/>
      <c r="D855" s="18"/>
      <c r="E855" s="19"/>
      <c r="G855" s="17" t="s">
        <v>8221</v>
      </c>
      <c r="H855" s="18">
        <v>5</v>
      </c>
      <c r="I855" s="18"/>
      <c r="J855" s="18"/>
      <c r="K855" s="19"/>
    </row>
    <row r="856" spans="1:11" x14ac:dyDescent="0.25">
      <c r="A856" s="17" t="s">
        <v>8219</v>
      </c>
      <c r="B856" s="18">
        <v>46</v>
      </c>
      <c r="C856" s="18"/>
      <c r="D856" s="18"/>
      <c r="E856" s="19"/>
      <c r="G856" s="17" t="s">
        <v>8221</v>
      </c>
      <c r="H856" s="18">
        <v>5</v>
      </c>
      <c r="I856" s="18"/>
      <c r="J856" s="18"/>
      <c r="K856" s="19"/>
    </row>
    <row r="857" spans="1:11" x14ac:dyDescent="0.25">
      <c r="A857" s="17" t="s">
        <v>8219</v>
      </c>
      <c r="B857" s="18">
        <v>46</v>
      </c>
      <c r="C857" s="18"/>
      <c r="D857" s="18"/>
      <c r="E857" s="19"/>
      <c r="G857" s="17" t="s">
        <v>8221</v>
      </c>
      <c r="H857" s="18">
        <v>5</v>
      </c>
      <c r="I857" s="18"/>
      <c r="J857" s="18"/>
      <c r="K857" s="19"/>
    </row>
    <row r="858" spans="1:11" x14ac:dyDescent="0.25">
      <c r="A858" s="17" t="s">
        <v>8219</v>
      </c>
      <c r="B858" s="18">
        <v>46</v>
      </c>
      <c r="C858" s="18"/>
      <c r="D858" s="18"/>
      <c r="E858" s="19"/>
      <c r="G858" s="17" t="s">
        <v>8221</v>
      </c>
      <c r="H858" s="18">
        <v>5</v>
      </c>
      <c r="I858" s="18"/>
      <c r="J858" s="18"/>
      <c r="K858" s="19"/>
    </row>
    <row r="859" spans="1:11" x14ac:dyDescent="0.25">
      <c r="A859" s="17" t="s">
        <v>8219</v>
      </c>
      <c r="B859" s="18">
        <v>46</v>
      </c>
      <c r="C859" s="18"/>
      <c r="D859" s="18"/>
      <c r="E859" s="19"/>
      <c r="G859" s="17" t="s">
        <v>8221</v>
      </c>
      <c r="H859" s="18">
        <v>5</v>
      </c>
      <c r="I859" s="18"/>
      <c r="J859" s="18"/>
      <c r="K859" s="19"/>
    </row>
    <row r="860" spans="1:11" x14ac:dyDescent="0.25">
      <c r="A860" s="17" t="s">
        <v>8219</v>
      </c>
      <c r="B860" s="18">
        <v>46</v>
      </c>
      <c r="C860" s="18"/>
      <c r="D860" s="18"/>
      <c r="E860" s="19"/>
      <c r="G860" s="17" t="s">
        <v>8221</v>
      </c>
      <c r="H860" s="18">
        <v>5</v>
      </c>
      <c r="I860" s="18"/>
      <c r="J860" s="18"/>
      <c r="K860" s="19"/>
    </row>
    <row r="861" spans="1:11" x14ac:dyDescent="0.25">
      <c r="A861" s="17" t="s">
        <v>8219</v>
      </c>
      <c r="B861" s="18">
        <v>46</v>
      </c>
      <c r="C861" s="18"/>
      <c r="D861" s="18"/>
      <c r="E861" s="19"/>
      <c r="G861" s="17" t="s">
        <v>8221</v>
      </c>
      <c r="H861" s="18">
        <v>5</v>
      </c>
      <c r="I861" s="18"/>
      <c r="J861" s="18"/>
      <c r="K861" s="19"/>
    </row>
    <row r="862" spans="1:11" x14ac:dyDescent="0.25">
      <c r="A862" s="17" t="s">
        <v>8219</v>
      </c>
      <c r="B862" s="18">
        <v>46</v>
      </c>
      <c r="C862" s="18"/>
      <c r="D862" s="18"/>
      <c r="E862" s="19"/>
      <c r="G862" s="17" t="s">
        <v>8221</v>
      </c>
      <c r="H862" s="18">
        <v>5</v>
      </c>
      <c r="I862" s="18"/>
      <c r="J862" s="18"/>
      <c r="K862" s="19"/>
    </row>
    <row r="863" spans="1:11" x14ac:dyDescent="0.25">
      <c r="A863" s="17" t="s">
        <v>8219</v>
      </c>
      <c r="B863" s="18">
        <v>46</v>
      </c>
      <c r="C863" s="18"/>
      <c r="D863" s="18"/>
      <c r="E863" s="19"/>
      <c r="G863" s="17" t="s">
        <v>8221</v>
      </c>
      <c r="H863" s="18">
        <v>5</v>
      </c>
      <c r="I863" s="18"/>
      <c r="J863" s="18"/>
      <c r="K863" s="19"/>
    </row>
    <row r="864" spans="1:11" x14ac:dyDescent="0.25">
      <c r="A864" s="17" t="s">
        <v>8219</v>
      </c>
      <c r="B864" s="18">
        <v>46</v>
      </c>
      <c r="C864" s="18"/>
      <c r="D864" s="18"/>
      <c r="E864" s="19"/>
      <c r="G864" s="17" t="s">
        <v>8221</v>
      </c>
      <c r="H864" s="18">
        <v>5</v>
      </c>
      <c r="I864" s="18"/>
      <c r="J864" s="18"/>
      <c r="K864" s="19"/>
    </row>
    <row r="865" spans="1:11" x14ac:dyDescent="0.25">
      <c r="A865" s="17" t="s">
        <v>8219</v>
      </c>
      <c r="B865" s="18">
        <v>46</v>
      </c>
      <c r="C865" s="18"/>
      <c r="D865" s="18"/>
      <c r="E865" s="19"/>
      <c r="G865" s="17" t="s">
        <v>8221</v>
      </c>
      <c r="H865" s="18">
        <v>5</v>
      </c>
      <c r="I865" s="18"/>
      <c r="J865" s="18"/>
      <c r="K865" s="19"/>
    </row>
    <row r="866" spans="1:11" x14ac:dyDescent="0.25">
      <c r="A866" s="17" t="s">
        <v>8219</v>
      </c>
      <c r="B866" s="18">
        <v>46</v>
      </c>
      <c r="C866" s="18"/>
      <c r="D866" s="18"/>
      <c r="E866" s="19"/>
      <c r="G866" s="17" t="s">
        <v>8221</v>
      </c>
      <c r="H866" s="18">
        <v>5</v>
      </c>
      <c r="I866" s="18"/>
      <c r="J866" s="18"/>
      <c r="K866" s="19"/>
    </row>
    <row r="867" spans="1:11" x14ac:dyDescent="0.25">
      <c r="A867" s="17" t="s">
        <v>8219</v>
      </c>
      <c r="B867" s="18">
        <v>46</v>
      </c>
      <c r="C867" s="18"/>
      <c r="D867" s="18"/>
      <c r="E867" s="19"/>
      <c r="G867" s="17" t="s">
        <v>8221</v>
      </c>
      <c r="H867" s="18">
        <v>5</v>
      </c>
      <c r="I867" s="18"/>
      <c r="J867" s="18"/>
      <c r="K867" s="19"/>
    </row>
    <row r="868" spans="1:11" x14ac:dyDescent="0.25">
      <c r="A868" s="17" t="s">
        <v>8219</v>
      </c>
      <c r="B868" s="18">
        <v>46</v>
      </c>
      <c r="C868" s="18"/>
      <c r="D868" s="18"/>
      <c r="E868" s="19"/>
      <c r="G868" s="17" t="s">
        <v>8221</v>
      </c>
      <c r="H868" s="18">
        <v>5</v>
      </c>
      <c r="I868" s="18"/>
      <c r="J868" s="18"/>
      <c r="K868" s="19"/>
    </row>
    <row r="869" spans="1:11" x14ac:dyDescent="0.25">
      <c r="A869" s="17" t="s">
        <v>8219</v>
      </c>
      <c r="B869" s="18">
        <v>46</v>
      </c>
      <c r="C869" s="18"/>
      <c r="D869" s="18"/>
      <c r="E869" s="19"/>
      <c r="G869" s="17" t="s">
        <v>8221</v>
      </c>
      <c r="H869" s="18">
        <v>5</v>
      </c>
      <c r="I869" s="18"/>
      <c r="J869" s="18"/>
      <c r="K869" s="19"/>
    </row>
    <row r="870" spans="1:11" x14ac:dyDescent="0.25">
      <c r="A870" s="17" t="s">
        <v>8219</v>
      </c>
      <c r="B870" s="18">
        <v>46</v>
      </c>
      <c r="C870" s="18"/>
      <c r="D870" s="18"/>
      <c r="E870" s="19"/>
      <c r="G870" s="17" t="s">
        <v>8221</v>
      </c>
      <c r="H870" s="18">
        <v>5</v>
      </c>
      <c r="I870" s="18"/>
      <c r="J870" s="18"/>
      <c r="K870" s="19"/>
    </row>
    <row r="871" spans="1:11" x14ac:dyDescent="0.25">
      <c r="A871" s="17" t="s">
        <v>8219</v>
      </c>
      <c r="B871" s="18">
        <v>46</v>
      </c>
      <c r="C871" s="18"/>
      <c r="D871" s="18"/>
      <c r="E871" s="19"/>
      <c r="G871" s="17" t="s">
        <v>8221</v>
      </c>
      <c r="H871" s="18">
        <v>5</v>
      </c>
      <c r="I871" s="18"/>
      <c r="J871" s="18"/>
      <c r="K871" s="19"/>
    </row>
    <row r="872" spans="1:11" x14ac:dyDescent="0.25">
      <c r="A872" s="17" t="s">
        <v>8219</v>
      </c>
      <c r="B872" s="18">
        <v>46</v>
      </c>
      <c r="C872" s="18"/>
      <c r="D872" s="18"/>
      <c r="E872" s="19"/>
      <c r="G872" s="17" t="s">
        <v>8221</v>
      </c>
      <c r="H872" s="18">
        <v>5</v>
      </c>
      <c r="I872" s="18"/>
      <c r="J872" s="18"/>
      <c r="K872" s="19"/>
    </row>
    <row r="873" spans="1:11" x14ac:dyDescent="0.25">
      <c r="A873" s="17" t="s">
        <v>8219</v>
      </c>
      <c r="B873" s="18">
        <v>46</v>
      </c>
      <c r="C873" s="18"/>
      <c r="D873" s="18"/>
      <c r="E873" s="19"/>
      <c r="G873" s="17" t="s">
        <v>8221</v>
      </c>
      <c r="H873" s="18">
        <v>5</v>
      </c>
      <c r="I873" s="18"/>
      <c r="J873" s="18"/>
      <c r="K873" s="19"/>
    </row>
    <row r="874" spans="1:11" x14ac:dyDescent="0.25">
      <c r="A874" s="17" t="s">
        <v>8219</v>
      </c>
      <c r="B874" s="18">
        <v>46</v>
      </c>
      <c r="C874" s="18"/>
      <c r="D874" s="18"/>
      <c r="E874" s="19"/>
      <c r="G874" s="17" t="s">
        <v>8221</v>
      </c>
      <c r="H874" s="18">
        <v>5</v>
      </c>
      <c r="I874" s="18"/>
      <c r="J874" s="18"/>
      <c r="K874" s="19"/>
    </row>
    <row r="875" spans="1:11" x14ac:dyDescent="0.25">
      <c r="A875" s="17" t="s">
        <v>8219</v>
      </c>
      <c r="B875" s="18">
        <v>47</v>
      </c>
      <c r="C875" s="18"/>
      <c r="D875" s="18"/>
      <c r="E875" s="19"/>
      <c r="G875" s="17" t="s">
        <v>8221</v>
      </c>
      <c r="H875" s="18">
        <v>5</v>
      </c>
      <c r="I875" s="18"/>
      <c r="J875" s="18"/>
      <c r="K875" s="19"/>
    </row>
    <row r="876" spans="1:11" x14ac:dyDescent="0.25">
      <c r="A876" s="17" t="s">
        <v>8219</v>
      </c>
      <c r="B876" s="18">
        <v>47</v>
      </c>
      <c r="C876" s="18"/>
      <c r="D876" s="18"/>
      <c r="E876" s="19"/>
      <c r="G876" s="17" t="s">
        <v>8221</v>
      </c>
      <c r="H876" s="18">
        <v>5</v>
      </c>
      <c r="I876" s="18"/>
      <c r="J876" s="18"/>
      <c r="K876" s="19"/>
    </row>
    <row r="877" spans="1:11" x14ac:dyDescent="0.25">
      <c r="A877" s="17" t="s">
        <v>8219</v>
      </c>
      <c r="B877" s="18">
        <v>47</v>
      </c>
      <c r="C877" s="18"/>
      <c r="D877" s="18"/>
      <c r="E877" s="19"/>
      <c r="G877" s="17" t="s">
        <v>8221</v>
      </c>
      <c r="H877" s="18">
        <v>5</v>
      </c>
      <c r="I877" s="18"/>
      <c r="J877" s="18"/>
      <c r="K877" s="19"/>
    </row>
    <row r="878" spans="1:11" x14ac:dyDescent="0.25">
      <c r="A878" s="17" t="s">
        <v>8219</v>
      </c>
      <c r="B878" s="18">
        <v>47</v>
      </c>
      <c r="C878" s="18"/>
      <c r="D878" s="18"/>
      <c r="E878" s="19"/>
      <c r="G878" s="17" t="s">
        <v>8221</v>
      </c>
      <c r="H878" s="18">
        <v>5</v>
      </c>
      <c r="I878" s="18"/>
      <c r="J878" s="18"/>
      <c r="K878" s="19"/>
    </row>
    <row r="879" spans="1:11" x14ac:dyDescent="0.25">
      <c r="A879" s="17" t="s">
        <v>8219</v>
      </c>
      <c r="B879" s="18">
        <v>47</v>
      </c>
      <c r="C879" s="18"/>
      <c r="D879" s="18"/>
      <c r="E879" s="19"/>
      <c r="G879" s="17" t="s">
        <v>8221</v>
      </c>
      <c r="H879" s="18">
        <v>5</v>
      </c>
      <c r="I879" s="18"/>
      <c r="J879" s="18"/>
      <c r="K879" s="19"/>
    </row>
    <row r="880" spans="1:11" x14ac:dyDescent="0.25">
      <c r="A880" s="17" t="s">
        <v>8219</v>
      </c>
      <c r="B880" s="18">
        <v>47</v>
      </c>
      <c r="C880" s="18"/>
      <c r="D880" s="18"/>
      <c r="E880" s="19"/>
      <c r="G880" s="17" t="s">
        <v>8221</v>
      </c>
      <c r="H880" s="18">
        <v>5</v>
      </c>
      <c r="I880" s="18"/>
      <c r="J880" s="18"/>
      <c r="K880" s="19"/>
    </row>
    <row r="881" spans="1:11" x14ac:dyDescent="0.25">
      <c r="A881" s="17" t="s">
        <v>8219</v>
      </c>
      <c r="B881" s="18">
        <v>47</v>
      </c>
      <c r="C881" s="18"/>
      <c r="D881" s="18"/>
      <c r="E881" s="19"/>
      <c r="G881" s="17" t="s">
        <v>8221</v>
      </c>
      <c r="H881" s="18">
        <v>5</v>
      </c>
      <c r="I881" s="18"/>
      <c r="J881" s="18"/>
      <c r="K881" s="19"/>
    </row>
    <row r="882" spans="1:11" x14ac:dyDescent="0.25">
      <c r="A882" s="17" t="s">
        <v>8219</v>
      </c>
      <c r="B882" s="18">
        <v>47</v>
      </c>
      <c r="C882" s="18"/>
      <c r="D882" s="18"/>
      <c r="E882" s="19"/>
      <c r="G882" s="17" t="s">
        <v>8221</v>
      </c>
      <c r="H882" s="18">
        <v>5</v>
      </c>
      <c r="I882" s="18"/>
      <c r="J882" s="18"/>
      <c r="K882" s="19"/>
    </row>
    <row r="883" spans="1:11" x14ac:dyDescent="0.25">
      <c r="A883" s="17" t="s">
        <v>8219</v>
      </c>
      <c r="B883" s="18">
        <v>47</v>
      </c>
      <c r="C883" s="18"/>
      <c r="D883" s="18"/>
      <c r="E883" s="19"/>
      <c r="G883" s="17" t="s">
        <v>8221</v>
      </c>
      <c r="H883" s="18">
        <v>5</v>
      </c>
      <c r="I883" s="18"/>
      <c r="J883" s="18"/>
      <c r="K883" s="19"/>
    </row>
    <row r="884" spans="1:11" x14ac:dyDescent="0.25">
      <c r="A884" s="17" t="s">
        <v>8219</v>
      </c>
      <c r="B884" s="18">
        <v>47</v>
      </c>
      <c r="C884" s="18"/>
      <c r="D884" s="18"/>
      <c r="E884" s="19"/>
      <c r="G884" s="17" t="s">
        <v>8221</v>
      </c>
      <c r="H884" s="18">
        <v>5</v>
      </c>
      <c r="I884" s="18"/>
      <c r="J884" s="18"/>
      <c r="K884" s="19"/>
    </row>
    <row r="885" spans="1:11" x14ac:dyDescent="0.25">
      <c r="A885" s="17" t="s">
        <v>8219</v>
      </c>
      <c r="B885" s="18">
        <v>47</v>
      </c>
      <c r="C885" s="18"/>
      <c r="D885" s="18"/>
      <c r="E885" s="19"/>
      <c r="G885" s="17" t="s">
        <v>8221</v>
      </c>
      <c r="H885" s="18">
        <v>5</v>
      </c>
      <c r="I885" s="18"/>
      <c r="J885" s="18"/>
      <c r="K885" s="19"/>
    </row>
    <row r="886" spans="1:11" x14ac:dyDescent="0.25">
      <c r="A886" s="17" t="s">
        <v>8219</v>
      </c>
      <c r="B886" s="18">
        <v>47</v>
      </c>
      <c r="C886" s="18"/>
      <c r="D886" s="18"/>
      <c r="E886" s="19"/>
      <c r="G886" s="17" t="s">
        <v>8221</v>
      </c>
      <c r="H886" s="18">
        <v>5</v>
      </c>
      <c r="I886" s="18"/>
      <c r="J886" s="18"/>
      <c r="K886" s="19"/>
    </row>
    <row r="887" spans="1:11" x14ac:dyDescent="0.25">
      <c r="A887" s="17" t="s">
        <v>8219</v>
      </c>
      <c r="B887" s="18">
        <v>47</v>
      </c>
      <c r="C887" s="18"/>
      <c r="D887" s="18"/>
      <c r="E887" s="19"/>
      <c r="G887" s="17" t="s">
        <v>8221</v>
      </c>
      <c r="H887" s="18">
        <v>5</v>
      </c>
      <c r="I887" s="18"/>
      <c r="J887" s="18"/>
      <c r="K887" s="19"/>
    </row>
    <row r="888" spans="1:11" x14ac:dyDescent="0.25">
      <c r="A888" s="17" t="s">
        <v>8219</v>
      </c>
      <c r="B888" s="18">
        <v>47</v>
      </c>
      <c r="C888" s="18"/>
      <c r="D888" s="18"/>
      <c r="E888" s="19"/>
      <c r="G888" s="17" t="s">
        <v>8221</v>
      </c>
      <c r="H888" s="18">
        <v>5</v>
      </c>
      <c r="I888" s="18"/>
      <c r="J888" s="18"/>
      <c r="K888" s="19"/>
    </row>
    <row r="889" spans="1:11" x14ac:dyDescent="0.25">
      <c r="A889" s="17" t="s">
        <v>8219</v>
      </c>
      <c r="B889" s="18">
        <v>47</v>
      </c>
      <c r="C889" s="18"/>
      <c r="D889" s="18"/>
      <c r="E889" s="19"/>
      <c r="G889" s="17" t="s">
        <v>8221</v>
      </c>
      <c r="H889" s="18">
        <v>5</v>
      </c>
      <c r="I889" s="18"/>
      <c r="J889" s="18"/>
      <c r="K889" s="19"/>
    </row>
    <row r="890" spans="1:11" x14ac:dyDescent="0.25">
      <c r="A890" s="17" t="s">
        <v>8219</v>
      </c>
      <c r="B890" s="18">
        <v>47</v>
      </c>
      <c r="C890" s="18"/>
      <c r="D890" s="18"/>
      <c r="E890" s="19"/>
      <c r="G890" s="17" t="s">
        <v>8221</v>
      </c>
      <c r="H890" s="18">
        <v>5</v>
      </c>
      <c r="I890" s="18"/>
      <c r="J890" s="18"/>
      <c r="K890" s="19"/>
    </row>
    <row r="891" spans="1:11" x14ac:dyDescent="0.25">
      <c r="A891" s="17" t="s">
        <v>8219</v>
      </c>
      <c r="B891" s="18">
        <v>47</v>
      </c>
      <c r="C891" s="18"/>
      <c r="D891" s="18"/>
      <c r="E891" s="19"/>
      <c r="G891" s="17" t="s">
        <v>8221</v>
      </c>
      <c r="H891" s="18">
        <v>5</v>
      </c>
      <c r="I891" s="18"/>
      <c r="J891" s="18"/>
      <c r="K891" s="19"/>
    </row>
    <row r="892" spans="1:11" x14ac:dyDescent="0.25">
      <c r="A892" s="17" t="s">
        <v>8219</v>
      </c>
      <c r="B892" s="18">
        <v>47</v>
      </c>
      <c r="C892" s="18"/>
      <c r="D892" s="18"/>
      <c r="E892" s="19"/>
      <c r="G892" s="17" t="s">
        <v>8221</v>
      </c>
      <c r="H892" s="18">
        <v>5</v>
      </c>
      <c r="I892" s="18"/>
      <c r="J892" s="18"/>
      <c r="K892" s="19"/>
    </row>
    <row r="893" spans="1:11" x14ac:dyDescent="0.25">
      <c r="A893" s="17" t="s">
        <v>8219</v>
      </c>
      <c r="B893" s="18">
        <v>47</v>
      </c>
      <c r="C893" s="18"/>
      <c r="D893" s="18"/>
      <c r="E893" s="19"/>
      <c r="G893" s="17" t="s">
        <v>8221</v>
      </c>
      <c r="H893" s="18">
        <v>5</v>
      </c>
      <c r="I893" s="18"/>
      <c r="J893" s="18"/>
      <c r="K893" s="19"/>
    </row>
    <row r="894" spans="1:11" x14ac:dyDescent="0.25">
      <c r="A894" s="17" t="s">
        <v>8219</v>
      </c>
      <c r="B894" s="18">
        <v>47</v>
      </c>
      <c r="C894" s="18"/>
      <c r="D894" s="18"/>
      <c r="E894" s="19"/>
      <c r="G894" s="17" t="s">
        <v>8221</v>
      </c>
      <c r="H894" s="18">
        <v>5</v>
      </c>
      <c r="I894" s="18"/>
      <c r="J894" s="18"/>
      <c r="K894" s="19"/>
    </row>
    <row r="895" spans="1:11" x14ac:dyDescent="0.25">
      <c r="A895" s="17" t="s">
        <v>8219</v>
      </c>
      <c r="B895" s="18">
        <v>47</v>
      </c>
      <c r="C895" s="18"/>
      <c r="D895" s="18"/>
      <c r="E895" s="19"/>
      <c r="G895" s="17" t="s">
        <v>8221</v>
      </c>
      <c r="H895" s="18">
        <v>5</v>
      </c>
      <c r="I895" s="18"/>
      <c r="J895" s="18"/>
      <c r="K895" s="19"/>
    </row>
    <row r="896" spans="1:11" x14ac:dyDescent="0.25">
      <c r="A896" s="17" t="s">
        <v>8219</v>
      </c>
      <c r="B896" s="18">
        <v>48</v>
      </c>
      <c r="C896" s="18"/>
      <c r="D896" s="18"/>
      <c r="E896" s="19"/>
      <c r="G896" s="17" t="s">
        <v>8221</v>
      </c>
      <c r="H896" s="18">
        <v>5</v>
      </c>
      <c r="I896" s="18"/>
      <c r="J896" s="18"/>
      <c r="K896" s="19"/>
    </row>
    <row r="897" spans="1:11" x14ac:dyDescent="0.25">
      <c r="A897" s="17" t="s">
        <v>8219</v>
      </c>
      <c r="B897" s="18">
        <v>48</v>
      </c>
      <c r="C897" s="18"/>
      <c r="D897" s="18"/>
      <c r="E897" s="19"/>
      <c r="G897" s="17" t="s">
        <v>8221</v>
      </c>
      <c r="H897" s="18">
        <v>5</v>
      </c>
      <c r="I897" s="18"/>
      <c r="J897" s="18"/>
      <c r="K897" s="19"/>
    </row>
    <row r="898" spans="1:11" x14ac:dyDescent="0.25">
      <c r="A898" s="17" t="s">
        <v>8219</v>
      </c>
      <c r="B898" s="18">
        <v>48</v>
      </c>
      <c r="C898" s="18"/>
      <c r="D898" s="18"/>
      <c r="E898" s="19"/>
      <c r="G898" s="17" t="s">
        <v>8221</v>
      </c>
      <c r="H898" s="18">
        <v>5</v>
      </c>
      <c r="I898" s="18"/>
      <c r="J898" s="18"/>
      <c r="K898" s="19"/>
    </row>
    <row r="899" spans="1:11" x14ac:dyDescent="0.25">
      <c r="A899" s="17" t="s">
        <v>8219</v>
      </c>
      <c r="B899" s="18">
        <v>48</v>
      </c>
      <c r="C899" s="18"/>
      <c r="D899" s="18"/>
      <c r="E899" s="19"/>
      <c r="G899" s="17" t="s">
        <v>8221</v>
      </c>
      <c r="H899" s="18">
        <v>5</v>
      </c>
      <c r="I899" s="18"/>
      <c r="J899" s="18"/>
      <c r="K899" s="19"/>
    </row>
    <row r="900" spans="1:11" x14ac:dyDescent="0.25">
      <c r="A900" s="17" t="s">
        <v>8219</v>
      </c>
      <c r="B900" s="18">
        <v>48</v>
      </c>
      <c r="C900" s="18"/>
      <c r="D900" s="18"/>
      <c r="E900" s="19"/>
      <c r="G900" s="17" t="s">
        <v>8221</v>
      </c>
      <c r="H900" s="18">
        <v>5</v>
      </c>
      <c r="I900" s="18"/>
      <c r="J900" s="18"/>
      <c r="K900" s="19"/>
    </row>
    <row r="901" spans="1:11" x14ac:dyDescent="0.25">
      <c r="A901" s="17" t="s">
        <v>8219</v>
      </c>
      <c r="B901" s="18">
        <v>48</v>
      </c>
      <c r="C901" s="18"/>
      <c r="D901" s="18"/>
      <c r="E901" s="19"/>
      <c r="G901" s="17" t="s">
        <v>8221</v>
      </c>
      <c r="H901" s="18">
        <v>5</v>
      </c>
      <c r="I901" s="18"/>
      <c r="J901" s="18"/>
      <c r="K901" s="19"/>
    </row>
    <row r="902" spans="1:11" x14ac:dyDescent="0.25">
      <c r="A902" s="17" t="s">
        <v>8219</v>
      </c>
      <c r="B902" s="18">
        <v>48</v>
      </c>
      <c r="C902" s="18"/>
      <c r="D902" s="18"/>
      <c r="E902" s="19"/>
      <c r="G902" s="17" t="s">
        <v>8221</v>
      </c>
      <c r="H902" s="18">
        <v>5</v>
      </c>
      <c r="I902" s="18"/>
      <c r="J902" s="18"/>
      <c r="K902" s="19"/>
    </row>
    <row r="903" spans="1:11" x14ac:dyDescent="0.25">
      <c r="A903" s="17" t="s">
        <v>8219</v>
      </c>
      <c r="B903" s="18">
        <v>48</v>
      </c>
      <c r="C903" s="18"/>
      <c r="D903" s="18"/>
      <c r="E903" s="19"/>
      <c r="G903" s="17" t="s">
        <v>8221</v>
      </c>
      <c r="H903" s="18">
        <v>5</v>
      </c>
      <c r="I903" s="18"/>
      <c r="J903" s="18"/>
      <c r="K903" s="19"/>
    </row>
    <row r="904" spans="1:11" x14ac:dyDescent="0.25">
      <c r="A904" s="17" t="s">
        <v>8219</v>
      </c>
      <c r="B904" s="18">
        <v>48</v>
      </c>
      <c r="C904" s="18"/>
      <c r="D904" s="18"/>
      <c r="E904" s="19"/>
      <c r="G904" s="17" t="s">
        <v>8221</v>
      </c>
      <c r="H904" s="18">
        <v>5</v>
      </c>
      <c r="I904" s="18"/>
      <c r="J904" s="18"/>
      <c r="K904" s="19"/>
    </row>
    <row r="905" spans="1:11" x14ac:dyDescent="0.25">
      <c r="A905" s="17" t="s">
        <v>8219</v>
      </c>
      <c r="B905" s="18">
        <v>48</v>
      </c>
      <c r="C905" s="18"/>
      <c r="D905" s="18"/>
      <c r="E905" s="19"/>
      <c r="G905" s="17" t="s">
        <v>8221</v>
      </c>
      <c r="H905" s="18">
        <v>5</v>
      </c>
      <c r="I905" s="18"/>
      <c r="J905" s="18"/>
      <c r="K905" s="19"/>
    </row>
    <row r="906" spans="1:11" x14ac:dyDescent="0.25">
      <c r="A906" s="17" t="s">
        <v>8219</v>
      </c>
      <c r="B906" s="18">
        <v>48</v>
      </c>
      <c r="C906" s="18"/>
      <c r="D906" s="18"/>
      <c r="E906" s="19"/>
      <c r="G906" s="17" t="s">
        <v>8221</v>
      </c>
      <c r="H906" s="18">
        <v>5</v>
      </c>
      <c r="I906" s="18"/>
      <c r="J906" s="18"/>
      <c r="K906" s="19"/>
    </row>
    <row r="907" spans="1:11" x14ac:dyDescent="0.25">
      <c r="A907" s="17" t="s">
        <v>8219</v>
      </c>
      <c r="B907" s="18">
        <v>48</v>
      </c>
      <c r="C907" s="18"/>
      <c r="D907" s="18"/>
      <c r="E907" s="19"/>
      <c r="G907" s="17" t="s">
        <v>8221</v>
      </c>
      <c r="H907" s="18">
        <v>5</v>
      </c>
      <c r="I907" s="18"/>
      <c r="J907" s="18"/>
      <c r="K907" s="19"/>
    </row>
    <row r="908" spans="1:11" x14ac:dyDescent="0.25">
      <c r="A908" s="17" t="s">
        <v>8219</v>
      </c>
      <c r="B908" s="18">
        <v>48</v>
      </c>
      <c r="C908" s="18"/>
      <c r="D908" s="18"/>
      <c r="E908" s="19"/>
      <c r="G908" s="17" t="s">
        <v>8221</v>
      </c>
      <c r="H908" s="18">
        <v>5</v>
      </c>
      <c r="I908" s="18"/>
      <c r="J908" s="18"/>
      <c r="K908" s="19"/>
    </row>
    <row r="909" spans="1:11" x14ac:dyDescent="0.25">
      <c r="A909" s="17" t="s">
        <v>8219</v>
      </c>
      <c r="B909" s="18">
        <v>48</v>
      </c>
      <c r="C909" s="18"/>
      <c r="D909" s="18"/>
      <c r="E909" s="19"/>
      <c r="G909" s="17" t="s">
        <v>8221</v>
      </c>
      <c r="H909" s="18">
        <v>5</v>
      </c>
      <c r="I909" s="18"/>
      <c r="J909" s="18"/>
      <c r="K909" s="19"/>
    </row>
    <row r="910" spans="1:11" x14ac:dyDescent="0.25">
      <c r="A910" s="17" t="s">
        <v>8219</v>
      </c>
      <c r="B910" s="18">
        <v>49</v>
      </c>
      <c r="C910" s="18"/>
      <c r="D910" s="18"/>
      <c r="E910" s="19"/>
      <c r="G910" s="17" t="s">
        <v>8221</v>
      </c>
      <c r="H910" s="18">
        <v>5</v>
      </c>
      <c r="I910" s="18"/>
      <c r="J910" s="18"/>
      <c r="K910" s="19"/>
    </row>
    <row r="911" spans="1:11" x14ac:dyDescent="0.25">
      <c r="A911" s="17" t="s">
        <v>8219</v>
      </c>
      <c r="B911" s="18">
        <v>49</v>
      </c>
      <c r="C911" s="18"/>
      <c r="D911" s="18"/>
      <c r="E911" s="19"/>
      <c r="G911" s="17" t="s">
        <v>8221</v>
      </c>
      <c r="H911" s="18">
        <v>5</v>
      </c>
      <c r="I911" s="18"/>
      <c r="J911" s="18"/>
      <c r="K911" s="19"/>
    </row>
    <row r="912" spans="1:11" x14ac:dyDescent="0.25">
      <c r="A912" s="17" t="s">
        <v>8219</v>
      </c>
      <c r="B912" s="18">
        <v>49</v>
      </c>
      <c r="C912" s="18"/>
      <c r="D912" s="18"/>
      <c r="E912" s="19"/>
      <c r="G912" s="17" t="s">
        <v>8221</v>
      </c>
      <c r="H912" s="18">
        <v>5</v>
      </c>
      <c r="I912" s="18"/>
      <c r="J912" s="18"/>
      <c r="K912" s="19"/>
    </row>
    <row r="913" spans="1:11" x14ac:dyDescent="0.25">
      <c r="A913" s="17" t="s">
        <v>8219</v>
      </c>
      <c r="B913" s="18">
        <v>49</v>
      </c>
      <c r="C913" s="18"/>
      <c r="D913" s="18"/>
      <c r="E913" s="19"/>
      <c r="G913" s="17" t="s">
        <v>8221</v>
      </c>
      <c r="H913" s="18">
        <v>6</v>
      </c>
      <c r="I913" s="18"/>
      <c r="J913" s="18"/>
      <c r="K913" s="19"/>
    </row>
    <row r="914" spans="1:11" x14ac:dyDescent="0.25">
      <c r="A914" s="17" t="s">
        <v>8219</v>
      </c>
      <c r="B914" s="18">
        <v>49</v>
      </c>
      <c r="C914" s="18"/>
      <c r="D914" s="18"/>
      <c r="E914" s="19"/>
      <c r="G914" s="17" t="s">
        <v>8221</v>
      </c>
      <c r="H914" s="18">
        <v>6</v>
      </c>
      <c r="I914" s="18"/>
      <c r="J914" s="18"/>
      <c r="K914" s="19"/>
    </row>
    <row r="915" spans="1:11" x14ac:dyDescent="0.25">
      <c r="A915" s="17" t="s">
        <v>8219</v>
      </c>
      <c r="B915" s="18">
        <v>49</v>
      </c>
      <c r="C915" s="18"/>
      <c r="D915" s="18"/>
      <c r="E915" s="19"/>
      <c r="G915" s="17" t="s">
        <v>8221</v>
      </c>
      <c r="H915" s="18">
        <v>6</v>
      </c>
      <c r="I915" s="18"/>
      <c r="J915" s="18"/>
      <c r="K915" s="19"/>
    </row>
    <row r="916" spans="1:11" x14ac:dyDescent="0.25">
      <c r="A916" s="17" t="s">
        <v>8219</v>
      </c>
      <c r="B916" s="18">
        <v>49</v>
      </c>
      <c r="C916" s="18"/>
      <c r="D916" s="18"/>
      <c r="E916" s="19"/>
      <c r="G916" s="17" t="s">
        <v>8221</v>
      </c>
      <c r="H916" s="18">
        <v>6</v>
      </c>
      <c r="I916" s="18"/>
      <c r="J916" s="18"/>
      <c r="K916" s="19"/>
    </row>
    <row r="917" spans="1:11" x14ac:dyDescent="0.25">
      <c r="A917" s="17" t="s">
        <v>8219</v>
      </c>
      <c r="B917" s="18">
        <v>49</v>
      </c>
      <c r="C917" s="18"/>
      <c r="D917" s="18"/>
      <c r="E917" s="19"/>
      <c r="G917" s="17" t="s">
        <v>8221</v>
      </c>
      <c r="H917" s="18">
        <v>6</v>
      </c>
      <c r="I917" s="18"/>
      <c r="J917" s="18"/>
      <c r="K917" s="19"/>
    </row>
    <row r="918" spans="1:11" x14ac:dyDescent="0.25">
      <c r="A918" s="17" t="s">
        <v>8219</v>
      </c>
      <c r="B918" s="18">
        <v>49</v>
      </c>
      <c r="C918" s="18"/>
      <c r="D918" s="18"/>
      <c r="E918" s="19"/>
      <c r="G918" s="17" t="s">
        <v>8221</v>
      </c>
      <c r="H918" s="18">
        <v>6</v>
      </c>
      <c r="I918" s="18"/>
      <c r="J918" s="18"/>
      <c r="K918" s="19"/>
    </row>
    <row r="919" spans="1:11" x14ac:dyDescent="0.25">
      <c r="A919" s="17" t="s">
        <v>8219</v>
      </c>
      <c r="B919" s="18">
        <v>49</v>
      </c>
      <c r="C919" s="18"/>
      <c r="D919" s="18"/>
      <c r="E919" s="19"/>
      <c r="G919" s="17" t="s">
        <v>8221</v>
      </c>
      <c r="H919" s="18">
        <v>6</v>
      </c>
      <c r="I919" s="18"/>
      <c r="J919" s="18"/>
      <c r="K919" s="19"/>
    </row>
    <row r="920" spans="1:11" x14ac:dyDescent="0.25">
      <c r="A920" s="17" t="s">
        <v>8219</v>
      </c>
      <c r="B920" s="18">
        <v>49</v>
      </c>
      <c r="C920" s="18"/>
      <c r="D920" s="18"/>
      <c r="E920" s="19"/>
      <c r="G920" s="17" t="s">
        <v>8221</v>
      </c>
      <c r="H920" s="18">
        <v>6</v>
      </c>
      <c r="I920" s="18"/>
      <c r="J920" s="18"/>
      <c r="K920" s="19"/>
    </row>
    <row r="921" spans="1:11" x14ac:dyDescent="0.25">
      <c r="A921" s="17" t="s">
        <v>8219</v>
      </c>
      <c r="B921" s="18">
        <v>49</v>
      </c>
      <c r="C921" s="18"/>
      <c r="D921" s="18"/>
      <c r="E921" s="19"/>
      <c r="G921" s="17" t="s">
        <v>8221</v>
      </c>
      <c r="H921" s="18">
        <v>6</v>
      </c>
      <c r="I921" s="18"/>
      <c r="J921" s="18"/>
      <c r="K921" s="19"/>
    </row>
    <row r="922" spans="1:11" x14ac:dyDescent="0.25">
      <c r="A922" s="17" t="s">
        <v>8219</v>
      </c>
      <c r="B922" s="18">
        <v>49</v>
      </c>
      <c r="C922" s="18"/>
      <c r="D922" s="18"/>
      <c r="E922" s="19"/>
      <c r="G922" s="17" t="s">
        <v>8221</v>
      </c>
      <c r="H922" s="18">
        <v>6</v>
      </c>
      <c r="I922" s="18"/>
      <c r="J922" s="18"/>
      <c r="K922" s="19"/>
    </row>
    <row r="923" spans="1:11" x14ac:dyDescent="0.25">
      <c r="A923" s="17" t="s">
        <v>8219</v>
      </c>
      <c r="B923" s="18">
        <v>49</v>
      </c>
      <c r="C923" s="18"/>
      <c r="D923" s="18"/>
      <c r="E923" s="19"/>
      <c r="G923" s="17" t="s">
        <v>8221</v>
      </c>
      <c r="H923" s="18">
        <v>6</v>
      </c>
      <c r="I923" s="18"/>
      <c r="J923" s="18"/>
      <c r="K923" s="19"/>
    </row>
    <row r="924" spans="1:11" x14ac:dyDescent="0.25">
      <c r="A924" s="17" t="s">
        <v>8219</v>
      </c>
      <c r="B924" s="18">
        <v>49</v>
      </c>
      <c r="C924" s="18"/>
      <c r="D924" s="18"/>
      <c r="E924" s="19"/>
      <c r="G924" s="17" t="s">
        <v>8221</v>
      </c>
      <c r="H924" s="18">
        <v>6</v>
      </c>
      <c r="I924" s="18"/>
      <c r="J924" s="18"/>
      <c r="K924" s="19"/>
    </row>
    <row r="925" spans="1:11" x14ac:dyDescent="0.25">
      <c r="A925" s="17" t="s">
        <v>8219</v>
      </c>
      <c r="B925" s="18">
        <v>49</v>
      </c>
      <c r="C925" s="18"/>
      <c r="D925" s="18"/>
      <c r="E925" s="19"/>
      <c r="G925" s="17" t="s">
        <v>8221</v>
      </c>
      <c r="H925" s="18">
        <v>6</v>
      </c>
      <c r="I925" s="18"/>
      <c r="J925" s="18"/>
      <c r="K925" s="19"/>
    </row>
    <row r="926" spans="1:11" x14ac:dyDescent="0.25">
      <c r="A926" s="17" t="s">
        <v>8219</v>
      </c>
      <c r="B926" s="18">
        <v>49</v>
      </c>
      <c r="C926" s="18"/>
      <c r="D926" s="18"/>
      <c r="E926" s="19"/>
      <c r="G926" s="17" t="s">
        <v>8221</v>
      </c>
      <c r="H926" s="18">
        <v>6</v>
      </c>
      <c r="I926" s="18"/>
      <c r="J926" s="18"/>
      <c r="K926" s="19"/>
    </row>
    <row r="927" spans="1:11" x14ac:dyDescent="0.25">
      <c r="A927" s="17" t="s">
        <v>8219</v>
      </c>
      <c r="B927" s="18">
        <v>50</v>
      </c>
      <c r="C927" s="18"/>
      <c r="D927" s="18"/>
      <c r="E927" s="19"/>
      <c r="G927" s="17" t="s">
        <v>8221</v>
      </c>
      <c r="H927" s="18">
        <v>6</v>
      </c>
      <c r="I927" s="18"/>
      <c r="J927" s="18"/>
      <c r="K927" s="19"/>
    </row>
    <row r="928" spans="1:11" x14ac:dyDescent="0.25">
      <c r="A928" s="17" t="s">
        <v>8219</v>
      </c>
      <c r="B928" s="18">
        <v>50</v>
      </c>
      <c r="C928" s="18"/>
      <c r="D928" s="18"/>
      <c r="E928" s="19"/>
      <c r="G928" s="17" t="s">
        <v>8221</v>
      </c>
      <c r="H928" s="18">
        <v>6</v>
      </c>
      <c r="I928" s="18"/>
      <c r="J928" s="18"/>
      <c r="K928" s="19"/>
    </row>
    <row r="929" spans="1:11" x14ac:dyDescent="0.25">
      <c r="A929" s="17" t="s">
        <v>8219</v>
      </c>
      <c r="B929" s="18">
        <v>50</v>
      </c>
      <c r="C929" s="18"/>
      <c r="D929" s="18"/>
      <c r="E929" s="19"/>
      <c r="G929" s="17" t="s">
        <v>8221</v>
      </c>
      <c r="H929" s="18">
        <v>6</v>
      </c>
      <c r="I929" s="18"/>
      <c r="J929" s="18"/>
      <c r="K929" s="19"/>
    </row>
    <row r="930" spans="1:11" x14ac:dyDescent="0.25">
      <c r="A930" s="17" t="s">
        <v>8219</v>
      </c>
      <c r="B930" s="18">
        <v>50</v>
      </c>
      <c r="C930" s="18"/>
      <c r="D930" s="18"/>
      <c r="E930" s="19"/>
      <c r="G930" s="17" t="s">
        <v>8221</v>
      </c>
      <c r="H930" s="18">
        <v>6</v>
      </c>
      <c r="I930" s="18"/>
      <c r="J930" s="18"/>
      <c r="K930" s="19"/>
    </row>
    <row r="931" spans="1:11" x14ac:dyDescent="0.25">
      <c r="A931" s="17" t="s">
        <v>8219</v>
      </c>
      <c r="B931" s="18">
        <v>50</v>
      </c>
      <c r="C931" s="18"/>
      <c r="D931" s="18"/>
      <c r="E931" s="19"/>
      <c r="G931" s="17" t="s">
        <v>8221</v>
      </c>
      <c r="H931" s="18">
        <v>6</v>
      </c>
      <c r="I931" s="18"/>
      <c r="J931" s="18"/>
      <c r="K931" s="19"/>
    </row>
    <row r="932" spans="1:11" x14ac:dyDescent="0.25">
      <c r="A932" s="17" t="s">
        <v>8219</v>
      </c>
      <c r="B932" s="18">
        <v>50</v>
      </c>
      <c r="C932" s="18"/>
      <c r="D932" s="18"/>
      <c r="E932" s="19"/>
      <c r="G932" s="17" t="s">
        <v>8221</v>
      </c>
      <c r="H932" s="18">
        <v>6</v>
      </c>
      <c r="I932" s="18"/>
      <c r="J932" s="18"/>
      <c r="K932" s="19"/>
    </row>
    <row r="933" spans="1:11" x14ac:dyDescent="0.25">
      <c r="A933" s="17" t="s">
        <v>8219</v>
      </c>
      <c r="B933" s="18">
        <v>50</v>
      </c>
      <c r="C933" s="18"/>
      <c r="D933" s="18"/>
      <c r="E933" s="19"/>
      <c r="G933" s="17" t="s">
        <v>8221</v>
      </c>
      <c r="H933" s="18">
        <v>6</v>
      </c>
      <c r="I933" s="18"/>
      <c r="J933" s="18"/>
      <c r="K933" s="19"/>
    </row>
    <row r="934" spans="1:11" x14ac:dyDescent="0.25">
      <c r="A934" s="17" t="s">
        <v>8219</v>
      </c>
      <c r="B934" s="18">
        <v>50</v>
      </c>
      <c r="C934" s="18"/>
      <c r="D934" s="18"/>
      <c r="E934" s="19"/>
      <c r="G934" s="17" t="s">
        <v>8221</v>
      </c>
      <c r="H934" s="18">
        <v>6</v>
      </c>
      <c r="I934" s="18"/>
      <c r="J934" s="18"/>
      <c r="K934" s="19"/>
    </row>
    <row r="935" spans="1:11" x14ac:dyDescent="0.25">
      <c r="A935" s="17" t="s">
        <v>8219</v>
      </c>
      <c r="B935" s="18">
        <v>50</v>
      </c>
      <c r="C935" s="18"/>
      <c r="D935" s="18"/>
      <c r="E935" s="19"/>
      <c r="G935" s="17" t="s">
        <v>8221</v>
      </c>
      <c r="H935" s="18">
        <v>6</v>
      </c>
      <c r="I935" s="18"/>
      <c r="J935" s="18"/>
      <c r="K935" s="19"/>
    </row>
    <row r="936" spans="1:11" x14ac:dyDescent="0.25">
      <c r="A936" s="17" t="s">
        <v>8219</v>
      </c>
      <c r="B936" s="18">
        <v>50</v>
      </c>
      <c r="C936" s="18"/>
      <c r="D936" s="18"/>
      <c r="E936" s="19"/>
      <c r="G936" s="17" t="s">
        <v>8221</v>
      </c>
      <c r="H936" s="18">
        <v>6</v>
      </c>
      <c r="I936" s="18"/>
      <c r="J936" s="18"/>
      <c r="K936" s="19"/>
    </row>
    <row r="937" spans="1:11" x14ac:dyDescent="0.25">
      <c r="A937" s="17" t="s">
        <v>8219</v>
      </c>
      <c r="B937" s="18">
        <v>50</v>
      </c>
      <c r="C937" s="18"/>
      <c r="D937" s="18"/>
      <c r="E937" s="19"/>
      <c r="G937" s="17" t="s">
        <v>8221</v>
      </c>
      <c r="H937" s="18">
        <v>6</v>
      </c>
      <c r="I937" s="18"/>
      <c r="J937" s="18"/>
      <c r="K937" s="19"/>
    </row>
    <row r="938" spans="1:11" x14ac:dyDescent="0.25">
      <c r="A938" s="17" t="s">
        <v>8219</v>
      </c>
      <c r="B938" s="18">
        <v>50</v>
      </c>
      <c r="C938" s="18"/>
      <c r="D938" s="18"/>
      <c r="E938" s="19"/>
      <c r="G938" s="17" t="s">
        <v>8221</v>
      </c>
      <c r="H938" s="18">
        <v>6</v>
      </c>
      <c r="I938" s="18"/>
      <c r="J938" s="18"/>
      <c r="K938" s="19"/>
    </row>
    <row r="939" spans="1:11" x14ac:dyDescent="0.25">
      <c r="A939" s="17" t="s">
        <v>8219</v>
      </c>
      <c r="B939" s="18">
        <v>50</v>
      </c>
      <c r="C939" s="18"/>
      <c r="D939" s="18"/>
      <c r="E939" s="19"/>
      <c r="G939" s="17" t="s">
        <v>8221</v>
      </c>
      <c r="H939" s="18">
        <v>6</v>
      </c>
      <c r="I939" s="18"/>
      <c r="J939" s="18"/>
      <c r="K939" s="19"/>
    </row>
    <row r="940" spans="1:11" x14ac:dyDescent="0.25">
      <c r="A940" s="17" t="s">
        <v>8219</v>
      </c>
      <c r="B940" s="18">
        <v>50</v>
      </c>
      <c r="C940" s="18"/>
      <c r="D940" s="18"/>
      <c r="E940" s="19"/>
      <c r="G940" s="17" t="s">
        <v>8221</v>
      </c>
      <c r="H940" s="18">
        <v>6</v>
      </c>
      <c r="I940" s="18"/>
      <c r="J940" s="18"/>
      <c r="K940" s="19"/>
    </row>
    <row r="941" spans="1:11" x14ac:dyDescent="0.25">
      <c r="A941" s="17" t="s">
        <v>8219</v>
      </c>
      <c r="B941" s="18">
        <v>50</v>
      </c>
      <c r="C941" s="18"/>
      <c r="D941" s="18"/>
      <c r="E941" s="19"/>
      <c r="G941" s="17" t="s">
        <v>8221</v>
      </c>
      <c r="H941" s="18">
        <v>6</v>
      </c>
      <c r="I941" s="18"/>
      <c r="J941" s="18"/>
      <c r="K941" s="19"/>
    </row>
    <row r="942" spans="1:11" x14ac:dyDescent="0.25">
      <c r="A942" s="17" t="s">
        <v>8219</v>
      </c>
      <c r="B942" s="18">
        <v>50</v>
      </c>
      <c r="C942" s="18"/>
      <c r="D942" s="18"/>
      <c r="E942" s="19"/>
      <c r="G942" s="17" t="s">
        <v>8221</v>
      </c>
      <c r="H942" s="18">
        <v>6</v>
      </c>
      <c r="I942" s="18"/>
      <c r="J942" s="18"/>
      <c r="K942" s="19"/>
    </row>
    <row r="943" spans="1:11" x14ac:dyDescent="0.25">
      <c r="A943" s="17" t="s">
        <v>8219</v>
      </c>
      <c r="B943" s="18">
        <v>50</v>
      </c>
      <c r="C943" s="18"/>
      <c r="D943" s="18"/>
      <c r="E943" s="19"/>
      <c r="G943" s="17" t="s">
        <v>8221</v>
      </c>
      <c r="H943" s="18">
        <v>6</v>
      </c>
      <c r="I943" s="18"/>
      <c r="J943" s="18"/>
      <c r="K943" s="19"/>
    </row>
    <row r="944" spans="1:11" x14ac:dyDescent="0.25">
      <c r="A944" s="17" t="s">
        <v>8219</v>
      </c>
      <c r="B944" s="18">
        <v>50</v>
      </c>
      <c r="C944" s="18"/>
      <c r="D944" s="18"/>
      <c r="E944" s="19"/>
      <c r="G944" s="17" t="s">
        <v>8221</v>
      </c>
      <c r="H944" s="18">
        <v>6</v>
      </c>
      <c r="I944" s="18"/>
      <c r="J944" s="18"/>
      <c r="K944" s="19"/>
    </row>
    <row r="945" spans="1:11" x14ac:dyDescent="0.25">
      <c r="A945" s="17" t="s">
        <v>8219</v>
      </c>
      <c r="B945" s="18">
        <v>50</v>
      </c>
      <c r="C945" s="18"/>
      <c r="D945" s="18"/>
      <c r="E945" s="19"/>
      <c r="G945" s="17" t="s">
        <v>8221</v>
      </c>
      <c r="H945" s="18">
        <v>6</v>
      </c>
      <c r="I945" s="18"/>
      <c r="J945" s="18"/>
      <c r="K945" s="19"/>
    </row>
    <row r="946" spans="1:11" x14ac:dyDescent="0.25">
      <c r="A946" s="17" t="s">
        <v>8219</v>
      </c>
      <c r="B946" s="18">
        <v>51</v>
      </c>
      <c r="C946" s="18"/>
      <c r="D946" s="18"/>
      <c r="E946" s="19"/>
      <c r="G946" s="17" t="s">
        <v>8221</v>
      </c>
      <c r="H946" s="18">
        <v>6</v>
      </c>
      <c r="I946" s="18"/>
      <c r="J946" s="18"/>
      <c r="K946" s="19"/>
    </row>
    <row r="947" spans="1:11" x14ac:dyDescent="0.25">
      <c r="A947" s="17" t="s">
        <v>8219</v>
      </c>
      <c r="B947" s="18">
        <v>51</v>
      </c>
      <c r="C947" s="18"/>
      <c r="D947" s="18"/>
      <c r="E947" s="19"/>
      <c r="G947" s="17" t="s">
        <v>8221</v>
      </c>
      <c r="H947" s="18">
        <v>6</v>
      </c>
      <c r="I947" s="18"/>
      <c r="J947" s="18"/>
      <c r="K947" s="19"/>
    </row>
    <row r="948" spans="1:11" x14ac:dyDescent="0.25">
      <c r="A948" s="17" t="s">
        <v>8219</v>
      </c>
      <c r="B948" s="18">
        <v>51</v>
      </c>
      <c r="C948" s="18"/>
      <c r="D948" s="18"/>
      <c r="E948" s="19"/>
      <c r="G948" s="17" t="s">
        <v>8221</v>
      </c>
      <c r="H948" s="18">
        <v>6</v>
      </c>
      <c r="I948" s="18"/>
      <c r="J948" s="18"/>
      <c r="K948" s="19"/>
    </row>
    <row r="949" spans="1:11" x14ac:dyDescent="0.25">
      <c r="A949" s="17" t="s">
        <v>8219</v>
      </c>
      <c r="B949" s="18">
        <v>51</v>
      </c>
      <c r="C949" s="18"/>
      <c r="D949" s="18"/>
      <c r="E949" s="19"/>
      <c r="G949" s="17" t="s">
        <v>8221</v>
      </c>
      <c r="H949" s="18">
        <v>6</v>
      </c>
      <c r="I949" s="18"/>
      <c r="J949" s="18"/>
      <c r="K949" s="19"/>
    </row>
    <row r="950" spans="1:11" x14ac:dyDescent="0.25">
      <c r="A950" s="17" t="s">
        <v>8219</v>
      </c>
      <c r="B950" s="18">
        <v>51</v>
      </c>
      <c r="C950" s="18"/>
      <c r="D950" s="18"/>
      <c r="E950" s="19"/>
      <c r="G950" s="17" t="s">
        <v>8221</v>
      </c>
      <c r="H950" s="18">
        <v>6</v>
      </c>
      <c r="I950" s="18"/>
      <c r="J950" s="18"/>
      <c r="K950" s="19"/>
    </row>
    <row r="951" spans="1:11" x14ac:dyDescent="0.25">
      <c r="A951" s="17" t="s">
        <v>8219</v>
      </c>
      <c r="B951" s="18">
        <v>51</v>
      </c>
      <c r="C951" s="18"/>
      <c r="D951" s="18"/>
      <c r="E951" s="19"/>
      <c r="G951" s="17" t="s">
        <v>8221</v>
      </c>
      <c r="H951" s="18">
        <v>6</v>
      </c>
      <c r="I951" s="18"/>
      <c r="J951" s="18"/>
      <c r="K951" s="19"/>
    </row>
    <row r="952" spans="1:11" x14ac:dyDescent="0.25">
      <c r="A952" s="17" t="s">
        <v>8219</v>
      </c>
      <c r="B952" s="18">
        <v>51</v>
      </c>
      <c r="C952" s="18"/>
      <c r="D952" s="18"/>
      <c r="E952" s="19"/>
      <c r="G952" s="17" t="s">
        <v>8221</v>
      </c>
      <c r="H952" s="18">
        <v>6</v>
      </c>
      <c r="I952" s="18"/>
      <c r="J952" s="18"/>
      <c r="K952" s="19"/>
    </row>
    <row r="953" spans="1:11" x14ac:dyDescent="0.25">
      <c r="A953" s="17" t="s">
        <v>8219</v>
      </c>
      <c r="B953" s="18">
        <v>51</v>
      </c>
      <c r="C953" s="18"/>
      <c r="D953" s="18"/>
      <c r="E953" s="19"/>
      <c r="G953" s="17" t="s">
        <v>8221</v>
      </c>
      <c r="H953" s="18">
        <v>6</v>
      </c>
      <c r="I953" s="18"/>
      <c r="J953" s="18"/>
      <c r="K953" s="19"/>
    </row>
    <row r="954" spans="1:11" x14ac:dyDescent="0.25">
      <c r="A954" s="17" t="s">
        <v>8219</v>
      </c>
      <c r="B954" s="18">
        <v>51</v>
      </c>
      <c r="C954" s="18"/>
      <c r="D954" s="18"/>
      <c r="E954" s="19"/>
      <c r="G954" s="17" t="s">
        <v>8221</v>
      </c>
      <c r="H954" s="18">
        <v>6</v>
      </c>
      <c r="I954" s="18"/>
      <c r="J954" s="18"/>
      <c r="K954" s="19"/>
    </row>
    <row r="955" spans="1:11" x14ac:dyDescent="0.25">
      <c r="A955" s="17" t="s">
        <v>8219</v>
      </c>
      <c r="B955" s="18">
        <v>51</v>
      </c>
      <c r="C955" s="18"/>
      <c r="D955" s="18"/>
      <c r="E955" s="19"/>
      <c r="G955" s="17" t="s">
        <v>8221</v>
      </c>
      <c r="H955" s="18">
        <v>6</v>
      </c>
      <c r="I955" s="18"/>
      <c r="J955" s="18"/>
      <c r="K955" s="19"/>
    </row>
    <row r="956" spans="1:11" x14ac:dyDescent="0.25">
      <c r="A956" s="17" t="s">
        <v>8219</v>
      </c>
      <c r="B956" s="18">
        <v>52</v>
      </c>
      <c r="C956" s="18"/>
      <c r="D956" s="18"/>
      <c r="E956" s="19"/>
      <c r="G956" s="17" t="s">
        <v>8221</v>
      </c>
      <c r="H956" s="18">
        <v>6</v>
      </c>
      <c r="I956" s="18"/>
      <c r="J956" s="18"/>
      <c r="K956" s="19"/>
    </row>
    <row r="957" spans="1:11" x14ac:dyDescent="0.25">
      <c r="A957" s="17" t="s">
        <v>8219</v>
      </c>
      <c r="B957" s="18">
        <v>52</v>
      </c>
      <c r="C957" s="18"/>
      <c r="D957" s="18"/>
      <c r="E957" s="19"/>
      <c r="G957" s="17" t="s">
        <v>8221</v>
      </c>
      <c r="H957" s="18">
        <v>6</v>
      </c>
      <c r="I957" s="18"/>
      <c r="J957" s="18"/>
      <c r="K957" s="19"/>
    </row>
    <row r="958" spans="1:11" x14ac:dyDescent="0.25">
      <c r="A958" s="17" t="s">
        <v>8219</v>
      </c>
      <c r="B958" s="18">
        <v>52</v>
      </c>
      <c r="C958" s="18"/>
      <c r="D958" s="18"/>
      <c r="E958" s="19"/>
      <c r="G958" s="17" t="s">
        <v>8221</v>
      </c>
      <c r="H958" s="18">
        <v>6</v>
      </c>
      <c r="I958" s="18"/>
      <c r="J958" s="18"/>
      <c r="K958" s="19"/>
    </row>
    <row r="959" spans="1:11" x14ac:dyDescent="0.25">
      <c r="A959" s="17" t="s">
        <v>8219</v>
      </c>
      <c r="B959" s="18">
        <v>52</v>
      </c>
      <c r="C959" s="18"/>
      <c r="D959" s="18"/>
      <c r="E959" s="19"/>
      <c r="G959" s="17" t="s">
        <v>8221</v>
      </c>
      <c r="H959" s="18">
        <v>6</v>
      </c>
      <c r="I959" s="18"/>
      <c r="J959" s="18"/>
      <c r="K959" s="19"/>
    </row>
    <row r="960" spans="1:11" x14ac:dyDescent="0.25">
      <c r="A960" s="17" t="s">
        <v>8219</v>
      </c>
      <c r="B960" s="18">
        <v>52</v>
      </c>
      <c r="C960" s="18"/>
      <c r="D960" s="18"/>
      <c r="E960" s="19"/>
      <c r="G960" s="17" t="s">
        <v>8221</v>
      </c>
      <c r="H960" s="18">
        <v>6</v>
      </c>
      <c r="I960" s="18"/>
      <c r="J960" s="18"/>
      <c r="K960" s="19"/>
    </row>
    <row r="961" spans="1:11" x14ac:dyDescent="0.25">
      <c r="A961" s="17" t="s">
        <v>8219</v>
      </c>
      <c r="B961" s="18">
        <v>52</v>
      </c>
      <c r="C961" s="18"/>
      <c r="D961" s="18"/>
      <c r="E961" s="19"/>
      <c r="G961" s="17" t="s">
        <v>8221</v>
      </c>
      <c r="H961" s="18">
        <v>6</v>
      </c>
      <c r="I961" s="18"/>
      <c r="J961" s="18"/>
      <c r="K961" s="19"/>
    </row>
    <row r="962" spans="1:11" x14ac:dyDescent="0.25">
      <c r="A962" s="17" t="s">
        <v>8219</v>
      </c>
      <c r="B962" s="18">
        <v>52</v>
      </c>
      <c r="C962" s="18"/>
      <c r="D962" s="18"/>
      <c r="E962" s="19"/>
      <c r="G962" s="17" t="s">
        <v>8221</v>
      </c>
      <c r="H962" s="18">
        <v>6</v>
      </c>
      <c r="I962" s="18"/>
      <c r="J962" s="18"/>
      <c r="K962" s="19"/>
    </row>
    <row r="963" spans="1:11" x14ac:dyDescent="0.25">
      <c r="A963" s="17" t="s">
        <v>8219</v>
      </c>
      <c r="B963" s="18">
        <v>52</v>
      </c>
      <c r="C963" s="18"/>
      <c r="D963" s="18"/>
      <c r="E963" s="19"/>
      <c r="G963" s="17" t="s">
        <v>8221</v>
      </c>
      <c r="H963" s="18">
        <v>7</v>
      </c>
      <c r="I963" s="18"/>
      <c r="J963" s="18"/>
      <c r="K963" s="19"/>
    </row>
    <row r="964" spans="1:11" x14ac:dyDescent="0.25">
      <c r="A964" s="17" t="s">
        <v>8219</v>
      </c>
      <c r="B964" s="18">
        <v>52</v>
      </c>
      <c r="C964" s="18"/>
      <c r="D964" s="18"/>
      <c r="E964" s="19"/>
      <c r="G964" s="17" t="s">
        <v>8221</v>
      </c>
      <c r="H964" s="18">
        <v>7</v>
      </c>
      <c r="I964" s="18"/>
      <c r="J964" s="18"/>
      <c r="K964" s="19"/>
    </row>
    <row r="965" spans="1:11" x14ac:dyDescent="0.25">
      <c r="A965" s="17" t="s">
        <v>8219</v>
      </c>
      <c r="B965" s="18">
        <v>52</v>
      </c>
      <c r="C965" s="18"/>
      <c r="D965" s="18"/>
      <c r="E965" s="19"/>
      <c r="G965" s="17" t="s">
        <v>8221</v>
      </c>
      <c r="H965" s="18">
        <v>7</v>
      </c>
      <c r="I965" s="18"/>
      <c r="J965" s="18"/>
      <c r="K965" s="19"/>
    </row>
    <row r="966" spans="1:11" x14ac:dyDescent="0.25">
      <c r="A966" s="17" t="s">
        <v>8219</v>
      </c>
      <c r="B966" s="18">
        <v>52</v>
      </c>
      <c r="C966" s="18"/>
      <c r="D966" s="18"/>
      <c r="E966" s="19"/>
      <c r="G966" s="17" t="s">
        <v>8221</v>
      </c>
      <c r="H966" s="18">
        <v>7</v>
      </c>
      <c r="I966" s="18"/>
      <c r="J966" s="18"/>
      <c r="K966" s="19"/>
    </row>
    <row r="967" spans="1:11" x14ac:dyDescent="0.25">
      <c r="A967" s="17" t="s">
        <v>8219</v>
      </c>
      <c r="B967" s="18">
        <v>52</v>
      </c>
      <c r="C967" s="18"/>
      <c r="D967" s="18"/>
      <c r="E967" s="19"/>
      <c r="G967" s="17" t="s">
        <v>8221</v>
      </c>
      <c r="H967" s="18">
        <v>7</v>
      </c>
      <c r="I967" s="18"/>
      <c r="J967" s="18"/>
      <c r="K967" s="19"/>
    </row>
    <row r="968" spans="1:11" x14ac:dyDescent="0.25">
      <c r="A968" s="17" t="s">
        <v>8219</v>
      </c>
      <c r="B968" s="18">
        <v>52</v>
      </c>
      <c r="C968" s="18"/>
      <c r="D968" s="18"/>
      <c r="E968" s="19"/>
      <c r="G968" s="17" t="s">
        <v>8221</v>
      </c>
      <c r="H968" s="18">
        <v>7</v>
      </c>
      <c r="I968" s="18"/>
      <c r="J968" s="18"/>
      <c r="K968" s="19"/>
    </row>
    <row r="969" spans="1:11" x14ac:dyDescent="0.25">
      <c r="A969" s="17" t="s">
        <v>8219</v>
      </c>
      <c r="B969" s="18">
        <v>52</v>
      </c>
      <c r="C969" s="18"/>
      <c r="D969" s="18"/>
      <c r="E969" s="19"/>
      <c r="G969" s="17" t="s">
        <v>8221</v>
      </c>
      <c r="H969" s="18">
        <v>7</v>
      </c>
      <c r="I969" s="18"/>
      <c r="J969" s="18"/>
      <c r="K969" s="19"/>
    </row>
    <row r="970" spans="1:11" x14ac:dyDescent="0.25">
      <c r="A970" s="17" t="s">
        <v>8219</v>
      </c>
      <c r="B970" s="18">
        <v>52</v>
      </c>
      <c r="C970" s="18"/>
      <c r="D970" s="18"/>
      <c r="E970" s="19"/>
      <c r="G970" s="17" t="s">
        <v>8221</v>
      </c>
      <c r="H970" s="18">
        <v>7</v>
      </c>
      <c r="I970" s="18"/>
      <c r="J970" s="18"/>
      <c r="K970" s="19"/>
    </row>
    <row r="971" spans="1:11" x14ac:dyDescent="0.25">
      <c r="A971" s="17" t="s">
        <v>8219</v>
      </c>
      <c r="B971" s="18">
        <v>52</v>
      </c>
      <c r="C971" s="18"/>
      <c r="D971" s="18"/>
      <c r="E971" s="19"/>
      <c r="G971" s="17" t="s">
        <v>8221</v>
      </c>
      <c r="H971" s="18">
        <v>7</v>
      </c>
      <c r="I971" s="18"/>
      <c r="J971" s="18"/>
      <c r="K971" s="19"/>
    </row>
    <row r="972" spans="1:11" x14ac:dyDescent="0.25">
      <c r="A972" s="17" t="s">
        <v>8219</v>
      </c>
      <c r="B972" s="18">
        <v>52</v>
      </c>
      <c r="C972" s="18"/>
      <c r="D972" s="18"/>
      <c r="E972" s="19"/>
      <c r="G972" s="17" t="s">
        <v>8221</v>
      </c>
      <c r="H972" s="18">
        <v>7</v>
      </c>
      <c r="I972" s="18"/>
      <c r="J972" s="18"/>
      <c r="K972" s="19"/>
    </row>
    <row r="973" spans="1:11" x14ac:dyDescent="0.25">
      <c r="A973" s="17" t="s">
        <v>8219</v>
      </c>
      <c r="B973" s="18">
        <v>52</v>
      </c>
      <c r="C973" s="18"/>
      <c r="D973" s="18"/>
      <c r="E973" s="19"/>
      <c r="G973" s="17" t="s">
        <v>8221</v>
      </c>
      <c r="H973" s="18">
        <v>7</v>
      </c>
      <c r="I973" s="18"/>
      <c r="J973" s="18"/>
      <c r="K973" s="19"/>
    </row>
    <row r="974" spans="1:11" x14ac:dyDescent="0.25">
      <c r="A974" s="17" t="s">
        <v>8219</v>
      </c>
      <c r="B974" s="18">
        <v>52</v>
      </c>
      <c r="C974" s="18"/>
      <c r="D974" s="18"/>
      <c r="E974" s="19"/>
      <c r="G974" s="17" t="s">
        <v>8221</v>
      </c>
      <c r="H974" s="18">
        <v>7</v>
      </c>
      <c r="I974" s="18"/>
      <c r="J974" s="18"/>
      <c r="K974" s="19"/>
    </row>
    <row r="975" spans="1:11" x14ac:dyDescent="0.25">
      <c r="A975" s="17" t="s">
        <v>8219</v>
      </c>
      <c r="B975" s="18">
        <v>53</v>
      </c>
      <c r="C975" s="18"/>
      <c r="D975" s="18"/>
      <c r="E975" s="19"/>
      <c r="G975" s="17" t="s">
        <v>8221</v>
      </c>
      <c r="H975" s="18">
        <v>7</v>
      </c>
      <c r="I975" s="18"/>
      <c r="J975" s="18"/>
      <c r="K975" s="19"/>
    </row>
    <row r="976" spans="1:11" x14ac:dyDescent="0.25">
      <c r="A976" s="17" t="s">
        <v>8219</v>
      </c>
      <c r="B976" s="18">
        <v>53</v>
      </c>
      <c r="C976" s="18"/>
      <c r="D976" s="18"/>
      <c r="E976" s="19"/>
      <c r="G976" s="17" t="s">
        <v>8221</v>
      </c>
      <c r="H976" s="18">
        <v>7</v>
      </c>
      <c r="I976" s="18"/>
      <c r="J976" s="18"/>
      <c r="K976" s="19"/>
    </row>
    <row r="977" spans="1:11" x14ac:dyDescent="0.25">
      <c r="A977" s="17" t="s">
        <v>8219</v>
      </c>
      <c r="B977" s="18">
        <v>53</v>
      </c>
      <c r="C977" s="18"/>
      <c r="D977" s="18"/>
      <c r="E977" s="19"/>
      <c r="G977" s="17" t="s">
        <v>8221</v>
      </c>
      <c r="H977" s="18">
        <v>7</v>
      </c>
      <c r="I977" s="18"/>
      <c r="J977" s="18"/>
      <c r="K977" s="19"/>
    </row>
    <row r="978" spans="1:11" x14ac:dyDescent="0.25">
      <c r="A978" s="17" t="s">
        <v>8219</v>
      </c>
      <c r="B978" s="18">
        <v>53</v>
      </c>
      <c r="C978" s="18"/>
      <c r="D978" s="18"/>
      <c r="E978" s="19"/>
      <c r="G978" s="17" t="s">
        <v>8221</v>
      </c>
      <c r="H978" s="18">
        <v>7</v>
      </c>
      <c r="I978" s="18"/>
      <c r="J978" s="18"/>
      <c r="K978" s="19"/>
    </row>
    <row r="979" spans="1:11" x14ac:dyDescent="0.25">
      <c r="A979" s="17" t="s">
        <v>8219</v>
      </c>
      <c r="B979" s="18">
        <v>53</v>
      </c>
      <c r="C979" s="18"/>
      <c r="D979" s="18"/>
      <c r="E979" s="19"/>
      <c r="G979" s="17" t="s">
        <v>8221</v>
      </c>
      <c r="H979" s="18">
        <v>7</v>
      </c>
      <c r="I979" s="18"/>
      <c r="J979" s="18"/>
      <c r="K979" s="19"/>
    </row>
    <row r="980" spans="1:11" x14ac:dyDescent="0.25">
      <c r="A980" s="17" t="s">
        <v>8219</v>
      </c>
      <c r="B980" s="18">
        <v>53</v>
      </c>
      <c r="C980" s="18"/>
      <c r="D980" s="18"/>
      <c r="E980" s="19"/>
      <c r="G980" s="17" t="s">
        <v>8221</v>
      </c>
      <c r="H980" s="18">
        <v>7</v>
      </c>
      <c r="I980" s="18"/>
      <c r="J980" s="18"/>
      <c r="K980" s="19"/>
    </row>
    <row r="981" spans="1:11" x14ac:dyDescent="0.25">
      <c r="A981" s="17" t="s">
        <v>8219</v>
      </c>
      <c r="B981" s="18">
        <v>53</v>
      </c>
      <c r="C981" s="18"/>
      <c r="D981" s="18"/>
      <c r="E981" s="19"/>
      <c r="G981" s="17" t="s">
        <v>8221</v>
      </c>
      <c r="H981" s="18">
        <v>7</v>
      </c>
      <c r="I981" s="18"/>
      <c r="J981" s="18"/>
      <c r="K981" s="19"/>
    </row>
    <row r="982" spans="1:11" x14ac:dyDescent="0.25">
      <c r="A982" s="17" t="s">
        <v>8219</v>
      </c>
      <c r="B982" s="18">
        <v>54</v>
      </c>
      <c r="C982" s="18"/>
      <c r="D982" s="18"/>
      <c r="E982" s="19"/>
      <c r="G982" s="17" t="s">
        <v>8221</v>
      </c>
      <c r="H982" s="18">
        <v>7</v>
      </c>
      <c r="I982" s="18"/>
      <c r="J982" s="18"/>
      <c r="K982" s="19"/>
    </row>
    <row r="983" spans="1:11" x14ac:dyDescent="0.25">
      <c r="A983" s="17" t="s">
        <v>8219</v>
      </c>
      <c r="B983" s="18">
        <v>54</v>
      </c>
      <c r="C983" s="18"/>
      <c r="D983" s="18"/>
      <c r="E983" s="19"/>
      <c r="G983" s="17" t="s">
        <v>8221</v>
      </c>
      <c r="H983" s="18">
        <v>7</v>
      </c>
      <c r="I983" s="18"/>
      <c r="J983" s="18"/>
      <c r="K983" s="19"/>
    </row>
    <row r="984" spans="1:11" x14ac:dyDescent="0.25">
      <c r="A984" s="17" t="s">
        <v>8219</v>
      </c>
      <c r="B984" s="18">
        <v>54</v>
      </c>
      <c r="C984" s="18"/>
      <c r="D984" s="18"/>
      <c r="E984" s="19"/>
      <c r="G984" s="17" t="s">
        <v>8221</v>
      </c>
      <c r="H984" s="18">
        <v>7</v>
      </c>
      <c r="I984" s="18"/>
      <c r="J984" s="18"/>
      <c r="K984" s="19"/>
    </row>
    <row r="985" spans="1:11" x14ac:dyDescent="0.25">
      <c r="A985" s="17" t="s">
        <v>8219</v>
      </c>
      <c r="B985" s="18">
        <v>54</v>
      </c>
      <c r="C985" s="18"/>
      <c r="D985" s="18"/>
      <c r="E985" s="19"/>
      <c r="G985" s="17" t="s">
        <v>8221</v>
      </c>
      <c r="H985" s="18">
        <v>7</v>
      </c>
      <c r="I985" s="18"/>
      <c r="J985" s="18"/>
      <c r="K985" s="19"/>
    </row>
    <row r="986" spans="1:11" x14ac:dyDescent="0.25">
      <c r="A986" s="17" t="s">
        <v>8219</v>
      </c>
      <c r="B986" s="18">
        <v>54</v>
      </c>
      <c r="C986" s="18"/>
      <c r="D986" s="18"/>
      <c r="E986" s="19"/>
      <c r="G986" s="17" t="s">
        <v>8221</v>
      </c>
      <c r="H986" s="18">
        <v>7</v>
      </c>
      <c r="I986" s="18"/>
      <c r="J986" s="18"/>
      <c r="K986" s="19"/>
    </row>
    <row r="987" spans="1:11" x14ac:dyDescent="0.25">
      <c r="A987" s="17" t="s">
        <v>8219</v>
      </c>
      <c r="B987" s="18">
        <v>54</v>
      </c>
      <c r="C987" s="18"/>
      <c r="D987" s="18"/>
      <c r="E987" s="19"/>
      <c r="G987" s="17" t="s">
        <v>8221</v>
      </c>
      <c r="H987" s="18">
        <v>7</v>
      </c>
      <c r="I987" s="18"/>
      <c r="J987" s="18"/>
      <c r="K987" s="19"/>
    </row>
    <row r="988" spans="1:11" x14ac:dyDescent="0.25">
      <c r="A988" s="17" t="s">
        <v>8219</v>
      </c>
      <c r="B988" s="18">
        <v>54</v>
      </c>
      <c r="C988" s="18"/>
      <c r="D988" s="18"/>
      <c r="E988" s="19"/>
      <c r="G988" s="17" t="s">
        <v>8221</v>
      </c>
      <c r="H988" s="18">
        <v>7</v>
      </c>
      <c r="I988" s="18"/>
      <c r="J988" s="18"/>
      <c r="K988" s="19"/>
    </row>
    <row r="989" spans="1:11" x14ac:dyDescent="0.25">
      <c r="A989" s="17" t="s">
        <v>8219</v>
      </c>
      <c r="B989" s="18">
        <v>54</v>
      </c>
      <c r="C989" s="18"/>
      <c r="D989" s="18"/>
      <c r="E989" s="19"/>
      <c r="G989" s="17" t="s">
        <v>8221</v>
      </c>
      <c r="H989" s="18">
        <v>7</v>
      </c>
      <c r="I989" s="18"/>
      <c r="J989" s="18"/>
      <c r="K989" s="19"/>
    </row>
    <row r="990" spans="1:11" x14ac:dyDescent="0.25">
      <c r="A990" s="17" t="s">
        <v>8219</v>
      </c>
      <c r="B990" s="18">
        <v>54</v>
      </c>
      <c r="C990" s="18"/>
      <c r="D990" s="18"/>
      <c r="E990" s="19"/>
      <c r="G990" s="17" t="s">
        <v>8221</v>
      </c>
      <c r="H990" s="18">
        <v>7</v>
      </c>
      <c r="I990" s="18"/>
      <c r="J990" s="18"/>
      <c r="K990" s="19"/>
    </row>
    <row r="991" spans="1:11" x14ac:dyDescent="0.25">
      <c r="A991" s="17" t="s">
        <v>8219</v>
      </c>
      <c r="B991" s="18">
        <v>54</v>
      </c>
      <c r="C991" s="18"/>
      <c r="D991" s="18"/>
      <c r="E991" s="19"/>
      <c r="G991" s="17" t="s">
        <v>8221</v>
      </c>
      <c r="H991" s="18">
        <v>7</v>
      </c>
      <c r="I991" s="18"/>
      <c r="J991" s="18"/>
      <c r="K991" s="19"/>
    </row>
    <row r="992" spans="1:11" x14ac:dyDescent="0.25">
      <c r="A992" s="17" t="s">
        <v>8219</v>
      </c>
      <c r="B992" s="18">
        <v>54</v>
      </c>
      <c r="C992" s="18"/>
      <c r="D992" s="18"/>
      <c r="E992" s="19"/>
      <c r="G992" s="17" t="s">
        <v>8221</v>
      </c>
      <c r="H992" s="18">
        <v>7</v>
      </c>
      <c r="I992" s="18"/>
      <c r="J992" s="18"/>
      <c r="K992" s="19"/>
    </row>
    <row r="993" spans="1:11" x14ac:dyDescent="0.25">
      <c r="A993" s="17" t="s">
        <v>8219</v>
      </c>
      <c r="B993" s="18">
        <v>54</v>
      </c>
      <c r="C993" s="18"/>
      <c r="D993" s="18"/>
      <c r="E993" s="19"/>
      <c r="G993" s="17" t="s">
        <v>8221</v>
      </c>
      <c r="H993" s="18">
        <v>7</v>
      </c>
      <c r="I993" s="18"/>
      <c r="J993" s="18"/>
      <c r="K993" s="19"/>
    </row>
    <row r="994" spans="1:11" x14ac:dyDescent="0.25">
      <c r="A994" s="17" t="s">
        <v>8219</v>
      </c>
      <c r="B994" s="18">
        <v>55</v>
      </c>
      <c r="C994" s="18"/>
      <c r="D994" s="18"/>
      <c r="E994" s="19"/>
      <c r="G994" s="17" t="s">
        <v>8221</v>
      </c>
      <c r="H994" s="18">
        <v>7</v>
      </c>
      <c r="I994" s="18"/>
      <c r="J994" s="18"/>
      <c r="K994" s="19"/>
    </row>
    <row r="995" spans="1:11" x14ac:dyDescent="0.25">
      <c r="A995" s="17" t="s">
        <v>8219</v>
      </c>
      <c r="B995" s="18">
        <v>55</v>
      </c>
      <c r="C995" s="18"/>
      <c r="D995" s="18"/>
      <c r="E995" s="19"/>
      <c r="G995" s="17" t="s">
        <v>8221</v>
      </c>
      <c r="H995" s="18">
        <v>7</v>
      </c>
      <c r="I995" s="18"/>
      <c r="J995" s="18"/>
      <c r="K995" s="19"/>
    </row>
    <row r="996" spans="1:11" x14ac:dyDescent="0.25">
      <c r="A996" s="17" t="s">
        <v>8219</v>
      </c>
      <c r="B996" s="18">
        <v>55</v>
      </c>
      <c r="C996" s="18"/>
      <c r="D996" s="18"/>
      <c r="E996" s="19"/>
      <c r="G996" s="17" t="s">
        <v>8221</v>
      </c>
      <c r="H996" s="18">
        <v>7</v>
      </c>
      <c r="I996" s="18"/>
      <c r="J996" s="18"/>
      <c r="K996" s="19"/>
    </row>
    <row r="997" spans="1:11" x14ac:dyDescent="0.25">
      <c r="A997" s="17" t="s">
        <v>8219</v>
      </c>
      <c r="B997" s="18">
        <v>55</v>
      </c>
      <c r="C997" s="18"/>
      <c r="D997" s="18"/>
      <c r="E997" s="19"/>
      <c r="G997" s="17" t="s">
        <v>8221</v>
      </c>
      <c r="H997" s="18">
        <v>7</v>
      </c>
      <c r="I997" s="18"/>
      <c r="J997" s="18"/>
      <c r="K997" s="19"/>
    </row>
    <row r="998" spans="1:11" x14ac:dyDescent="0.25">
      <c r="A998" s="17" t="s">
        <v>8219</v>
      </c>
      <c r="B998" s="18">
        <v>55</v>
      </c>
      <c r="C998" s="18"/>
      <c r="D998" s="18"/>
      <c r="E998" s="19"/>
      <c r="G998" s="17" t="s">
        <v>8221</v>
      </c>
      <c r="H998" s="18">
        <v>7</v>
      </c>
      <c r="I998" s="18"/>
      <c r="J998" s="18"/>
      <c r="K998" s="19"/>
    </row>
    <row r="999" spans="1:11" x14ac:dyDescent="0.25">
      <c r="A999" s="17" t="s">
        <v>8219</v>
      </c>
      <c r="B999" s="18">
        <v>55</v>
      </c>
      <c r="C999" s="18"/>
      <c r="D999" s="18"/>
      <c r="E999" s="19"/>
      <c r="G999" s="17" t="s">
        <v>8221</v>
      </c>
      <c r="H999" s="18">
        <v>7</v>
      </c>
      <c r="I999" s="18"/>
      <c r="J999" s="18"/>
      <c r="K999" s="19"/>
    </row>
    <row r="1000" spans="1:11" x14ac:dyDescent="0.25">
      <c r="A1000" s="17" t="s">
        <v>8219</v>
      </c>
      <c r="B1000" s="18">
        <v>55</v>
      </c>
      <c r="C1000" s="18"/>
      <c r="D1000" s="18"/>
      <c r="E1000" s="19"/>
      <c r="G1000" s="17" t="s">
        <v>8221</v>
      </c>
      <c r="H1000" s="18">
        <v>7</v>
      </c>
      <c r="I1000" s="18"/>
      <c r="J1000" s="18"/>
      <c r="K1000" s="19"/>
    </row>
    <row r="1001" spans="1:11" x14ac:dyDescent="0.25">
      <c r="A1001" s="17" t="s">
        <v>8219</v>
      </c>
      <c r="B1001" s="18">
        <v>55</v>
      </c>
      <c r="C1001" s="18"/>
      <c r="D1001" s="18"/>
      <c r="E1001" s="19"/>
      <c r="G1001" s="17" t="s">
        <v>8221</v>
      </c>
      <c r="H1001" s="18">
        <v>7</v>
      </c>
      <c r="I1001" s="18"/>
      <c r="J1001" s="18"/>
      <c r="K1001" s="19"/>
    </row>
    <row r="1002" spans="1:11" x14ac:dyDescent="0.25">
      <c r="A1002" s="17" t="s">
        <v>8219</v>
      </c>
      <c r="B1002" s="18">
        <v>55</v>
      </c>
      <c r="C1002" s="18"/>
      <c r="D1002" s="18"/>
      <c r="E1002" s="19"/>
      <c r="G1002" s="17" t="s">
        <v>8221</v>
      </c>
      <c r="H1002" s="18">
        <v>7</v>
      </c>
      <c r="I1002" s="18"/>
      <c r="J1002" s="18"/>
      <c r="K1002" s="19"/>
    </row>
    <row r="1003" spans="1:11" x14ac:dyDescent="0.25">
      <c r="A1003" s="17" t="s">
        <v>8219</v>
      </c>
      <c r="B1003" s="18">
        <v>55</v>
      </c>
      <c r="C1003" s="18"/>
      <c r="D1003" s="18"/>
      <c r="E1003" s="19"/>
      <c r="G1003" s="17" t="s">
        <v>8221</v>
      </c>
      <c r="H1003" s="18">
        <v>7</v>
      </c>
      <c r="I1003" s="18"/>
      <c r="J1003" s="18"/>
      <c r="K1003" s="19"/>
    </row>
    <row r="1004" spans="1:11" x14ac:dyDescent="0.25">
      <c r="A1004" s="17" t="s">
        <v>8219</v>
      </c>
      <c r="B1004" s="18">
        <v>55</v>
      </c>
      <c r="C1004" s="18"/>
      <c r="D1004" s="18"/>
      <c r="E1004" s="19"/>
      <c r="G1004" s="17" t="s">
        <v>8221</v>
      </c>
      <c r="H1004" s="18">
        <v>7</v>
      </c>
      <c r="I1004" s="18"/>
      <c r="J1004" s="18"/>
      <c r="K1004" s="19"/>
    </row>
    <row r="1005" spans="1:11" x14ac:dyDescent="0.25">
      <c r="A1005" s="17" t="s">
        <v>8219</v>
      </c>
      <c r="B1005" s="18">
        <v>55</v>
      </c>
      <c r="C1005" s="18"/>
      <c r="D1005" s="18"/>
      <c r="E1005" s="19"/>
      <c r="G1005" s="17" t="s">
        <v>8221</v>
      </c>
      <c r="H1005" s="18">
        <v>7</v>
      </c>
      <c r="I1005" s="18"/>
      <c r="J1005" s="18"/>
      <c r="K1005" s="19"/>
    </row>
    <row r="1006" spans="1:11" x14ac:dyDescent="0.25">
      <c r="A1006" s="17" t="s">
        <v>8219</v>
      </c>
      <c r="B1006" s="18">
        <v>55</v>
      </c>
      <c r="C1006" s="18"/>
      <c r="D1006" s="18"/>
      <c r="E1006" s="19"/>
      <c r="G1006" s="17" t="s">
        <v>8221</v>
      </c>
      <c r="H1006" s="18">
        <v>7</v>
      </c>
      <c r="I1006" s="18"/>
      <c r="J1006" s="18"/>
      <c r="K1006" s="19"/>
    </row>
    <row r="1007" spans="1:11" x14ac:dyDescent="0.25">
      <c r="A1007" s="17" t="s">
        <v>8219</v>
      </c>
      <c r="B1007" s="18">
        <v>55</v>
      </c>
      <c r="C1007" s="18"/>
      <c r="D1007" s="18"/>
      <c r="E1007" s="19"/>
      <c r="G1007" s="17" t="s">
        <v>8221</v>
      </c>
      <c r="H1007" s="18">
        <v>7</v>
      </c>
      <c r="I1007" s="18"/>
      <c r="J1007" s="18"/>
      <c r="K1007" s="19"/>
    </row>
    <row r="1008" spans="1:11" x14ac:dyDescent="0.25">
      <c r="A1008" s="17" t="s">
        <v>8219</v>
      </c>
      <c r="B1008" s="18">
        <v>56</v>
      </c>
      <c r="C1008" s="18"/>
      <c r="D1008" s="18"/>
      <c r="E1008" s="19"/>
      <c r="G1008" s="17" t="s">
        <v>8221</v>
      </c>
      <c r="H1008" s="18">
        <v>7</v>
      </c>
      <c r="I1008" s="18"/>
      <c r="J1008" s="18"/>
      <c r="K1008" s="19"/>
    </row>
    <row r="1009" spans="1:11" x14ac:dyDescent="0.25">
      <c r="A1009" s="17" t="s">
        <v>8219</v>
      </c>
      <c r="B1009" s="18">
        <v>56</v>
      </c>
      <c r="C1009" s="18"/>
      <c r="D1009" s="18"/>
      <c r="E1009" s="19"/>
      <c r="G1009" s="17" t="s">
        <v>8221</v>
      </c>
      <c r="H1009" s="18">
        <v>7</v>
      </c>
      <c r="I1009" s="18"/>
      <c r="J1009" s="18"/>
      <c r="K1009" s="19"/>
    </row>
    <row r="1010" spans="1:11" x14ac:dyDescent="0.25">
      <c r="A1010" s="17" t="s">
        <v>8219</v>
      </c>
      <c r="B1010" s="18">
        <v>56</v>
      </c>
      <c r="C1010" s="18"/>
      <c r="D1010" s="18"/>
      <c r="E1010" s="19"/>
      <c r="G1010" s="17" t="s">
        <v>8221</v>
      </c>
      <c r="H1010" s="18">
        <v>8</v>
      </c>
      <c r="I1010" s="18"/>
      <c r="J1010" s="18"/>
      <c r="K1010" s="19"/>
    </row>
    <row r="1011" spans="1:11" x14ac:dyDescent="0.25">
      <c r="A1011" s="17" t="s">
        <v>8219</v>
      </c>
      <c r="B1011" s="18">
        <v>56</v>
      </c>
      <c r="C1011" s="18"/>
      <c r="D1011" s="18"/>
      <c r="E1011" s="19"/>
      <c r="G1011" s="17" t="s">
        <v>8221</v>
      </c>
      <c r="H1011" s="18">
        <v>8</v>
      </c>
      <c r="I1011" s="18"/>
      <c r="J1011" s="18"/>
      <c r="K1011" s="19"/>
    </row>
    <row r="1012" spans="1:11" x14ac:dyDescent="0.25">
      <c r="A1012" s="17" t="s">
        <v>8219</v>
      </c>
      <c r="B1012" s="18">
        <v>56</v>
      </c>
      <c r="C1012" s="18"/>
      <c r="D1012" s="18"/>
      <c r="E1012" s="19"/>
      <c r="G1012" s="17" t="s">
        <v>8221</v>
      </c>
      <c r="H1012" s="18">
        <v>8</v>
      </c>
      <c r="I1012" s="18"/>
      <c r="J1012" s="18"/>
      <c r="K1012" s="19"/>
    </row>
    <row r="1013" spans="1:11" x14ac:dyDescent="0.25">
      <c r="A1013" s="17" t="s">
        <v>8219</v>
      </c>
      <c r="B1013" s="18">
        <v>56</v>
      </c>
      <c r="C1013" s="18"/>
      <c r="D1013" s="18"/>
      <c r="E1013" s="19"/>
      <c r="G1013" s="17" t="s">
        <v>8221</v>
      </c>
      <c r="H1013" s="18">
        <v>8</v>
      </c>
      <c r="I1013" s="18"/>
      <c r="J1013" s="18"/>
      <c r="K1013" s="19"/>
    </row>
    <row r="1014" spans="1:11" x14ac:dyDescent="0.25">
      <c r="A1014" s="17" t="s">
        <v>8219</v>
      </c>
      <c r="B1014" s="18">
        <v>56</v>
      </c>
      <c r="C1014" s="18"/>
      <c r="D1014" s="18"/>
      <c r="E1014" s="19"/>
      <c r="G1014" s="17" t="s">
        <v>8221</v>
      </c>
      <c r="H1014" s="18">
        <v>8</v>
      </c>
      <c r="I1014" s="18"/>
      <c r="J1014" s="18"/>
      <c r="K1014" s="19"/>
    </row>
    <row r="1015" spans="1:11" x14ac:dyDescent="0.25">
      <c r="A1015" s="17" t="s">
        <v>8219</v>
      </c>
      <c r="B1015" s="18">
        <v>56</v>
      </c>
      <c r="C1015" s="18"/>
      <c r="D1015" s="18"/>
      <c r="E1015" s="19"/>
      <c r="G1015" s="17" t="s">
        <v>8221</v>
      </c>
      <c r="H1015" s="18">
        <v>8</v>
      </c>
      <c r="I1015" s="18"/>
      <c r="J1015" s="18"/>
      <c r="K1015" s="19"/>
    </row>
    <row r="1016" spans="1:11" x14ac:dyDescent="0.25">
      <c r="A1016" s="17" t="s">
        <v>8219</v>
      </c>
      <c r="B1016" s="18">
        <v>56</v>
      </c>
      <c r="C1016" s="18"/>
      <c r="D1016" s="18"/>
      <c r="E1016" s="19"/>
      <c r="G1016" s="17" t="s">
        <v>8221</v>
      </c>
      <c r="H1016" s="18">
        <v>8</v>
      </c>
      <c r="I1016" s="18"/>
      <c r="J1016" s="18"/>
      <c r="K1016" s="19"/>
    </row>
    <row r="1017" spans="1:11" x14ac:dyDescent="0.25">
      <c r="A1017" s="17" t="s">
        <v>8219</v>
      </c>
      <c r="B1017" s="18">
        <v>56</v>
      </c>
      <c r="C1017" s="18"/>
      <c r="D1017" s="18"/>
      <c r="E1017" s="19"/>
      <c r="G1017" s="17" t="s">
        <v>8221</v>
      </c>
      <c r="H1017" s="18">
        <v>8</v>
      </c>
      <c r="I1017" s="18"/>
      <c r="J1017" s="18"/>
      <c r="K1017" s="19"/>
    </row>
    <row r="1018" spans="1:11" x14ac:dyDescent="0.25">
      <c r="A1018" s="17" t="s">
        <v>8219</v>
      </c>
      <c r="B1018" s="18">
        <v>56</v>
      </c>
      <c r="C1018" s="18"/>
      <c r="D1018" s="18"/>
      <c r="E1018" s="19"/>
      <c r="G1018" s="17" t="s">
        <v>8221</v>
      </c>
      <c r="H1018" s="18">
        <v>8</v>
      </c>
      <c r="I1018" s="18"/>
      <c r="J1018" s="18"/>
      <c r="K1018" s="19"/>
    </row>
    <row r="1019" spans="1:11" x14ac:dyDescent="0.25">
      <c r="A1019" s="17" t="s">
        <v>8219</v>
      </c>
      <c r="B1019" s="18">
        <v>56</v>
      </c>
      <c r="C1019" s="18"/>
      <c r="D1019" s="18"/>
      <c r="E1019" s="19"/>
      <c r="G1019" s="17" t="s">
        <v>8221</v>
      </c>
      <c r="H1019" s="18">
        <v>8</v>
      </c>
      <c r="I1019" s="18"/>
      <c r="J1019" s="18"/>
      <c r="K1019" s="19"/>
    </row>
    <row r="1020" spans="1:11" x14ac:dyDescent="0.25">
      <c r="A1020" s="17" t="s">
        <v>8219</v>
      </c>
      <c r="B1020" s="18">
        <v>56</v>
      </c>
      <c r="C1020" s="18"/>
      <c r="D1020" s="18"/>
      <c r="E1020" s="19"/>
      <c r="G1020" s="17" t="s">
        <v>8221</v>
      </c>
      <c r="H1020" s="18">
        <v>8</v>
      </c>
      <c r="I1020" s="18"/>
      <c r="J1020" s="18"/>
      <c r="K1020" s="19"/>
    </row>
    <row r="1021" spans="1:11" x14ac:dyDescent="0.25">
      <c r="A1021" s="17" t="s">
        <v>8219</v>
      </c>
      <c r="B1021" s="18">
        <v>56</v>
      </c>
      <c r="C1021" s="18"/>
      <c r="D1021" s="18"/>
      <c r="E1021" s="19"/>
      <c r="G1021" s="17" t="s">
        <v>8221</v>
      </c>
      <c r="H1021" s="18">
        <v>8</v>
      </c>
      <c r="I1021" s="18"/>
      <c r="J1021" s="18"/>
      <c r="K1021" s="19"/>
    </row>
    <row r="1022" spans="1:11" x14ac:dyDescent="0.25">
      <c r="A1022" s="17" t="s">
        <v>8219</v>
      </c>
      <c r="B1022" s="18">
        <v>56</v>
      </c>
      <c r="C1022" s="18"/>
      <c r="D1022" s="18"/>
      <c r="E1022" s="19"/>
      <c r="G1022" s="17" t="s">
        <v>8221</v>
      </c>
      <c r="H1022" s="18">
        <v>8</v>
      </c>
      <c r="I1022" s="18"/>
      <c r="J1022" s="18"/>
      <c r="K1022" s="19"/>
    </row>
    <row r="1023" spans="1:11" x14ac:dyDescent="0.25">
      <c r="A1023" s="17" t="s">
        <v>8219</v>
      </c>
      <c r="B1023" s="18">
        <v>57</v>
      </c>
      <c r="C1023" s="18"/>
      <c r="D1023" s="18"/>
      <c r="E1023" s="19"/>
      <c r="G1023" s="17" t="s">
        <v>8221</v>
      </c>
      <c r="H1023" s="18">
        <v>8</v>
      </c>
      <c r="I1023" s="18"/>
      <c r="J1023" s="18"/>
      <c r="K1023" s="19"/>
    </row>
    <row r="1024" spans="1:11" x14ac:dyDescent="0.25">
      <c r="A1024" s="17" t="s">
        <v>8219</v>
      </c>
      <c r="B1024" s="18">
        <v>57</v>
      </c>
      <c r="C1024" s="18"/>
      <c r="D1024" s="18"/>
      <c r="E1024" s="19"/>
      <c r="G1024" s="17" t="s">
        <v>8221</v>
      </c>
      <c r="H1024" s="18">
        <v>8</v>
      </c>
      <c r="I1024" s="18"/>
      <c r="J1024" s="18"/>
      <c r="K1024" s="19"/>
    </row>
    <row r="1025" spans="1:11" x14ac:dyDescent="0.25">
      <c r="A1025" s="17" t="s">
        <v>8219</v>
      </c>
      <c r="B1025" s="18">
        <v>57</v>
      </c>
      <c r="C1025" s="18"/>
      <c r="D1025" s="18"/>
      <c r="E1025" s="19"/>
      <c r="G1025" s="17" t="s">
        <v>8221</v>
      </c>
      <c r="H1025" s="18">
        <v>8</v>
      </c>
      <c r="I1025" s="18"/>
      <c r="J1025" s="18"/>
      <c r="K1025" s="19"/>
    </row>
    <row r="1026" spans="1:11" x14ac:dyDescent="0.25">
      <c r="A1026" s="17" t="s">
        <v>8219</v>
      </c>
      <c r="B1026" s="18">
        <v>57</v>
      </c>
      <c r="C1026" s="18"/>
      <c r="D1026" s="18"/>
      <c r="E1026" s="19"/>
      <c r="G1026" s="17" t="s">
        <v>8221</v>
      </c>
      <c r="H1026" s="18">
        <v>8</v>
      </c>
      <c r="I1026" s="18"/>
      <c r="J1026" s="18"/>
      <c r="K1026" s="19"/>
    </row>
    <row r="1027" spans="1:11" x14ac:dyDescent="0.25">
      <c r="A1027" s="17" t="s">
        <v>8219</v>
      </c>
      <c r="B1027" s="18">
        <v>57</v>
      </c>
      <c r="C1027" s="18"/>
      <c r="D1027" s="18"/>
      <c r="E1027" s="19"/>
      <c r="G1027" s="17" t="s">
        <v>8221</v>
      </c>
      <c r="H1027" s="18">
        <v>8</v>
      </c>
      <c r="I1027" s="18"/>
      <c r="J1027" s="18"/>
      <c r="K1027" s="19"/>
    </row>
    <row r="1028" spans="1:11" x14ac:dyDescent="0.25">
      <c r="A1028" s="17" t="s">
        <v>8219</v>
      </c>
      <c r="B1028" s="18">
        <v>57</v>
      </c>
      <c r="C1028" s="18"/>
      <c r="D1028" s="18"/>
      <c r="E1028" s="19"/>
      <c r="G1028" s="17" t="s">
        <v>8221</v>
      </c>
      <c r="H1028" s="18">
        <v>8</v>
      </c>
      <c r="I1028" s="18"/>
      <c r="J1028" s="18"/>
      <c r="K1028" s="19"/>
    </row>
    <row r="1029" spans="1:11" x14ac:dyDescent="0.25">
      <c r="A1029" s="17" t="s">
        <v>8219</v>
      </c>
      <c r="B1029" s="18">
        <v>57</v>
      </c>
      <c r="C1029" s="18"/>
      <c r="D1029" s="18"/>
      <c r="E1029" s="19"/>
      <c r="G1029" s="17" t="s">
        <v>8221</v>
      </c>
      <c r="H1029" s="18">
        <v>8</v>
      </c>
      <c r="I1029" s="18"/>
      <c r="J1029" s="18"/>
      <c r="K1029" s="19"/>
    </row>
    <row r="1030" spans="1:11" x14ac:dyDescent="0.25">
      <c r="A1030" s="17" t="s">
        <v>8219</v>
      </c>
      <c r="B1030" s="18">
        <v>57</v>
      </c>
      <c r="C1030" s="18"/>
      <c r="D1030" s="18"/>
      <c r="E1030" s="19"/>
      <c r="G1030" s="17" t="s">
        <v>8221</v>
      </c>
      <c r="H1030" s="18">
        <v>8</v>
      </c>
      <c r="I1030" s="18"/>
      <c r="J1030" s="18"/>
      <c r="K1030" s="19"/>
    </row>
    <row r="1031" spans="1:11" x14ac:dyDescent="0.25">
      <c r="A1031" s="17" t="s">
        <v>8219</v>
      </c>
      <c r="B1031" s="18">
        <v>57</v>
      </c>
      <c r="C1031" s="18"/>
      <c r="D1031" s="18"/>
      <c r="E1031" s="19"/>
      <c r="G1031" s="17" t="s">
        <v>8221</v>
      </c>
      <c r="H1031" s="18">
        <v>8</v>
      </c>
      <c r="I1031" s="18"/>
      <c r="J1031" s="18"/>
      <c r="K1031" s="19"/>
    </row>
    <row r="1032" spans="1:11" x14ac:dyDescent="0.25">
      <c r="A1032" s="17" t="s">
        <v>8219</v>
      </c>
      <c r="B1032" s="18">
        <v>57</v>
      </c>
      <c r="C1032" s="18"/>
      <c r="D1032" s="18"/>
      <c r="E1032" s="19"/>
      <c r="G1032" s="17" t="s">
        <v>8221</v>
      </c>
      <c r="H1032" s="18">
        <v>8</v>
      </c>
      <c r="I1032" s="18"/>
      <c r="J1032" s="18"/>
      <c r="K1032" s="19"/>
    </row>
    <row r="1033" spans="1:11" x14ac:dyDescent="0.25">
      <c r="A1033" s="17" t="s">
        <v>8219</v>
      </c>
      <c r="B1033" s="18">
        <v>57</v>
      </c>
      <c r="C1033" s="18"/>
      <c r="D1033" s="18"/>
      <c r="E1033" s="19"/>
      <c r="G1033" s="17" t="s">
        <v>8221</v>
      </c>
      <c r="H1033" s="18">
        <v>8</v>
      </c>
      <c r="I1033" s="18"/>
      <c r="J1033" s="18"/>
      <c r="K1033" s="19"/>
    </row>
    <row r="1034" spans="1:11" x14ac:dyDescent="0.25">
      <c r="A1034" s="17" t="s">
        <v>8219</v>
      </c>
      <c r="B1034" s="18">
        <v>57</v>
      </c>
      <c r="C1034" s="18"/>
      <c r="D1034" s="18"/>
      <c r="E1034" s="19"/>
      <c r="G1034" s="17" t="s">
        <v>8221</v>
      </c>
      <c r="H1034" s="18">
        <v>8</v>
      </c>
      <c r="I1034" s="18"/>
      <c r="J1034" s="18"/>
      <c r="K1034" s="19"/>
    </row>
    <row r="1035" spans="1:11" x14ac:dyDescent="0.25">
      <c r="A1035" s="17" t="s">
        <v>8219</v>
      </c>
      <c r="B1035" s="18">
        <v>57</v>
      </c>
      <c r="C1035" s="18"/>
      <c r="D1035" s="18"/>
      <c r="E1035" s="19"/>
      <c r="G1035" s="17" t="s">
        <v>8221</v>
      </c>
      <c r="H1035" s="18">
        <v>8</v>
      </c>
      <c r="I1035" s="18"/>
      <c r="J1035" s="18"/>
      <c r="K1035" s="19"/>
    </row>
    <row r="1036" spans="1:11" x14ac:dyDescent="0.25">
      <c r="A1036" s="17" t="s">
        <v>8219</v>
      </c>
      <c r="B1036" s="18">
        <v>57</v>
      </c>
      <c r="C1036" s="18"/>
      <c r="D1036" s="18"/>
      <c r="E1036" s="19"/>
      <c r="G1036" s="17" t="s">
        <v>8221</v>
      </c>
      <c r="H1036" s="18">
        <v>8</v>
      </c>
      <c r="I1036" s="18"/>
      <c r="J1036" s="18"/>
      <c r="K1036" s="19"/>
    </row>
    <row r="1037" spans="1:11" x14ac:dyDescent="0.25">
      <c r="A1037" s="17" t="s">
        <v>8219</v>
      </c>
      <c r="B1037" s="18">
        <v>57</v>
      </c>
      <c r="C1037" s="18"/>
      <c r="D1037" s="18"/>
      <c r="E1037" s="19"/>
      <c r="G1037" s="17" t="s">
        <v>8221</v>
      </c>
      <c r="H1037" s="18">
        <v>8</v>
      </c>
      <c r="I1037" s="18"/>
      <c r="J1037" s="18"/>
      <c r="K1037" s="19"/>
    </row>
    <row r="1038" spans="1:11" x14ac:dyDescent="0.25">
      <c r="A1038" s="17" t="s">
        <v>8219</v>
      </c>
      <c r="B1038" s="18">
        <v>57</v>
      </c>
      <c r="C1038" s="18"/>
      <c r="D1038" s="18"/>
      <c r="E1038" s="19"/>
      <c r="G1038" s="17" t="s">
        <v>8221</v>
      </c>
      <c r="H1038" s="18">
        <v>8</v>
      </c>
      <c r="I1038" s="18"/>
      <c r="J1038" s="18"/>
      <c r="K1038" s="19"/>
    </row>
    <row r="1039" spans="1:11" x14ac:dyDescent="0.25">
      <c r="A1039" s="17" t="s">
        <v>8219</v>
      </c>
      <c r="B1039" s="18">
        <v>57</v>
      </c>
      <c r="C1039" s="18"/>
      <c r="D1039" s="18"/>
      <c r="E1039" s="19"/>
      <c r="G1039" s="17" t="s">
        <v>8221</v>
      </c>
      <c r="H1039" s="18">
        <v>8</v>
      </c>
      <c r="I1039" s="18"/>
      <c r="J1039" s="18"/>
      <c r="K1039" s="19"/>
    </row>
    <row r="1040" spans="1:11" x14ac:dyDescent="0.25">
      <c r="A1040" s="17" t="s">
        <v>8219</v>
      </c>
      <c r="B1040" s="18">
        <v>57</v>
      </c>
      <c r="C1040" s="18"/>
      <c r="D1040" s="18"/>
      <c r="E1040" s="19"/>
      <c r="G1040" s="17" t="s">
        <v>8221</v>
      </c>
      <c r="H1040" s="18">
        <v>8</v>
      </c>
      <c r="I1040" s="18"/>
      <c r="J1040" s="18"/>
      <c r="K1040" s="19"/>
    </row>
    <row r="1041" spans="1:11" x14ac:dyDescent="0.25">
      <c r="A1041" s="17" t="s">
        <v>8219</v>
      </c>
      <c r="B1041" s="18">
        <v>57</v>
      </c>
      <c r="C1041" s="18"/>
      <c r="D1041" s="18"/>
      <c r="E1041" s="19"/>
      <c r="G1041" s="17" t="s">
        <v>8221</v>
      </c>
      <c r="H1041" s="18">
        <v>8</v>
      </c>
      <c r="I1041" s="18"/>
      <c r="J1041" s="18"/>
      <c r="K1041" s="19"/>
    </row>
    <row r="1042" spans="1:11" x14ac:dyDescent="0.25">
      <c r="A1042" s="17" t="s">
        <v>8219</v>
      </c>
      <c r="B1042" s="18">
        <v>57</v>
      </c>
      <c r="C1042" s="18"/>
      <c r="D1042" s="18"/>
      <c r="E1042" s="19"/>
      <c r="G1042" s="17" t="s">
        <v>8221</v>
      </c>
      <c r="H1042" s="18">
        <v>8</v>
      </c>
      <c r="I1042" s="18"/>
      <c r="J1042" s="18"/>
      <c r="K1042" s="19"/>
    </row>
    <row r="1043" spans="1:11" x14ac:dyDescent="0.25">
      <c r="A1043" s="17" t="s">
        <v>8219</v>
      </c>
      <c r="B1043" s="18">
        <v>57</v>
      </c>
      <c r="C1043" s="18"/>
      <c r="D1043" s="18"/>
      <c r="E1043" s="19"/>
      <c r="G1043" s="17" t="s">
        <v>8221</v>
      </c>
      <c r="H1043" s="18">
        <v>8</v>
      </c>
      <c r="I1043" s="18"/>
      <c r="J1043" s="18"/>
      <c r="K1043" s="19"/>
    </row>
    <row r="1044" spans="1:11" x14ac:dyDescent="0.25">
      <c r="A1044" s="17" t="s">
        <v>8219</v>
      </c>
      <c r="B1044" s="18">
        <v>58</v>
      </c>
      <c r="C1044" s="18"/>
      <c r="D1044" s="18"/>
      <c r="E1044" s="19"/>
      <c r="G1044" s="17" t="s">
        <v>8221</v>
      </c>
      <c r="H1044" s="18">
        <v>8</v>
      </c>
      <c r="I1044" s="18"/>
      <c r="J1044" s="18"/>
      <c r="K1044" s="19"/>
    </row>
    <row r="1045" spans="1:11" x14ac:dyDescent="0.25">
      <c r="A1045" s="17" t="s">
        <v>8219</v>
      </c>
      <c r="B1045" s="18">
        <v>58</v>
      </c>
      <c r="C1045" s="18"/>
      <c r="D1045" s="18"/>
      <c r="E1045" s="19"/>
      <c r="G1045" s="17" t="s">
        <v>8221</v>
      </c>
      <c r="H1045" s="18">
        <v>8</v>
      </c>
      <c r="I1045" s="18"/>
      <c r="J1045" s="18"/>
      <c r="K1045" s="19"/>
    </row>
    <row r="1046" spans="1:11" x14ac:dyDescent="0.25">
      <c r="A1046" s="17" t="s">
        <v>8219</v>
      </c>
      <c r="B1046" s="18">
        <v>58</v>
      </c>
      <c r="C1046" s="18"/>
      <c r="D1046" s="18"/>
      <c r="E1046" s="19"/>
      <c r="G1046" s="17" t="s">
        <v>8221</v>
      </c>
      <c r="H1046" s="18">
        <v>8</v>
      </c>
      <c r="I1046" s="18"/>
      <c r="J1046" s="18"/>
      <c r="K1046" s="19"/>
    </row>
    <row r="1047" spans="1:11" x14ac:dyDescent="0.25">
      <c r="A1047" s="17" t="s">
        <v>8219</v>
      </c>
      <c r="B1047" s="18">
        <v>58</v>
      </c>
      <c r="C1047" s="18"/>
      <c r="D1047" s="18"/>
      <c r="E1047" s="19"/>
      <c r="G1047" s="17" t="s">
        <v>8221</v>
      </c>
      <c r="H1047" s="18">
        <v>8</v>
      </c>
      <c r="I1047" s="18"/>
      <c r="J1047" s="18"/>
      <c r="K1047" s="19"/>
    </row>
    <row r="1048" spans="1:11" x14ac:dyDescent="0.25">
      <c r="A1048" s="17" t="s">
        <v>8219</v>
      </c>
      <c r="B1048" s="18">
        <v>58</v>
      </c>
      <c r="C1048" s="18"/>
      <c r="D1048" s="18"/>
      <c r="E1048" s="19"/>
      <c r="G1048" s="17" t="s">
        <v>8221</v>
      </c>
      <c r="H1048" s="18">
        <v>9</v>
      </c>
      <c r="I1048" s="18"/>
      <c r="J1048" s="18"/>
      <c r="K1048" s="19"/>
    </row>
    <row r="1049" spans="1:11" x14ac:dyDescent="0.25">
      <c r="A1049" s="17" t="s">
        <v>8219</v>
      </c>
      <c r="B1049" s="18">
        <v>58</v>
      </c>
      <c r="C1049" s="18"/>
      <c r="D1049" s="18"/>
      <c r="E1049" s="19"/>
      <c r="G1049" s="17" t="s">
        <v>8221</v>
      </c>
      <c r="H1049" s="18">
        <v>9</v>
      </c>
      <c r="I1049" s="18"/>
      <c r="J1049" s="18"/>
      <c r="K1049" s="19"/>
    </row>
    <row r="1050" spans="1:11" x14ac:dyDescent="0.25">
      <c r="A1050" s="17" t="s">
        <v>8219</v>
      </c>
      <c r="B1050" s="18">
        <v>58</v>
      </c>
      <c r="C1050" s="18"/>
      <c r="D1050" s="18"/>
      <c r="E1050" s="19"/>
      <c r="G1050" s="17" t="s">
        <v>8221</v>
      </c>
      <c r="H1050" s="18">
        <v>9</v>
      </c>
      <c r="I1050" s="18"/>
      <c r="J1050" s="18"/>
      <c r="K1050" s="19"/>
    </row>
    <row r="1051" spans="1:11" x14ac:dyDescent="0.25">
      <c r="A1051" s="17" t="s">
        <v>8219</v>
      </c>
      <c r="B1051" s="18">
        <v>58</v>
      </c>
      <c r="C1051" s="18"/>
      <c r="D1051" s="18"/>
      <c r="E1051" s="19"/>
      <c r="G1051" s="17" t="s">
        <v>8221</v>
      </c>
      <c r="H1051" s="18">
        <v>9</v>
      </c>
      <c r="I1051" s="18"/>
      <c r="J1051" s="18"/>
      <c r="K1051" s="19"/>
    </row>
    <row r="1052" spans="1:11" x14ac:dyDescent="0.25">
      <c r="A1052" s="17" t="s">
        <v>8219</v>
      </c>
      <c r="B1052" s="18">
        <v>58</v>
      </c>
      <c r="C1052" s="18"/>
      <c r="D1052" s="18"/>
      <c r="E1052" s="19"/>
      <c r="G1052" s="17" t="s">
        <v>8221</v>
      </c>
      <c r="H1052" s="18">
        <v>9</v>
      </c>
      <c r="I1052" s="18"/>
      <c r="J1052" s="18"/>
      <c r="K1052" s="19"/>
    </row>
    <row r="1053" spans="1:11" x14ac:dyDescent="0.25">
      <c r="A1053" s="17" t="s">
        <v>8219</v>
      </c>
      <c r="B1053" s="18">
        <v>58</v>
      </c>
      <c r="C1053" s="18"/>
      <c r="D1053" s="18"/>
      <c r="E1053" s="19"/>
      <c r="G1053" s="17" t="s">
        <v>8221</v>
      </c>
      <c r="H1053" s="18">
        <v>9</v>
      </c>
      <c r="I1053" s="18"/>
      <c r="J1053" s="18"/>
      <c r="K1053" s="19"/>
    </row>
    <row r="1054" spans="1:11" x14ac:dyDescent="0.25">
      <c r="A1054" s="17" t="s">
        <v>8219</v>
      </c>
      <c r="B1054" s="18">
        <v>58</v>
      </c>
      <c r="C1054" s="18"/>
      <c r="D1054" s="18"/>
      <c r="E1054" s="19"/>
      <c r="G1054" s="17" t="s">
        <v>8221</v>
      </c>
      <c r="H1054" s="18">
        <v>9</v>
      </c>
      <c r="I1054" s="18"/>
      <c r="J1054" s="18"/>
      <c r="K1054" s="19"/>
    </row>
    <row r="1055" spans="1:11" x14ac:dyDescent="0.25">
      <c r="A1055" s="17" t="s">
        <v>8219</v>
      </c>
      <c r="B1055" s="18">
        <v>58</v>
      </c>
      <c r="C1055" s="18"/>
      <c r="D1055" s="18"/>
      <c r="E1055" s="19"/>
      <c r="G1055" s="17" t="s">
        <v>8221</v>
      </c>
      <c r="H1055" s="18">
        <v>9</v>
      </c>
      <c r="I1055" s="18"/>
      <c r="J1055" s="18"/>
      <c r="K1055" s="19"/>
    </row>
    <row r="1056" spans="1:11" x14ac:dyDescent="0.25">
      <c r="A1056" s="17" t="s">
        <v>8219</v>
      </c>
      <c r="B1056" s="18">
        <v>59</v>
      </c>
      <c r="C1056" s="18"/>
      <c r="D1056" s="18"/>
      <c r="E1056" s="19"/>
      <c r="G1056" s="17" t="s">
        <v>8221</v>
      </c>
      <c r="H1056" s="18">
        <v>9</v>
      </c>
      <c r="I1056" s="18"/>
      <c r="J1056" s="18"/>
      <c r="K1056" s="19"/>
    </row>
    <row r="1057" spans="1:11" x14ac:dyDescent="0.25">
      <c r="A1057" s="17" t="s">
        <v>8219</v>
      </c>
      <c r="B1057" s="18">
        <v>59</v>
      </c>
      <c r="C1057" s="18"/>
      <c r="D1057" s="18"/>
      <c r="E1057" s="19"/>
      <c r="G1057" s="17" t="s">
        <v>8221</v>
      </c>
      <c r="H1057" s="18">
        <v>9</v>
      </c>
      <c r="I1057" s="18"/>
      <c r="J1057" s="18"/>
      <c r="K1057" s="19"/>
    </row>
    <row r="1058" spans="1:11" x14ac:dyDescent="0.25">
      <c r="A1058" s="17" t="s">
        <v>8219</v>
      </c>
      <c r="B1058" s="18">
        <v>59</v>
      </c>
      <c r="C1058" s="18"/>
      <c r="D1058" s="18"/>
      <c r="E1058" s="19"/>
      <c r="G1058" s="17" t="s">
        <v>8221</v>
      </c>
      <c r="H1058" s="18">
        <v>9</v>
      </c>
      <c r="I1058" s="18"/>
      <c r="J1058" s="18"/>
      <c r="K1058" s="19"/>
    </row>
    <row r="1059" spans="1:11" x14ac:dyDescent="0.25">
      <c r="A1059" s="17" t="s">
        <v>8219</v>
      </c>
      <c r="B1059" s="18">
        <v>59</v>
      </c>
      <c r="C1059" s="18"/>
      <c r="D1059" s="18"/>
      <c r="E1059" s="19"/>
      <c r="G1059" s="17" t="s">
        <v>8221</v>
      </c>
      <c r="H1059" s="18">
        <v>9</v>
      </c>
      <c r="I1059" s="18"/>
      <c r="J1059" s="18"/>
      <c r="K1059" s="19"/>
    </row>
    <row r="1060" spans="1:11" x14ac:dyDescent="0.25">
      <c r="A1060" s="17" t="s">
        <v>8219</v>
      </c>
      <c r="B1060" s="18">
        <v>59</v>
      </c>
      <c r="C1060" s="18"/>
      <c r="D1060" s="18"/>
      <c r="E1060" s="19"/>
      <c r="G1060" s="17" t="s">
        <v>8221</v>
      </c>
      <c r="H1060" s="18">
        <v>9</v>
      </c>
      <c r="I1060" s="18"/>
      <c r="J1060" s="18"/>
      <c r="K1060" s="19"/>
    </row>
    <row r="1061" spans="1:11" x14ac:dyDescent="0.25">
      <c r="A1061" s="17" t="s">
        <v>8219</v>
      </c>
      <c r="B1061" s="18">
        <v>59</v>
      </c>
      <c r="C1061" s="18"/>
      <c r="D1061" s="18"/>
      <c r="E1061" s="19"/>
      <c r="G1061" s="17" t="s">
        <v>8221</v>
      </c>
      <c r="H1061" s="18">
        <v>9</v>
      </c>
      <c r="I1061" s="18"/>
      <c r="J1061" s="18"/>
      <c r="K1061" s="19"/>
    </row>
    <row r="1062" spans="1:11" x14ac:dyDescent="0.25">
      <c r="A1062" s="17" t="s">
        <v>8219</v>
      </c>
      <c r="B1062" s="18">
        <v>59</v>
      </c>
      <c r="C1062" s="18"/>
      <c r="D1062" s="18"/>
      <c r="E1062" s="19"/>
      <c r="G1062" s="17" t="s">
        <v>8221</v>
      </c>
      <c r="H1062" s="18">
        <v>9</v>
      </c>
      <c r="I1062" s="18"/>
      <c r="J1062" s="18"/>
      <c r="K1062" s="19"/>
    </row>
    <row r="1063" spans="1:11" x14ac:dyDescent="0.25">
      <c r="A1063" s="17" t="s">
        <v>8219</v>
      </c>
      <c r="B1063" s="18">
        <v>59</v>
      </c>
      <c r="C1063" s="18"/>
      <c r="D1063" s="18"/>
      <c r="E1063" s="19"/>
      <c r="G1063" s="17" t="s">
        <v>8221</v>
      </c>
      <c r="H1063" s="18">
        <v>9</v>
      </c>
      <c r="I1063" s="18"/>
      <c r="J1063" s="18"/>
      <c r="K1063" s="19"/>
    </row>
    <row r="1064" spans="1:11" x14ac:dyDescent="0.25">
      <c r="A1064" s="17" t="s">
        <v>8219</v>
      </c>
      <c r="B1064" s="18">
        <v>59</v>
      </c>
      <c r="C1064" s="18"/>
      <c r="D1064" s="18"/>
      <c r="E1064" s="19"/>
      <c r="G1064" s="17" t="s">
        <v>8221</v>
      </c>
      <c r="H1064" s="18">
        <v>9</v>
      </c>
      <c r="I1064" s="18"/>
      <c r="J1064" s="18"/>
      <c r="K1064" s="19"/>
    </row>
    <row r="1065" spans="1:11" x14ac:dyDescent="0.25">
      <c r="A1065" s="17" t="s">
        <v>8219</v>
      </c>
      <c r="B1065" s="18">
        <v>59</v>
      </c>
      <c r="C1065" s="18"/>
      <c r="D1065" s="18"/>
      <c r="E1065" s="19"/>
      <c r="G1065" s="17" t="s">
        <v>8221</v>
      </c>
      <c r="H1065" s="18">
        <v>9</v>
      </c>
      <c r="I1065" s="18"/>
      <c r="J1065" s="18"/>
      <c r="K1065" s="19"/>
    </row>
    <row r="1066" spans="1:11" x14ac:dyDescent="0.25">
      <c r="A1066" s="17" t="s">
        <v>8219</v>
      </c>
      <c r="B1066" s="18">
        <v>59</v>
      </c>
      <c r="C1066" s="18"/>
      <c r="D1066" s="18"/>
      <c r="E1066" s="19"/>
      <c r="G1066" s="17" t="s">
        <v>8221</v>
      </c>
      <c r="H1066" s="18">
        <v>9</v>
      </c>
      <c r="I1066" s="18"/>
      <c r="J1066" s="18"/>
      <c r="K1066" s="19"/>
    </row>
    <row r="1067" spans="1:11" x14ac:dyDescent="0.25">
      <c r="A1067" s="17" t="s">
        <v>8219</v>
      </c>
      <c r="B1067" s="18">
        <v>60</v>
      </c>
      <c r="C1067" s="18"/>
      <c r="D1067" s="18"/>
      <c r="E1067" s="19"/>
      <c r="G1067" s="17" t="s">
        <v>8221</v>
      </c>
      <c r="H1067" s="18">
        <v>9</v>
      </c>
      <c r="I1067" s="18"/>
      <c r="J1067" s="18"/>
      <c r="K1067" s="19"/>
    </row>
    <row r="1068" spans="1:11" x14ac:dyDescent="0.25">
      <c r="A1068" s="17" t="s">
        <v>8219</v>
      </c>
      <c r="B1068" s="18">
        <v>60</v>
      </c>
      <c r="C1068" s="18"/>
      <c r="D1068" s="18"/>
      <c r="E1068" s="19"/>
      <c r="G1068" s="17" t="s">
        <v>8221</v>
      </c>
      <c r="H1068" s="18">
        <v>9</v>
      </c>
      <c r="I1068" s="18"/>
      <c r="J1068" s="18"/>
      <c r="K1068" s="19"/>
    </row>
    <row r="1069" spans="1:11" x14ac:dyDescent="0.25">
      <c r="A1069" s="17" t="s">
        <v>8219</v>
      </c>
      <c r="B1069" s="18">
        <v>60</v>
      </c>
      <c r="C1069" s="18"/>
      <c r="D1069" s="18"/>
      <c r="E1069" s="19"/>
      <c r="G1069" s="17" t="s">
        <v>8221</v>
      </c>
      <c r="H1069" s="18">
        <v>9</v>
      </c>
      <c r="I1069" s="18"/>
      <c r="J1069" s="18"/>
      <c r="K1069" s="19"/>
    </row>
    <row r="1070" spans="1:11" x14ac:dyDescent="0.25">
      <c r="A1070" s="17" t="s">
        <v>8219</v>
      </c>
      <c r="B1070" s="18">
        <v>60</v>
      </c>
      <c r="C1070" s="18"/>
      <c r="D1070" s="18"/>
      <c r="E1070" s="19"/>
      <c r="G1070" s="17" t="s">
        <v>8221</v>
      </c>
      <c r="H1070" s="18">
        <v>9</v>
      </c>
      <c r="I1070" s="18"/>
      <c r="J1070" s="18"/>
      <c r="K1070" s="19"/>
    </row>
    <row r="1071" spans="1:11" x14ac:dyDescent="0.25">
      <c r="A1071" s="17" t="s">
        <v>8219</v>
      </c>
      <c r="B1071" s="18">
        <v>60</v>
      </c>
      <c r="C1071" s="18"/>
      <c r="D1071" s="18"/>
      <c r="E1071" s="19"/>
      <c r="G1071" s="17" t="s">
        <v>8221</v>
      </c>
      <c r="H1071" s="18">
        <v>9</v>
      </c>
      <c r="I1071" s="18"/>
      <c r="J1071" s="18"/>
      <c r="K1071" s="19"/>
    </row>
    <row r="1072" spans="1:11" x14ac:dyDescent="0.25">
      <c r="A1072" s="17" t="s">
        <v>8219</v>
      </c>
      <c r="B1072" s="18">
        <v>60</v>
      </c>
      <c r="C1072" s="18"/>
      <c r="D1072" s="18"/>
      <c r="E1072" s="19"/>
      <c r="G1072" s="17" t="s">
        <v>8221</v>
      </c>
      <c r="H1072" s="18">
        <v>9</v>
      </c>
      <c r="I1072" s="18"/>
      <c r="J1072" s="18"/>
      <c r="K1072" s="19"/>
    </row>
    <row r="1073" spans="1:11" x14ac:dyDescent="0.25">
      <c r="A1073" s="17" t="s">
        <v>8219</v>
      </c>
      <c r="B1073" s="18">
        <v>60</v>
      </c>
      <c r="C1073" s="18"/>
      <c r="D1073" s="18"/>
      <c r="E1073" s="19"/>
      <c r="G1073" s="17" t="s">
        <v>8221</v>
      </c>
      <c r="H1073" s="18">
        <v>9</v>
      </c>
      <c r="I1073" s="18"/>
      <c r="J1073" s="18"/>
      <c r="K1073" s="19"/>
    </row>
    <row r="1074" spans="1:11" x14ac:dyDescent="0.25">
      <c r="A1074" s="17" t="s">
        <v>8219</v>
      </c>
      <c r="B1074" s="18">
        <v>60</v>
      </c>
      <c r="C1074" s="18"/>
      <c r="D1074" s="18"/>
      <c r="E1074" s="19"/>
      <c r="G1074" s="17" t="s">
        <v>8221</v>
      </c>
      <c r="H1074" s="18">
        <v>9</v>
      </c>
      <c r="I1074" s="18"/>
      <c r="J1074" s="18"/>
      <c r="K1074" s="19"/>
    </row>
    <row r="1075" spans="1:11" x14ac:dyDescent="0.25">
      <c r="A1075" s="17" t="s">
        <v>8219</v>
      </c>
      <c r="B1075" s="18">
        <v>60</v>
      </c>
      <c r="C1075" s="18"/>
      <c r="D1075" s="18"/>
      <c r="E1075" s="19"/>
      <c r="G1075" s="17" t="s">
        <v>8221</v>
      </c>
      <c r="H1075" s="18">
        <v>9</v>
      </c>
      <c r="I1075" s="18"/>
      <c r="J1075" s="18"/>
      <c r="K1075" s="19"/>
    </row>
    <row r="1076" spans="1:11" x14ac:dyDescent="0.25">
      <c r="A1076" s="17" t="s">
        <v>8219</v>
      </c>
      <c r="B1076" s="18">
        <v>60</v>
      </c>
      <c r="C1076" s="18"/>
      <c r="D1076" s="18"/>
      <c r="E1076" s="19"/>
      <c r="G1076" s="17" t="s">
        <v>8221</v>
      </c>
      <c r="H1076" s="18">
        <v>9</v>
      </c>
      <c r="I1076" s="18"/>
      <c r="J1076" s="18"/>
      <c r="K1076" s="19"/>
    </row>
    <row r="1077" spans="1:11" x14ac:dyDescent="0.25">
      <c r="A1077" s="17" t="s">
        <v>8219</v>
      </c>
      <c r="B1077" s="18">
        <v>60</v>
      </c>
      <c r="C1077" s="18"/>
      <c r="D1077" s="18"/>
      <c r="E1077" s="19"/>
      <c r="G1077" s="17" t="s">
        <v>8221</v>
      </c>
      <c r="H1077" s="18">
        <v>9</v>
      </c>
      <c r="I1077" s="18"/>
      <c r="J1077" s="18"/>
      <c r="K1077" s="19"/>
    </row>
    <row r="1078" spans="1:11" x14ac:dyDescent="0.25">
      <c r="A1078" s="17" t="s">
        <v>8219</v>
      </c>
      <c r="B1078" s="18">
        <v>60</v>
      </c>
      <c r="C1078" s="18"/>
      <c r="D1078" s="18"/>
      <c r="E1078" s="19"/>
      <c r="G1078" s="17" t="s">
        <v>8221</v>
      </c>
      <c r="H1078" s="18">
        <v>9</v>
      </c>
      <c r="I1078" s="18"/>
      <c r="J1078" s="18"/>
      <c r="K1078" s="19"/>
    </row>
    <row r="1079" spans="1:11" x14ac:dyDescent="0.25">
      <c r="A1079" s="17" t="s">
        <v>8219</v>
      </c>
      <c r="B1079" s="18">
        <v>61</v>
      </c>
      <c r="C1079" s="18"/>
      <c r="D1079" s="18"/>
      <c r="E1079" s="19"/>
      <c r="G1079" s="17" t="s">
        <v>8221</v>
      </c>
      <c r="H1079" s="18">
        <v>9</v>
      </c>
      <c r="I1079" s="18"/>
      <c r="J1079" s="18"/>
      <c r="K1079" s="19"/>
    </row>
    <row r="1080" spans="1:11" x14ac:dyDescent="0.25">
      <c r="A1080" s="17" t="s">
        <v>8219</v>
      </c>
      <c r="B1080" s="18">
        <v>61</v>
      </c>
      <c r="C1080" s="18"/>
      <c r="D1080" s="18"/>
      <c r="E1080" s="19"/>
      <c r="G1080" s="17" t="s">
        <v>8221</v>
      </c>
      <c r="H1080" s="18">
        <v>9</v>
      </c>
      <c r="I1080" s="18"/>
      <c r="J1080" s="18"/>
      <c r="K1080" s="19"/>
    </row>
    <row r="1081" spans="1:11" x14ac:dyDescent="0.25">
      <c r="A1081" s="17" t="s">
        <v>8219</v>
      </c>
      <c r="B1081" s="18">
        <v>61</v>
      </c>
      <c r="C1081" s="18"/>
      <c r="D1081" s="18"/>
      <c r="E1081" s="19"/>
      <c r="G1081" s="17" t="s">
        <v>8221</v>
      </c>
      <c r="H1081" s="18">
        <v>9</v>
      </c>
      <c r="I1081" s="18"/>
      <c r="J1081" s="18"/>
      <c r="K1081" s="19"/>
    </row>
    <row r="1082" spans="1:11" x14ac:dyDescent="0.25">
      <c r="A1082" s="17" t="s">
        <v>8219</v>
      </c>
      <c r="B1082" s="18">
        <v>61</v>
      </c>
      <c r="C1082" s="18"/>
      <c r="D1082" s="18"/>
      <c r="E1082" s="19"/>
      <c r="G1082" s="17" t="s">
        <v>8221</v>
      </c>
      <c r="H1082" s="18">
        <v>9</v>
      </c>
      <c r="I1082" s="18"/>
      <c r="J1082" s="18"/>
      <c r="K1082" s="19"/>
    </row>
    <row r="1083" spans="1:11" x14ac:dyDescent="0.25">
      <c r="A1083" s="17" t="s">
        <v>8219</v>
      </c>
      <c r="B1083" s="18">
        <v>61</v>
      </c>
      <c r="C1083" s="18"/>
      <c r="D1083" s="18"/>
      <c r="E1083" s="19"/>
      <c r="G1083" s="17" t="s">
        <v>8221</v>
      </c>
      <c r="H1083" s="18">
        <v>9</v>
      </c>
      <c r="I1083" s="18"/>
      <c r="J1083" s="18"/>
      <c r="K1083" s="19"/>
    </row>
    <row r="1084" spans="1:11" x14ac:dyDescent="0.25">
      <c r="A1084" s="17" t="s">
        <v>8219</v>
      </c>
      <c r="B1084" s="18">
        <v>61</v>
      </c>
      <c r="C1084" s="18"/>
      <c r="D1084" s="18"/>
      <c r="E1084" s="19"/>
      <c r="G1084" s="17" t="s">
        <v>8221</v>
      </c>
      <c r="H1084" s="18">
        <v>10</v>
      </c>
      <c r="I1084" s="18"/>
      <c r="J1084" s="18"/>
      <c r="K1084" s="19"/>
    </row>
    <row r="1085" spans="1:11" x14ac:dyDescent="0.25">
      <c r="A1085" s="17" t="s">
        <v>8219</v>
      </c>
      <c r="B1085" s="18">
        <v>61</v>
      </c>
      <c r="C1085" s="18"/>
      <c r="D1085" s="18"/>
      <c r="E1085" s="19"/>
      <c r="G1085" s="17" t="s">
        <v>8221</v>
      </c>
      <c r="H1085" s="18">
        <v>10</v>
      </c>
      <c r="I1085" s="18"/>
      <c r="J1085" s="18"/>
      <c r="K1085" s="19"/>
    </row>
    <row r="1086" spans="1:11" x14ac:dyDescent="0.25">
      <c r="A1086" s="17" t="s">
        <v>8219</v>
      </c>
      <c r="B1086" s="18">
        <v>61</v>
      </c>
      <c r="C1086" s="18"/>
      <c r="D1086" s="18"/>
      <c r="E1086" s="19"/>
      <c r="G1086" s="17" t="s">
        <v>8221</v>
      </c>
      <c r="H1086" s="18">
        <v>10</v>
      </c>
      <c r="I1086" s="18"/>
      <c r="J1086" s="18"/>
      <c r="K1086" s="19"/>
    </row>
    <row r="1087" spans="1:11" x14ac:dyDescent="0.25">
      <c r="A1087" s="17" t="s">
        <v>8219</v>
      </c>
      <c r="B1087" s="18">
        <v>61</v>
      </c>
      <c r="C1087" s="18"/>
      <c r="D1087" s="18"/>
      <c r="E1087" s="19"/>
      <c r="G1087" s="17" t="s">
        <v>8221</v>
      </c>
      <c r="H1087" s="18">
        <v>10</v>
      </c>
      <c r="I1087" s="18"/>
      <c r="J1087" s="18"/>
      <c r="K1087" s="19"/>
    </row>
    <row r="1088" spans="1:11" x14ac:dyDescent="0.25">
      <c r="A1088" s="17" t="s">
        <v>8219</v>
      </c>
      <c r="B1088" s="18">
        <v>61</v>
      </c>
      <c r="C1088" s="18"/>
      <c r="D1088" s="18"/>
      <c r="E1088" s="19"/>
      <c r="G1088" s="17" t="s">
        <v>8221</v>
      </c>
      <c r="H1088" s="18">
        <v>10</v>
      </c>
      <c r="I1088" s="18"/>
      <c r="J1088" s="18"/>
      <c r="K1088" s="19"/>
    </row>
    <row r="1089" spans="1:11" x14ac:dyDescent="0.25">
      <c r="A1089" s="17" t="s">
        <v>8219</v>
      </c>
      <c r="B1089" s="18">
        <v>61</v>
      </c>
      <c r="C1089" s="18"/>
      <c r="D1089" s="18"/>
      <c r="E1089" s="19"/>
      <c r="G1089" s="17" t="s">
        <v>8221</v>
      </c>
      <c r="H1089" s="18">
        <v>10</v>
      </c>
      <c r="I1089" s="18"/>
      <c r="J1089" s="18"/>
      <c r="K1089" s="19"/>
    </row>
    <row r="1090" spans="1:11" x14ac:dyDescent="0.25">
      <c r="A1090" s="17" t="s">
        <v>8219</v>
      </c>
      <c r="B1090" s="18">
        <v>61</v>
      </c>
      <c r="C1090" s="18"/>
      <c r="D1090" s="18"/>
      <c r="E1090" s="19"/>
      <c r="G1090" s="17" t="s">
        <v>8221</v>
      </c>
      <c r="H1090" s="18">
        <v>10</v>
      </c>
      <c r="I1090" s="18"/>
      <c r="J1090" s="18"/>
      <c r="K1090" s="19"/>
    </row>
    <row r="1091" spans="1:11" x14ac:dyDescent="0.25">
      <c r="A1091" s="17" t="s">
        <v>8219</v>
      </c>
      <c r="B1091" s="18">
        <v>61</v>
      </c>
      <c r="C1091" s="18"/>
      <c r="D1091" s="18"/>
      <c r="E1091" s="19"/>
      <c r="G1091" s="17" t="s">
        <v>8221</v>
      </c>
      <c r="H1091" s="18">
        <v>10</v>
      </c>
      <c r="I1091" s="18"/>
      <c r="J1091" s="18"/>
      <c r="K1091" s="19"/>
    </row>
    <row r="1092" spans="1:11" x14ac:dyDescent="0.25">
      <c r="A1092" s="17" t="s">
        <v>8219</v>
      </c>
      <c r="B1092" s="18">
        <v>61</v>
      </c>
      <c r="C1092" s="18"/>
      <c r="D1092" s="18"/>
      <c r="E1092" s="19"/>
      <c r="G1092" s="17" t="s">
        <v>8221</v>
      </c>
      <c r="H1092" s="18">
        <v>10</v>
      </c>
      <c r="I1092" s="18"/>
      <c r="J1092" s="18"/>
      <c r="K1092" s="19"/>
    </row>
    <row r="1093" spans="1:11" x14ac:dyDescent="0.25">
      <c r="A1093" s="17" t="s">
        <v>8219</v>
      </c>
      <c r="B1093" s="18">
        <v>62</v>
      </c>
      <c r="C1093" s="18"/>
      <c r="D1093" s="18"/>
      <c r="E1093" s="19"/>
      <c r="G1093" s="17" t="s">
        <v>8221</v>
      </c>
      <c r="H1093" s="18">
        <v>10</v>
      </c>
      <c r="I1093" s="18"/>
      <c r="J1093" s="18"/>
      <c r="K1093" s="19"/>
    </row>
    <row r="1094" spans="1:11" x14ac:dyDescent="0.25">
      <c r="A1094" s="17" t="s">
        <v>8219</v>
      </c>
      <c r="B1094" s="18">
        <v>62</v>
      </c>
      <c r="C1094" s="18"/>
      <c r="D1094" s="18"/>
      <c r="E1094" s="19"/>
      <c r="G1094" s="17" t="s">
        <v>8221</v>
      </c>
      <c r="H1094" s="18">
        <v>10</v>
      </c>
      <c r="I1094" s="18"/>
      <c r="J1094" s="18"/>
      <c r="K1094" s="19"/>
    </row>
    <row r="1095" spans="1:11" x14ac:dyDescent="0.25">
      <c r="A1095" s="17" t="s">
        <v>8219</v>
      </c>
      <c r="B1095" s="18">
        <v>62</v>
      </c>
      <c r="C1095" s="18"/>
      <c r="D1095" s="18"/>
      <c r="E1095" s="19"/>
      <c r="G1095" s="17" t="s">
        <v>8221</v>
      </c>
      <c r="H1095" s="18">
        <v>10</v>
      </c>
      <c r="I1095" s="18"/>
      <c r="J1095" s="18"/>
      <c r="K1095" s="19"/>
    </row>
    <row r="1096" spans="1:11" x14ac:dyDescent="0.25">
      <c r="A1096" s="17" t="s">
        <v>8219</v>
      </c>
      <c r="B1096" s="18">
        <v>62</v>
      </c>
      <c r="C1096" s="18"/>
      <c r="D1096" s="18"/>
      <c r="E1096" s="19"/>
      <c r="G1096" s="17" t="s">
        <v>8221</v>
      </c>
      <c r="H1096" s="18">
        <v>10</v>
      </c>
      <c r="I1096" s="18"/>
      <c r="J1096" s="18"/>
      <c r="K1096" s="19"/>
    </row>
    <row r="1097" spans="1:11" x14ac:dyDescent="0.25">
      <c r="A1097" s="17" t="s">
        <v>8219</v>
      </c>
      <c r="B1097" s="18">
        <v>62</v>
      </c>
      <c r="C1097" s="18"/>
      <c r="D1097" s="18"/>
      <c r="E1097" s="19"/>
      <c r="G1097" s="17" t="s">
        <v>8221</v>
      </c>
      <c r="H1097" s="18">
        <v>10</v>
      </c>
      <c r="I1097" s="18"/>
      <c r="J1097" s="18"/>
      <c r="K1097" s="19"/>
    </row>
    <row r="1098" spans="1:11" x14ac:dyDescent="0.25">
      <c r="A1098" s="17" t="s">
        <v>8219</v>
      </c>
      <c r="B1098" s="18">
        <v>62</v>
      </c>
      <c r="C1098" s="18"/>
      <c r="D1098" s="18"/>
      <c r="E1098" s="19"/>
      <c r="G1098" s="17" t="s">
        <v>8221</v>
      </c>
      <c r="H1098" s="18">
        <v>10</v>
      </c>
      <c r="I1098" s="18"/>
      <c r="J1098" s="18"/>
      <c r="K1098" s="19"/>
    </row>
    <row r="1099" spans="1:11" x14ac:dyDescent="0.25">
      <c r="A1099" s="17" t="s">
        <v>8219</v>
      </c>
      <c r="B1099" s="18">
        <v>62</v>
      </c>
      <c r="C1099" s="18"/>
      <c r="D1099" s="18"/>
      <c r="E1099" s="19"/>
      <c r="G1099" s="17" t="s">
        <v>8221</v>
      </c>
      <c r="H1099" s="18">
        <v>10</v>
      </c>
      <c r="I1099" s="18"/>
      <c r="J1099" s="18"/>
      <c r="K1099" s="19"/>
    </row>
    <row r="1100" spans="1:11" x14ac:dyDescent="0.25">
      <c r="A1100" s="17" t="s">
        <v>8219</v>
      </c>
      <c r="B1100" s="18">
        <v>62</v>
      </c>
      <c r="C1100" s="18"/>
      <c r="D1100" s="18"/>
      <c r="E1100" s="19"/>
      <c r="G1100" s="17" t="s">
        <v>8221</v>
      </c>
      <c r="H1100" s="18">
        <v>10</v>
      </c>
      <c r="I1100" s="18"/>
      <c r="J1100" s="18"/>
      <c r="K1100" s="19"/>
    </row>
    <row r="1101" spans="1:11" x14ac:dyDescent="0.25">
      <c r="A1101" s="17" t="s">
        <v>8219</v>
      </c>
      <c r="B1101" s="18">
        <v>62</v>
      </c>
      <c r="C1101" s="18"/>
      <c r="D1101" s="18"/>
      <c r="E1101" s="19"/>
      <c r="G1101" s="17" t="s">
        <v>8221</v>
      </c>
      <c r="H1101" s="18">
        <v>10</v>
      </c>
      <c r="I1101" s="18"/>
      <c r="J1101" s="18"/>
      <c r="K1101" s="19"/>
    </row>
    <row r="1102" spans="1:11" x14ac:dyDescent="0.25">
      <c r="A1102" s="17" t="s">
        <v>8219</v>
      </c>
      <c r="B1102" s="18">
        <v>62</v>
      </c>
      <c r="C1102" s="18"/>
      <c r="D1102" s="18"/>
      <c r="E1102" s="19"/>
      <c r="G1102" s="17" t="s">
        <v>8221</v>
      </c>
      <c r="H1102" s="18">
        <v>10</v>
      </c>
      <c r="I1102" s="18"/>
      <c r="J1102" s="18"/>
      <c r="K1102" s="19"/>
    </row>
    <row r="1103" spans="1:11" x14ac:dyDescent="0.25">
      <c r="A1103" s="17" t="s">
        <v>8219</v>
      </c>
      <c r="B1103" s="18">
        <v>62</v>
      </c>
      <c r="C1103" s="18"/>
      <c r="D1103" s="18"/>
      <c r="E1103" s="19"/>
      <c r="G1103" s="17" t="s">
        <v>8221</v>
      </c>
      <c r="H1103" s="18">
        <v>10</v>
      </c>
      <c r="I1103" s="18"/>
      <c r="J1103" s="18"/>
      <c r="K1103" s="19"/>
    </row>
    <row r="1104" spans="1:11" x14ac:dyDescent="0.25">
      <c r="A1104" s="17" t="s">
        <v>8219</v>
      </c>
      <c r="B1104" s="18">
        <v>62</v>
      </c>
      <c r="C1104" s="18"/>
      <c r="D1104" s="18"/>
      <c r="E1104" s="19"/>
      <c r="G1104" s="17" t="s">
        <v>8221</v>
      </c>
      <c r="H1104" s="18">
        <v>10</v>
      </c>
      <c r="I1104" s="18"/>
      <c r="J1104" s="18"/>
      <c r="K1104" s="19"/>
    </row>
    <row r="1105" spans="1:11" x14ac:dyDescent="0.25">
      <c r="A1105" s="17" t="s">
        <v>8219</v>
      </c>
      <c r="B1105" s="18">
        <v>62</v>
      </c>
      <c r="C1105" s="18"/>
      <c r="D1105" s="18"/>
      <c r="E1105" s="19"/>
      <c r="G1105" s="17" t="s">
        <v>8221</v>
      </c>
      <c r="H1105" s="18">
        <v>10</v>
      </c>
      <c r="I1105" s="18"/>
      <c r="J1105" s="18"/>
      <c r="K1105" s="19"/>
    </row>
    <row r="1106" spans="1:11" x14ac:dyDescent="0.25">
      <c r="A1106" s="17" t="s">
        <v>8219</v>
      </c>
      <c r="B1106" s="18">
        <v>62</v>
      </c>
      <c r="C1106" s="18"/>
      <c r="D1106" s="18"/>
      <c r="E1106" s="19"/>
      <c r="G1106" s="17" t="s">
        <v>8221</v>
      </c>
      <c r="H1106" s="18">
        <v>10</v>
      </c>
      <c r="I1106" s="18"/>
      <c r="J1106" s="18"/>
      <c r="K1106" s="19"/>
    </row>
    <row r="1107" spans="1:11" x14ac:dyDescent="0.25">
      <c r="A1107" s="17" t="s">
        <v>8219</v>
      </c>
      <c r="B1107" s="18">
        <v>62</v>
      </c>
      <c r="C1107" s="18"/>
      <c r="D1107" s="18"/>
      <c r="E1107" s="19"/>
      <c r="G1107" s="17" t="s">
        <v>8221</v>
      </c>
      <c r="H1107" s="18">
        <v>10</v>
      </c>
      <c r="I1107" s="18"/>
      <c r="J1107" s="18"/>
      <c r="K1107" s="19"/>
    </row>
    <row r="1108" spans="1:11" x14ac:dyDescent="0.25">
      <c r="A1108" s="17" t="s">
        <v>8219</v>
      </c>
      <c r="B1108" s="18">
        <v>62</v>
      </c>
      <c r="C1108" s="18"/>
      <c r="D1108" s="18"/>
      <c r="E1108" s="19"/>
      <c r="G1108" s="17" t="s">
        <v>8221</v>
      </c>
      <c r="H1108" s="18">
        <v>10</v>
      </c>
      <c r="I1108" s="18"/>
      <c r="J1108" s="18"/>
      <c r="K1108" s="19"/>
    </row>
    <row r="1109" spans="1:11" x14ac:dyDescent="0.25">
      <c r="A1109" s="17" t="s">
        <v>8219</v>
      </c>
      <c r="B1109" s="18">
        <v>62</v>
      </c>
      <c r="C1109" s="18"/>
      <c r="D1109" s="18"/>
      <c r="E1109" s="19"/>
      <c r="G1109" s="17" t="s">
        <v>8221</v>
      </c>
      <c r="H1109" s="18">
        <v>10</v>
      </c>
      <c r="I1109" s="18"/>
      <c r="J1109" s="18"/>
      <c r="K1109" s="19"/>
    </row>
    <row r="1110" spans="1:11" x14ac:dyDescent="0.25">
      <c r="A1110" s="17" t="s">
        <v>8219</v>
      </c>
      <c r="B1110" s="18">
        <v>62</v>
      </c>
      <c r="C1110" s="18"/>
      <c r="D1110" s="18"/>
      <c r="E1110" s="19"/>
      <c r="G1110" s="17" t="s">
        <v>8221</v>
      </c>
      <c r="H1110" s="18">
        <v>10</v>
      </c>
      <c r="I1110" s="18"/>
      <c r="J1110" s="18"/>
      <c r="K1110" s="19"/>
    </row>
    <row r="1111" spans="1:11" x14ac:dyDescent="0.25">
      <c r="A1111" s="17" t="s">
        <v>8219</v>
      </c>
      <c r="B1111" s="18">
        <v>63</v>
      </c>
      <c r="C1111" s="18"/>
      <c r="D1111" s="18"/>
      <c r="E1111" s="19"/>
      <c r="G1111" s="17" t="s">
        <v>8221</v>
      </c>
      <c r="H1111" s="18">
        <v>11</v>
      </c>
      <c r="I1111" s="18"/>
      <c r="J1111" s="18"/>
      <c r="K1111" s="19"/>
    </row>
    <row r="1112" spans="1:11" x14ac:dyDescent="0.25">
      <c r="A1112" s="17" t="s">
        <v>8219</v>
      </c>
      <c r="B1112" s="18">
        <v>63</v>
      </c>
      <c r="C1112" s="18"/>
      <c r="D1112" s="18"/>
      <c r="E1112" s="19"/>
      <c r="G1112" s="17" t="s">
        <v>8221</v>
      </c>
      <c r="H1112" s="18">
        <v>11</v>
      </c>
      <c r="I1112" s="18"/>
      <c r="J1112" s="18"/>
      <c r="K1112" s="19"/>
    </row>
    <row r="1113" spans="1:11" x14ac:dyDescent="0.25">
      <c r="A1113" s="17" t="s">
        <v>8219</v>
      </c>
      <c r="B1113" s="18">
        <v>63</v>
      </c>
      <c r="C1113" s="18"/>
      <c r="D1113" s="18"/>
      <c r="E1113" s="19"/>
      <c r="G1113" s="17" t="s">
        <v>8221</v>
      </c>
      <c r="H1113" s="18">
        <v>11</v>
      </c>
      <c r="I1113" s="18"/>
      <c r="J1113" s="18"/>
      <c r="K1113" s="19"/>
    </row>
    <row r="1114" spans="1:11" x14ac:dyDescent="0.25">
      <c r="A1114" s="17" t="s">
        <v>8219</v>
      </c>
      <c r="B1114" s="18">
        <v>63</v>
      </c>
      <c r="C1114" s="18"/>
      <c r="D1114" s="18"/>
      <c r="E1114" s="19"/>
      <c r="G1114" s="17" t="s">
        <v>8221</v>
      </c>
      <c r="H1114" s="18">
        <v>11</v>
      </c>
      <c r="I1114" s="18"/>
      <c r="J1114" s="18"/>
      <c r="K1114" s="19"/>
    </row>
    <row r="1115" spans="1:11" x14ac:dyDescent="0.25">
      <c r="A1115" s="17" t="s">
        <v>8219</v>
      </c>
      <c r="B1115" s="18">
        <v>63</v>
      </c>
      <c r="C1115" s="18"/>
      <c r="D1115" s="18"/>
      <c r="E1115" s="19"/>
      <c r="G1115" s="17" t="s">
        <v>8221</v>
      </c>
      <c r="H1115" s="18">
        <v>11</v>
      </c>
      <c r="I1115" s="18"/>
      <c r="J1115" s="18"/>
      <c r="K1115" s="19"/>
    </row>
    <row r="1116" spans="1:11" x14ac:dyDescent="0.25">
      <c r="A1116" s="17" t="s">
        <v>8219</v>
      </c>
      <c r="B1116" s="18">
        <v>63</v>
      </c>
      <c r="C1116" s="18"/>
      <c r="D1116" s="18"/>
      <c r="E1116" s="19"/>
      <c r="G1116" s="17" t="s">
        <v>8221</v>
      </c>
      <c r="H1116" s="18">
        <v>11</v>
      </c>
      <c r="I1116" s="18"/>
      <c r="J1116" s="18"/>
      <c r="K1116" s="19"/>
    </row>
    <row r="1117" spans="1:11" x14ac:dyDescent="0.25">
      <c r="A1117" s="17" t="s">
        <v>8219</v>
      </c>
      <c r="B1117" s="18">
        <v>63</v>
      </c>
      <c r="C1117" s="18"/>
      <c r="D1117" s="18"/>
      <c r="E1117" s="19"/>
      <c r="G1117" s="17" t="s">
        <v>8221</v>
      </c>
      <c r="H1117" s="18">
        <v>11</v>
      </c>
      <c r="I1117" s="18"/>
      <c r="J1117" s="18"/>
      <c r="K1117" s="19"/>
    </row>
    <row r="1118" spans="1:11" x14ac:dyDescent="0.25">
      <c r="A1118" s="17" t="s">
        <v>8219</v>
      </c>
      <c r="B1118" s="18">
        <v>63</v>
      </c>
      <c r="C1118" s="18"/>
      <c r="D1118" s="18"/>
      <c r="E1118" s="19"/>
      <c r="G1118" s="17" t="s">
        <v>8221</v>
      </c>
      <c r="H1118" s="18">
        <v>11</v>
      </c>
      <c r="I1118" s="18"/>
      <c r="J1118" s="18"/>
      <c r="K1118" s="19"/>
    </row>
    <row r="1119" spans="1:11" x14ac:dyDescent="0.25">
      <c r="A1119" s="17" t="s">
        <v>8219</v>
      </c>
      <c r="B1119" s="18">
        <v>63</v>
      </c>
      <c r="C1119" s="18"/>
      <c r="D1119" s="18"/>
      <c r="E1119" s="19"/>
      <c r="G1119" s="17" t="s">
        <v>8221</v>
      </c>
      <c r="H1119" s="18">
        <v>11</v>
      </c>
      <c r="I1119" s="18"/>
      <c r="J1119" s="18"/>
      <c r="K1119" s="19"/>
    </row>
    <row r="1120" spans="1:11" x14ac:dyDescent="0.25">
      <c r="A1120" s="17" t="s">
        <v>8219</v>
      </c>
      <c r="B1120" s="18">
        <v>63</v>
      </c>
      <c r="C1120" s="18"/>
      <c r="D1120" s="18"/>
      <c r="E1120" s="19"/>
      <c r="G1120" s="17" t="s">
        <v>8221</v>
      </c>
      <c r="H1120" s="18">
        <v>11</v>
      </c>
      <c r="I1120" s="18"/>
      <c r="J1120" s="18"/>
      <c r="K1120" s="19"/>
    </row>
    <row r="1121" spans="1:11" x14ac:dyDescent="0.25">
      <c r="A1121" s="17" t="s">
        <v>8219</v>
      </c>
      <c r="B1121" s="18">
        <v>63</v>
      </c>
      <c r="C1121" s="18"/>
      <c r="D1121" s="18"/>
      <c r="E1121" s="19"/>
      <c r="G1121" s="17" t="s">
        <v>8221</v>
      </c>
      <c r="H1121" s="18">
        <v>11</v>
      </c>
      <c r="I1121" s="18"/>
      <c r="J1121" s="18"/>
      <c r="K1121" s="19"/>
    </row>
    <row r="1122" spans="1:11" x14ac:dyDescent="0.25">
      <c r="A1122" s="17" t="s">
        <v>8219</v>
      </c>
      <c r="B1122" s="18">
        <v>63</v>
      </c>
      <c r="C1122" s="18"/>
      <c r="D1122" s="18"/>
      <c r="E1122" s="19"/>
      <c r="G1122" s="17" t="s">
        <v>8221</v>
      </c>
      <c r="H1122" s="18">
        <v>11</v>
      </c>
      <c r="I1122" s="18"/>
      <c r="J1122" s="18"/>
      <c r="K1122" s="19"/>
    </row>
    <row r="1123" spans="1:11" x14ac:dyDescent="0.25">
      <c r="A1123" s="17" t="s">
        <v>8219</v>
      </c>
      <c r="B1123" s="18">
        <v>64</v>
      </c>
      <c r="C1123" s="18"/>
      <c r="D1123" s="18"/>
      <c r="E1123" s="19"/>
      <c r="G1123" s="17" t="s">
        <v>8221</v>
      </c>
      <c r="H1123" s="18">
        <v>11</v>
      </c>
      <c r="I1123" s="18"/>
      <c r="J1123" s="18"/>
      <c r="K1123" s="19"/>
    </row>
    <row r="1124" spans="1:11" x14ac:dyDescent="0.25">
      <c r="A1124" s="17" t="s">
        <v>8219</v>
      </c>
      <c r="B1124" s="18">
        <v>64</v>
      </c>
      <c r="C1124" s="18"/>
      <c r="D1124" s="18"/>
      <c r="E1124" s="19"/>
      <c r="G1124" s="17" t="s">
        <v>8221</v>
      </c>
      <c r="H1124" s="18">
        <v>11</v>
      </c>
      <c r="I1124" s="18"/>
      <c r="J1124" s="18"/>
      <c r="K1124" s="19"/>
    </row>
    <row r="1125" spans="1:11" x14ac:dyDescent="0.25">
      <c r="A1125" s="17" t="s">
        <v>8219</v>
      </c>
      <c r="B1125" s="18">
        <v>64</v>
      </c>
      <c r="C1125" s="18"/>
      <c r="D1125" s="18"/>
      <c r="E1125" s="19"/>
      <c r="G1125" s="17" t="s">
        <v>8221</v>
      </c>
      <c r="H1125" s="18">
        <v>11</v>
      </c>
      <c r="I1125" s="18"/>
      <c r="J1125" s="18"/>
      <c r="K1125" s="19"/>
    </row>
    <row r="1126" spans="1:11" x14ac:dyDescent="0.25">
      <c r="A1126" s="17" t="s">
        <v>8219</v>
      </c>
      <c r="B1126" s="18">
        <v>64</v>
      </c>
      <c r="C1126" s="18"/>
      <c r="D1126" s="18"/>
      <c r="E1126" s="19"/>
      <c r="G1126" s="17" t="s">
        <v>8221</v>
      </c>
      <c r="H1126" s="18">
        <v>11</v>
      </c>
      <c r="I1126" s="18"/>
      <c r="J1126" s="18"/>
      <c r="K1126" s="19"/>
    </row>
    <row r="1127" spans="1:11" x14ac:dyDescent="0.25">
      <c r="A1127" s="17" t="s">
        <v>8219</v>
      </c>
      <c r="B1127" s="18">
        <v>64</v>
      </c>
      <c r="C1127" s="18"/>
      <c r="D1127" s="18"/>
      <c r="E1127" s="19"/>
      <c r="G1127" s="17" t="s">
        <v>8221</v>
      </c>
      <c r="H1127" s="18">
        <v>11</v>
      </c>
      <c r="I1127" s="18"/>
      <c r="J1127" s="18"/>
      <c r="K1127" s="19"/>
    </row>
    <row r="1128" spans="1:11" x14ac:dyDescent="0.25">
      <c r="A1128" s="17" t="s">
        <v>8219</v>
      </c>
      <c r="B1128" s="18">
        <v>64</v>
      </c>
      <c r="C1128" s="18"/>
      <c r="D1128" s="18"/>
      <c r="E1128" s="19"/>
      <c r="G1128" s="17" t="s">
        <v>8221</v>
      </c>
      <c r="H1128" s="18">
        <v>11</v>
      </c>
      <c r="I1128" s="18"/>
      <c r="J1128" s="18"/>
      <c r="K1128" s="19"/>
    </row>
    <row r="1129" spans="1:11" x14ac:dyDescent="0.25">
      <c r="A1129" s="17" t="s">
        <v>8219</v>
      </c>
      <c r="B1129" s="18">
        <v>64</v>
      </c>
      <c r="C1129" s="18"/>
      <c r="D1129" s="18"/>
      <c r="E1129" s="19"/>
      <c r="G1129" s="17" t="s">
        <v>8221</v>
      </c>
      <c r="H1129" s="18">
        <v>11</v>
      </c>
      <c r="I1129" s="18"/>
      <c r="J1129" s="18"/>
      <c r="K1129" s="19"/>
    </row>
    <row r="1130" spans="1:11" x14ac:dyDescent="0.25">
      <c r="A1130" s="17" t="s">
        <v>8219</v>
      </c>
      <c r="B1130" s="18">
        <v>64</v>
      </c>
      <c r="C1130" s="18"/>
      <c r="D1130" s="18"/>
      <c r="E1130" s="19"/>
      <c r="G1130" s="17" t="s">
        <v>8221</v>
      </c>
      <c r="H1130" s="18">
        <v>11</v>
      </c>
      <c r="I1130" s="18"/>
      <c r="J1130" s="18"/>
      <c r="K1130" s="19"/>
    </row>
    <row r="1131" spans="1:11" x14ac:dyDescent="0.25">
      <c r="A1131" s="17" t="s">
        <v>8219</v>
      </c>
      <c r="B1131" s="18">
        <v>64</v>
      </c>
      <c r="C1131" s="18"/>
      <c r="D1131" s="18"/>
      <c r="E1131" s="19"/>
      <c r="G1131" s="17" t="s">
        <v>8221</v>
      </c>
      <c r="H1131" s="18">
        <v>12</v>
      </c>
      <c r="I1131" s="18"/>
      <c r="J1131" s="18"/>
      <c r="K1131" s="19"/>
    </row>
    <row r="1132" spans="1:11" x14ac:dyDescent="0.25">
      <c r="A1132" s="17" t="s">
        <v>8219</v>
      </c>
      <c r="B1132" s="18">
        <v>64</v>
      </c>
      <c r="C1132" s="18"/>
      <c r="D1132" s="18"/>
      <c r="E1132" s="19"/>
      <c r="G1132" s="17" t="s">
        <v>8221</v>
      </c>
      <c r="H1132" s="18">
        <v>12</v>
      </c>
      <c r="I1132" s="18"/>
      <c r="J1132" s="18"/>
      <c r="K1132" s="19"/>
    </row>
    <row r="1133" spans="1:11" x14ac:dyDescent="0.25">
      <c r="A1133" s="17" t="s">
        <v>8219</v>
      </c>
      <c r="B1133" s="18">
        <v>64</v>
      </c>
      <c r="C1133" s="18"/>
      <c r="D1133" s="18"/>
      <c r="E1133" s="19"/>
      <c r="G1133" s="17" t="s">
        <v>8221</v>
      </c>
      <c r="H1133" s="18">
        <v>12</v>
      </c>
      <c r="I1133" s="18"/>
      <c r="J1133" s="18"/>
      <c r="K1133" s="19"/>
    </row>
    <row r="1134" spans="1:11" x14ac:dyDescent="0.25">
      <c r="A1134" s="17" t="s">
        <v>8219</v>
      </c>
      <c r="B1134" s="18">
        <v>64</v>
      </c>
      <c r="C1134" s="18"/>
      <c r="D1134" s="18"/>
      <c r="E1134" s="19"/>
      <c r="G1134" s="17" t="s">
        <v>8221</v>
      </c>
      <c r="H1134" s="18">
        <v>12</v>
      </c>
      <c r="I1134" s="18"/>
      <c r="J1134" s="18"/>
      <c r="K1134" s="19"/>
    </row>
    <row r="1135" spans="1:11" x14ac:dyDescent="0.25">
      <c r="A1135" s="17" t="s">
        <v>8219</v>
      </c>
      <c r="B1135" s="18">
        <v>65</v>
      </c>
      <c r="C1135" s="18"/>
      <c r="D1135" s="18"/>
      <c r="E1135" s="19"/>
      <c r="G1135" s="17" t="s">
        <v>8221</v>
      </c>
      <c r="H1135" s="18">
        <v>12</v>
      </c>
      <c r="I1135" s="18"/>
      <c r="J1135" s="18"/>
      <c r="K1135" s="19"/>
    </row>
    <row r="1136" spans="1:11" x14ac:dyDescent="0.25">
      <c r="A1136" s="17" t="s">
        <v>8219</v>
      </c>
      <c r="B1136" s="18">
        <v>65</v>
      </c>
      <c r="C1136" s="18"/>
      <c r="D1136" s="18"/>
      <c r="E1136" s="19"/>
      <c r="G1136" s="17" t="s">
        <v>8221</v>
      </c>
      <c r="H1136" s="18">
        <v>12</v>
      </c>
      <c r="I1136" s="18"/>
      <c r="J1136" s="18"/>
      <c r="K1136" s="19"/>
    </row>
    <row r="1137" spans="1:11" x14ac:dyDescent="0.25">
      <c r="A1137" s="17" t="s">
        <v>8219</v>
      </c>
      <c r="B1137" s="18">
        <v>65</v>
      </c>
      <c r="C1137" s="18"/>
      <c r="D1137" s="18"/>
      <c r="E1137" s="19"/>
      <c r="G1137" s="17" t="s">
        <v>8221</v>
      </c>
      <c r="H1137" s="18">
        <v>12</v>
      </c>
      <c r="I1137" s="18"/>
      <c r="J1137" s="18"/>
      <c r="K1137" s="19"/>
    </row>
    <row r="1138" spans="1:11" x14ac:dyDescent="0.25">
      <c r="A1138" s="17" t="s">
        <v>8219</v>
      </c>
      <c r="B1138" s="18">
        <v>65</v>
      </c>
      <c r="C1138" s="18"/>
      <c r="D1138" s="18"/>
      <c r="E1138" s="19"/>
      <c r="G1138" s="17" t="s">
        <v>8221</v>
      </c>
      <c r="H1138" s="18">
        <v>12</v>
      </c>
      <c r="I1138" s="18"/>
      <c r="J1138" s="18"/>
      <c r="K1138" s="19"/>
    </row>
    <row r="1139" spans="1:11" x14ac:dyDescent="0.25">
      <c r="A1139" s="17" t="s">
        <v>8219</v>
      </c>
      <c r="B1139" s="18">
        <v>65</v>
      </c>
      <c r="C1139" s="18"/>
      <c r="D1139" s="18"/>
      <c r="E1139" s="19"/>
      <c r="G1139" s="17" t="s">
        <v>8221</v>
      </c>
      <c r="H1139" s="18">
        <v>12</v>
      </c>
      <c r="I1139" s="18"/>
      <c r="J1139" s="18"/>
      <c r="K1139" s="19"/>
    </row>
    <row r="1140" spans="1:11" x14ac:dyDescent="0.25">
      <c r="A1140" s="17" t="s">
        <v>8219</v>
      </c>
      <c r="B1140" s="18">
        <v>65</v>
      </c>
      <c r="C1140" s="18"/>
      <c r="D1140" s="18"/>
      <c r="E1140" s="19"/>
      <c r="G1140" s="17" t="s">
        <v>8221</v>
      </c>
      <c r="H1140" s="18">
        <v>12</v>
      </c>
      <c r="I1140" s="18"/>
      <c r="J1140" s="18"/>
      <c r="K1140" s="19"/>
    </row>
    <row r="1141" spans="1:11" x14ac:dyDescent="0.25">
      <c r="A1141" s="17" t="s">
        <v>8219</v>
      </c>
      <c r="B1141" s="18">
        <v>65</v>
      </c>
      <c r="C1141" s="18"/>
      <c r="D1141" s="18"/>
      <c r="E1141" s="19"/>
      <c r="G1141" s="17" t="s">
        <v>8221</v>
      </c>
      <c r="H1141" s="18">
        <v>12</v>
      </c>
      <c r="I1141" s="18"/>
      <c r="J1141" s="18"/>
      <c r="K1141" s="19"/>
    </row>
    <row r="1142" spans="1:11" x14ac:dyDescent="0.25">
      <c r="A1142" s="17" t="s">
        <v>8219</v>
      </c>
      <c r="B1142" s="18">
        <v>65</v>
      </c>
      <c r="C1142" s="18"/>
      <c r="D1142" s="18"/>
      <c r="E1142" s="19"/>
      <c r="G1142" s="17" t="s">
        <v>8221</v>
      </c>
      <c r="H1142" s="18">
        <v>12</v>
      </c>
      <c r="I1142" s="18"/>
      <c r="J1142" s="18"/>
      <c r="K1142" s="19"/>
    </row>
    <row r="1143" spans="1:11" x14ac:dyDescent="0.25">
      <c r="A1143" s="17" t="s">
        <v>8219</v>
      </c>
      <c r="B1143" s="18">
        <v>65</v>
      </c>
      <c r="C1143" s="18"/>
      <c r="D1143" s="18"/>
      <c r="E1143" s="19"/>
      <c r="G1143" s="17" t="s">
        <v>8221</v>
      </c>
      <c r="H1143" s="18">
        <v>12</v>
      </c>
      <c r="I1143" s="18"/>
      <c r="J1143" s="18"/>
      <c r="K1143" s="19"/>
    </row>
    <row r="1144" spans="1:11" x14ac:dyDescent="0.25">
      <c r="A1144" s="17" t="s">
        <v>8219</v>
      </c>
      <c r="B1144" s="18">
        <v>65</v>
      </c>
      <c r="C1144" s="18"/>
      <c r="D1144" s="18"/>
      <c r="E1144" s="19"/>
      <c r="G1144" s="17" t="s">
        <v>8221</v>
      </c>
      <c r="H1144" s="18">
        <v>12</v>
      </c>
      <c r="I1144" s="18"/>
      <c r="J1144" s="18"/>
      <c r="K1144" s="19"/>
    </row>
    <row r="1145" spans="1:11" x14ac:dyDescent="0.25">
      <c r="A1145" s="17" t="s">
        <v>8219</v>
      </c>
      <c r="B1145" s="18">
        <v>65</v>
      </c>
      <c r="C1145" s="18"/>
      <c r="D1145" s="18"/>
      <c r="E1145" s="19"/>
      <c r="G1145" s="17" t="s">
        <v>8221</v>
      </c>
      <c r="H1145" s="18">
        <v>12</v>
      </c>
      <c r="I1145" s="18"/>
      <c r="J1145" s="18"/>
      <c r="K1145" s="19"/>
    </row>
    <row r="1146" spans="1:11" x14ac:dyDescent="0.25">
      <c r="A1146" s="17" t="s">
        <v>8219</v>
      </c>
      <c r="B1146" s="18">
        <v>65</v>
      </c>
      <c r="C1146" s="18"/>
      <c r="D1146" s="18"/>
      <c r="E1146" s="19"/>
      <c r="G1146" s="17" t="s">
        <v>8221</v>
      </c>
      <c r="H1146" s="18">
        <v>12</v>
      </c>
      <c r="I1146" s="18"/>
      <c r="J1146" s="18"/>
      <c r="K1146" s="19"/>
    </row>
    <row r="1147" spans="1:11" x14ac:dyDescent="0.25">
      <c r="A1147" s="17" t="s">
        <v>8219</v>
      </c>
      <c r="B1147" s="18">
        <v>66</v>
      </c>
      <c r="C1147" s="18"/>
      <c r="D1147" s="18"/>
      <c r="E1147" s="19"/>
      <c r="G1147" s="17" t="s">
        <v>8221</v>
      </c>
      <c r="H1147" s="18">
        <v>12</v>
      </c>
      <c r="I1147" s="18"/>
      <c r="J1147" s="18"/>
      <c r="K1147" s="19"/>
    </row>
    <row r="1148" spans="1:11" x14ac:dyDescent="0.25">
      <c r="A1148" s="17" t="s">
        <v>8219</v>
      </c>
      <c r="B1148" s="18">
        <v>66</v>
      </c>
      <c r="C1148" s="18"/>
      <c r="D1148" s="18"/>
      <c r="E1148" s="19"/>
      <c r="G1148" s="17" t="s">
        <v>8221</v>
      </c>
      <c r="H1148" s="18">
        <v>12</v>
      </c>
      <c r="I1148" s="18"/>
      <c r="J1148" s="18"/>
      <c r="K1148" s="19"/>
    </row>
    <row r="1149" spans="1:11" x14ac:dyDescent="0.25">
      <c r="A1149" s="17" t="s">
        <v>8219</v>
      </c>
      <c r="B1149" s="18">
        <v>66</v>
      </c>
      <c r="C1149" s="18"/>
      <c r="D1149" s="18"/>
      <c r="E1149" s="19"/>
      <c r="G1149" s="17" t="s">
        <v>8221</v>
      </c>
      <c r="H1149" s="18">
        <v>12</v>
      </c>
      <c r="I1149" s="18"/>
      <c r="J1149" s="18"/>
      <c r="K1149" s="19"/>
    </row>
    <row r="1150" spans="1:11" x14ac:dyDescent="0.25">
      <c r="A1150" s="17" t="s">
        <v>8219</v>
      </c>
      <c r="B1150" s="18">
        <v>66</v>
      </c>
      <c r="C1150" s="18"/>
      <c r="D1150" s="18"/>
      <c r="E1150" s="19"/>
      <c r="G1150" s="17" t="s">
        <v>8221</v>
      </c>
      <c r="H1150" s="18">
        <v>12</v>
      </c>
      <c r="I1150" s="18"/>
      <c r="J1150" s="18"/>
      <c r="K1150" s="19"/>
    </row>
    <row r="1151" spans="1:11" x14ac:dyDescent="0.25">
      <c r="A1151" s="17" t="s">
        <v>8219</v>
      </c>
      <c r="B1151" s="18">
        <v>66</v>
      </c>
      <c r="C1151" s="18"/>
      <c r="D1151" s="18"/>
      <c r="E1151" s="19"/>
      <c r="G1151" s="17" t="s">
        <v>8221</v>
      </c>
      <c r="H1151" s="18">
        <v>12</v>
      </c>
      <c r="I1151" s="18"/>
      <c r="J1151" s="18"/>
      <c r="K1151" s="19"/>
    </row>
    <row r="1152" spans="1:11" x14ac:dyDescent="0.25">
      <c r="A1152" s="17" t="s">
        <v>8219</v>
      </c>
      <c r="B1152" s="18">
        <v>66</v>
      </c>
      <c r="C1152" s="18"/>
      <c r="D1152" s="18"/>
      <c r="E1152" s="19"/>
      <c r="G1152" s="17" t="s">
        <v>8221</v>
      </c>
      <c r="H1152" s="18">
        <v>12</v>
      </c>
      <c r="I1152" s="18"/>
      <c r="J1152" s="18"/>
      <c r="K1152" s="19"/>
    </row>
    <row r="1153" spans="1:11" x14ac:dyDescent="0.25">
      <c r="A1153" s="17" t="s">
        <v>8219</v>
      </c>
      <c r="B1153" s="18">
        <v>66</v>
      </c>
      <c r="C1153" s="18"/>
      <c r="D1153" s="18"/>
      <c r="E1153" s="19"/>
      <c r="G1153" s="17" t="s">
        <v>8221</v>
      </c>
      <c r="H1153" s="18">
        <v>12</v>
      </c>
      <c r="I1153" s="18"/>
      <c r="J1153" s="18"/>
      <c r="K1153" s="19"/>
    </row>
    <row r="1154" spans="1:11" x14ac:dyDescent="0.25">
      <c r="A1154" s="17" t="s">
        <v>8219</v>
      </c>
      <c r="B1154" s="18">
        <v>66</v>
      </c>
      <c r="C1154" s="18"/>
      <c r="D1154" s="18"/>
      <c r="E1154" s="19"/>
      <c r="G1154" s="17" t="s">
        <v>8221</v>
      </c>
      <c r="H1154" s="18">
        <v>12</v>
      </c>
      <c r="I1154" s="18"/>
      <c r="J1154" s="18"/>
      <c r="K1154" s="19"/>
    </row>
    <row r="1155" spans="1:11" x14ac:dyDescent="0.25">
      <c r="A1155" s="17" t="s">
        <v>8219</v>
      </c>
      <c r="B1155" s="18">
        <v>67</v>
      </c>
      <c r="C1155" s="18"/>
      <c r="D1155" s="18"/>
      <c r="E1155" s="19"/>
      <c r="G1155" s="17" t="s">
        <v>8221</v>
      </c>
      <c r="H1155" s="18">
        <v>12</v>
      </c>
      <c r="I1155" s="18"/>
      <c r="J1155" s="18"/>
      <c r="K1155" s="19"/>
    </row>
    <row r="1156" spans="1:11" x14ac:dyDescent="0.25">
      <c r="A1156" s="17" t="s">
        <v>8219</v>
      </c>
      <c r="B1156" s="18">
        <v>67</v>
      </c>
      <c r="C1156" s="18"/>
      <c r="D1156" s="18"/>
      <c r="E1156" s="19"/>
      <c r="G1156" s="17" t="s">
        <v>8221</v>
      </c>
      <c r="H1156" s="18">
        <v>12</v>
      </c>
      <c r="I1156" s="18"/>
      <c r="J1156" s="18"/>
      <c r="K1156" s="19"/>
    </row>
    <row r="1157" spans="1:11" x14ac:dyDescent="0.25">
      <c r="A1157" s="17" t="s">
        <v>8219</v>
      </c>
      <c r="B1157" s="18">
        <v>67</v>
      </c>
      <c r="C1157" s="18"/>
      <c r="D1157" s="18"/>
      <c r="E1157" s="19"/>
      <c r="G1157" s="17" t="s">
        <v>8221</v>
      </c>
      <c r="H1157" s="18">
        <v>12</v>
      </c>
      <c r="I1157" s="18"/>
      <c r="J1157" s="18"/>
      <c r="K1157" s="19"/>
    </row>
    <row r="1158" spans="1:11" x14ac:dyDescent="0.25">
      <c r="A1158" s="17" t="s">
        <v>8219</v>
      </c>
      <c r="B1158" s="18">
        <v>67</v>
      </c>
      <c r="C1158" s="18"/>
      <c r="D1158" s="18"/>
      <c r="E1158" s="19"/>
      <c r="G1158" s="17" t="s">
        <v>8221</v>
      </c>
      <c r="H1158" s="18">
        <v>12</v>
      </c>
      <c r="I1158" s="18"/>
      <c r="J1158" s="18"/>
      <c r="K1158" s="19"/>
    </row>
    <row r="1159" spans="1:11" x14ac:dyDescent="0.25">
      <c r="A1159" s="17" t="s">
        <v>8219</v>
      </c>
      <c r="B1159" s="18">
        <v>67</v>
      </c>
      <c r="C1159" s="18"/>
      <c r="D1159" s="18"/>
      <c r="E1159" s="19"/>
      <c r="G1159" s="17" t="s">
        <v>8221</v>
      </c>
      <c r="H1159" s="18">
        <v>12</v>
      </c>
      <c r="I1159" s="18"/>
      <c r="J1159" s="18"/>
      <c r="K1159" s="19"/>
    </row>
    <row r="1160" spans="1:11" x14ac:dyDescent="0.25">
      <c r="A1160" s="17" t="s">
        <v>8219</v>
      </c>
      <c r="B1160" s="18">
        <v>67</v>
      </c>
      <c r="C1160" s="18"/>
      <c r="D1160" s="18"/>
      <c r="E1160" s="19"/>
      <c r="G1160" s="17" t="s">
        <v>8221</v>
      </c>
      <c r="H1160" s="18">
        <v>12</v>
      </c>
      <c r="I1160" s="18"/>
      <c r="J1160" s="18"/>
      <c r="K1160" s="19"/>
    </row>
    <row r="1161" spans="1:11" x14ac:dyDescent="0.25">
      <c r="A1161" s="17" t="s">
        <v>8219</v>
      </c>
      <c r="B1161" s="18">
        <v>67</v>
      </c>
      <c r="C1161" s="18"/>
      <c r="D1161" s="18"/>
      <c r="E1161" s="19"/>
      <c r="G1161" s="17" t="s">
        <v>8221</v>
      </c>
      <c r="H1161" s="18">
        <v>12</v>
      </c>
      <c r="I1161" s="18"/>
      <c r="J1161" s="18"/>
      <c r="K1161" s="19"/>
    </row>
    <row r="1162" spans="1:11" x14ac:dyDescent="0.25">
      <c r="A1162" s="17" t="s">
        <v>8219</v>
      </c>
      <c r="B1162" s="18">
        <v>67</v>
      </c>
      <c r="C1162" s="18"/>
      <c r="D1162" s="18"/>
      <c r="E1162" s="19"/>
      <c r="G1162" s="17" t="s">
        <v>8221</v>
      </c>
      <c r="H1162" s="18">
        <v>13</v>
      </c>
      <c r="I1162" s="18"/>
      <c r="J1162" s="18"/>
      <c r="K1162" s="19"/>
    </row>
    <row r="1163" spans="1:11" x14ac:dyDescent="0.25">
      <c r="A1163" s="17" t="s">
        <v>8219</v>
      </c>
      <c r="B1163" s="18">
        <v>67</v>
      </c>
      <c r="C1163" s="18"/>
      <c r="D1163" s="18"/>
      <c r="E1163" s="19"/>
      <c r="G1163" s="17" t="s">
        <v>8221</v>
      </c>
      <c r="H1163" s="18">
        <v>13</v>
      </c>
      <c r="I1163" s="18"/>
      <c r="J1163" s="18"/>
      <c r="K1163" s="19"/>
    </row>
    <row r="1164" spans="1:11" x14ac:dyDescent="0.25">
      <c r="A1164" s="17" t="s">
        <v>8219</v>
      </c>
      <c r="B1164" s="18">
        <v>68</v>
      </c>
      <c r="C1164" s="18"/>
      <c r="D1164" s="18"/>
      <c r="E1164" s="19"/>
      <c r="G1164" s="17" t="s">
        <v>8221</v>
      </c>
      <c r="H1164" s="18">
        <v>13</v>
      </c>
      <c r="I1164" s="18"/>
      <c r="J1164" s="18"/>
      <c r="K1164" s="19"/>
    </row>
    <row r="1165" spans="1:11" x14ac:dyDescent="0.25">
      <c r="A1165" s="17" t="s">
        <v>8219</v>
      </c>
      <c r="B1165" s="18">
        <v>68</v>
      </c>
      <c r="C1165" s="18"/>
      <c r="D1165" s="18"/>
      <c r="E1165" s="19"/>
      <c r="G1165" s="17" t="s">
        <v>8221</v>
      </c>
      <c r="H1165" s="18">
        <v>13</v>
      </c>
      <c r="I1165" s="18"/>
      <c r="J1165" s="18"/>
      <c r="K1165" s="19"/>
    </row>
    <row r="1166" spans="1:11" x14ac:dyDescent="0.25">
      <c r="A1166" s="17" t="s">
        <v>8219</v>
      </c>
      <c r="B1166" s="18">
        <v>68</v>
      </c>
      <c r="C1166" s="18"/>
      <c r="D1166" s="18"/>
      <c r="E1166" s="19"/>
      <c r="G1166" s="17" t="s">
        <v>8221</v>
      </c>
      <c r="H1166" s="18">
        <v>13</v>
      </c>
      <c r="I1166" s="18"/>
      <c r="J1166" s="18"/>
      <c r="K1166" s="19"/>
    </row>
    <row r="1167" spans="1:11" x14ac:dyDescent="0.25">
      <c r="A1167" s="17" t="s">
        <v>8219</v>
      </c>
      <c r="B1167" s="18">
        <v>68</v>
      </c>
      <c r="C1167" s="18"/>
      <c r="D1167" s="18"/>
      <c r="E1167" s="19"/>
      <c r="G1167" s="17" t="s">
        <v>8221</v>
      </c>
      <c r="H1167" s="18">
        <v>13</v>
      </c>
      <c r="I1167" s="18"/>
      <c r="J1167" s="18"/>
      <c r="K1167" s="19"/>
    </row>
    <row r="1168" spans="1:11" x14ac:dyDescent="0.25">
      <c r="A1168" s="17" t="s">
        <v>8219</v>
      </c>
      <c r="B1168" s="18">
        <v>68</v>
      </c>
      <c r="C1168" s="18"/>
      <c r="D1168" s="18"/>
      <c r="E1168" s="19"/>
      <c r="G1168" s="17" t="s">
        <v>8221</v>
      </c>
      <c r="H1168" s="18">
        <v>13</v>
      </c>
      <c r="I1168" s="18"/>
      <c r="J1168" s="18"/>
      <c r="K1168" s="19"/>
    </row>
    <row r="1169" spans="1:11" x14ac:dyDescent="0.25">
      <c r="A1169" s="17" t="s">
        <v>8219</v>
      </c>
      <c r="B1169" s="18">
        <v>68</v>
      </c>
      <c r="C1169" s="18"/>
      <c r="D1169" s="18"/>
      <c r="E1169" s="19"/>
      <c r="G1169" s="17" t="s">
        <v>8221</v>
      </c>
      <c r="H1169" s="18">
        <v>13</v>
      </c>
      <c r="I1169" s="18"/>
      <c r="J1169" s="18"/>
      <c r="K1169" s="19"/>
    </row>
    <row r="1170" spans="1:11" x14ac:dyDescent="0.25">
      <c r="A1170" s="17" t="s">
        <v>8219</v>
      </c>
      <c r="B1170" s="18">
        <v>68</v>
      </c>
      <c r="C1170" s="18"/>
      <c r="D1170" s="18"/>
      <c r="E1170" s="19"/>
      <c r="G1170" s="17" t="s">
        <v>8221</v>
      </c>
      <c r="H1170" s="18">
        <v>13</v>
      </c>
      <c r="I1170" s="18"/>
      <c r="J1170" s="18"/>
      <c r="K1170" s="19"/>
    </row>
    <row r="1171" spans="1:11" x14ac:dyDescent="0.25">
      <c r="A1171" s="17" t="s">
        <v>8219</v>
      </c>
      <c r="B1171" s="18">
        <v>69</v>
      </c>
      <c r="C1171" s="18"/>
      <c r="D1171" s="18"/>
      <c r="E1171" s="19"/>
      <c r="G1171" s="17" t="s">
        <v>8221</v>
      </c>
      <c r="H1171" s="18">
        <v>13</v>
      </c>
      <c r="I1171" s="18"/>
      <c r="J1171" s="18"/>
      <c r="K1171" s="19"/>
    </row>
    <row r="1172" spans="1:11" x14ac:dyDescent="0.25">
      <c r="A1172" s="17" t="s">
        <v>8219</v>
      </c>
      <c r="B1172" s="18">
        <v>69</v>
      </c>
      <c r="C1172" s="18"/>
      <c r="D1172" s="18"/>
      <c r="E1172" s="19"/>
      <c r="G1172" s="17" t="s">
        <v>8221</v>
      </c>
      <c r="H1172" s="18">
        <v>13</v>
      </c>
      <c r="I1172" s="18"/>
      <c r="J1172" s="18"/>
      <c r="K1172" s="19"/>
    </row>
    <row r="1173" spans="1:11" x14ac:dyDescent="0.25">
      <c r="A1173" s="17" t="s">
        <v>8219</v>
      </c>
      <c r="B1173" s="18">
        <v>69</v>
      </c>
      <c r="C1173" s="18"/>
      <c r="D1173" s="18"/>
      <c r="E1173" s="19"/>
      <c r="G1173" s="17" t="s">
        <v>8221</v>
      </c>
      <c r="H1173" s="18">
        <v>13</v>
      </c>
      <c r="I1173" s="18"/>
      <c r="J1173" s="18"/>
      <c r="K1173" s="19"/>
    </row>
    <row r="1174" spans="1:11" x14ac:dyDescent="0.25">
      <c r="A1174" s="17" t="s">
        <v>8219</v>
      </c>
      <c r="B1174" s="18">
        <v>69</v>
      </c>
      <c r="C1174" s="18"/>
      <c r="D1174" s="18"/>
      <c r="E1174" s="19"/>
      <c r="G1174" s="17" t="s">
        <v>8221</v>
      </c>
      <c r="H1174" s="18">
        <v>13</v>
      </c>
      <c r="I1174" s="18"/>
      <c r="J1174" s="18"/>
      <c r="K1174" s="19"/>
    </row>
    <row r="1175" spans="1:11" x14ac:dyDescent="0.25">
      <c r="A1175" s="17" t="s">
        <v>8219</v>
      </c>
      <c r="B1175" s="18">
        <v>69</v>
      </c>
      <c r="C1175" s="18"/>
      <c r="D1175" s="18"/>
      <c r="E1175" s="19"/>
      <c r="G1175" s="17" t="s">
        <v>8221</v>
      </c>
      <c r="H1175" s="18">
        <v>13</v>
      </c>
      <c r="I1175" s="18"/>
      <c r="J1175" s="18"/>
      <c r="K1175" s="19"/>
    </row>
    <row r="1176" spans="1:11" x14ac:dyDescent="0.25">
      <c r="A1176" s="17" t="s">
        <v>8219</v>
      </c>
      <c r="B1176" s="18">
        <v>69</v>
      </c>
      <c r="C1176" s="18"/>
      <c r="D1176" s="18"/>
      <c r="E1176" s="19"/>
      <c r="G1176" s="17" t="s">
        <v>8221</v>
      </c>
      <c r="H1176" s="18">
        <v>13</v>
      </c>
      <c r="I1176" s="18"/>
      <c r="J1176" s="18"/>
      <c r="K1176" s="19"/>
    </row>
    <row r="1177" spans="1:11" x14ac:dyDescent="0.25">
      <c r="A1177" s="17" t="s">
        <v>8219</v>
      </c>
      <c r="B1177" s="18">
        <v>69</v>
      </c>
      <c r="C1177" s="18"/>
      <c r="D1177" s="18"/>
      <c r="E1177" s="19"/>
      <c r="G1177" s="17" t="s">
        <v>8221</v>
      </c>
      <c r="H1177" s="18">
        <v>13</v>
      </c>
      <c r="I1177" s="18"/>
      <c r="J1177" s="18"/>
      <c r="K1177" s="19"/>
    </row>
    <row r="1178" spans="1:11" x14ac:dyDescent="0.25">
      <c r="A1178" s="17" t="s">
        <v>8219</v>
      </c>
      <c r="B1178" s="18">
        <v>69</v>
      </c>
      <c r="C1178" s="18"/>
      <c r="D1178" s="18"/>
      <c r="E1178" s="19"/>
      <c r="G1178" s="17" t="s">
        <v>8221</v>
      </c>
      <c r="H1178" s="18">
        <v>13</v>
      </c>
      <c r="I1178" s="18"/>
      <c r="J1178" s="18"/>
      <c r="K1178" s="19"/>
    </row>
    <row r="1179" spans="1:11" x14ac:dyDescent="0.25">
      <c r="A1179" s="17" t="s">
        <v>8219</v>
      </c>
      <c r="B1179" s="18">
        <v>69</v>
      </c>
      <c r="C1179" s="18"/>
      <c r="D1179" s="18"/>
      <c r="E1179" s="19"/>
      <c r="G1179" s="17" t="s">
        <v>8221</v>
      </c>
      <c r="H1179" s="18">
        <v>13</v>
      </c>
      <c r="I1179" s="18"/>
      <c r="J1179" s="18"/>
      <c r="K1179" s="19"/>
    </row>
    <row r="1180" spans="1:11" x14ac:dyDescent="0.25">
      <c r="A1180" s="17" t="s">
        <v>8219</v>
      </c>
      <c r="B1180" s="18">
        <v>69</v>
      </c>
      <c r="C1180" s="18"/>
      <c r="D1180" s="18"/>
      <c r="E1180" s="19"/>
      <c r="G1180" s="17" t="s">
        <v>8221</v>
      </c>
      <c r="H1180" s="18">
        <v>13</v>
      </c>
      <c r="I1180" s="18"/>
      <c r="J1180" s="18"/>
      <c r="K1180" s="19"/>
    </row>
    <row r="1181" spans="1:11" x14ac:dyDescent="0.25">
      <c r="A1181" s="17" t="s">
        <v>8219</v>
      </c>
      <c r="B1181" s="18">
        <v>69</v>
      </c>
      <c r="C1181" s="18"/>
      <c r="D1181" s="18"/>
      <c r="E1181" s="19"/>
      <c r="G1181" s="17" t="s">
        <v>8221</v>
      </c>
      <c r="H1181" s="18">
        <v>13</v>
      </c>
      <c r="I1181" s="18"/>
      <c r="J1181" s="18"/>
      <c r="K1181" s="19"/>
    </row>
    <row r="1182" spans="1:11" x14ac:dyDescent="0.25">
      <c r="A1182" s="17" t="s">
        <v>8219</v>
      </c>
      <c r="B1182" s="18">
        <v>69</v>
      </c>
      <c r="C1182" s="18"/>
      <c r="D1182" s="18"/>
      <c r="E1182" s="19"/>
      <c r="G1182" s="17" t="s">
        <v>8221</v>
      </c>
      <c r="H1182" s="18">
        <v>13</v>
      </c>
      <c r="I1182" s="18"/>
      <c r="J1182" s="18"/>
      <c r="K1182" s="19"/>
    </row>
    <row r="1183" spans="1:11" x14ac:dyDescent="0.25">
      <c r="A1183" s="17" t="s">
        <v>8219</v>
      </c>
      <c r="B1183" s="18">
        <v>69</v>
      </c>
      <c r="C1183" s="18"/>
      <c r="D1183" s="18"/>
      <c r="E1183" s="19"/>
      <c r="G1183" s="17" t="s">
        <v>8221</v>
      </c>
      <c r="H1183" s="18">
        <v>13</v>
      </c>
      <c r="I1183" s="18"/>
      <c r="J1183" s="18"/>
      <c r="K1183" s="19"/>
    </row>
    <row r="1184" spans="1:11" x14ac:dyDescent="0.25">
      <c r="A1184" s="17" t="s">
        <v>8219</v>
      </c>
      <c r="B1184" s="18">
        <v>69</v>
      </c>
      <c r="C1184" s="18"/>
      <c r="D1184" s="18"/>
      <c r="E1184" s="19"/>
      <c r="G1184" s="17" t="s">
        <v>8221</v>
      </c>
      <c r="H1184" s="18">
        <v>14</v>
      </c>
      <c r="I1184" s="18"/>
      <c r="J1184" s="18"/>
      <c r="K1184" s="19"/>
    </row>
    <row r="1185" spans="1:11" x14ac:dyDescent="0.25">
      <c r="A1185" s="17" t="s">
        <v>8219</v>
      </c>
      <c r="B1185" s="18">
        <v>70</v>
      </c>
      <c r="C1185" s="18"/>
      <c r="D1185" s="18"/>
      <c r="E1185" s="19"/>
      <c r="G1185" s="17" t="s">
        <v>8221</v>
      </c>
      <c r="H1185" s="18">
        <v>14</v>
      </c>
      <c r="I1185" s="18"/>
      <c r="J1185" s="18"/>
      <c r="K1185" s="19"/>
    </row>
    <row r="1186" spans="1:11" x14ac:dyDescent="0.25">
      <c r="A1186" s="17" t="s">
        <v>8219</v>
      </c>
      <c r="B1186" s="18">
        <v>70</v>
      </c>
      <c r="C1186" s="18"/>
      <c r="D1186" s="18"/>
      <c r="E1186" s="19"/>
      <c r="G1186" s="17" t="s">
        <v>8221</v>
      </c>
      <c r="H1186" s="18">
        <v>14</v>
      </c>
      <c r="I1186" s="18"/>
      <c r="J1186" s="18"/>
      <c r="K1186" s="19"/>
    </row>
    <row r="1187" spans="1:11" x14ac:dyDescent="0.25">
      <c r="A1187" s="17" t="s">
        <v>8219</v>
      </c>
      <c r="B1187" s="18">
        <v>70</v>
      </c>
      <c r="C1187" s="18"/>
      <c r="D1187" s="18"/>
      <c r="E1187" s="19"/>
      <c r="G1187" s="17" t="s">
        <v>8221</v>
      </c>
      <c r="H1187" s="18">
        <v>14</v>
      </c>
      <c r="I1187" s="18"/>
      <c r="J1187" s="18"/>
      <c r="K1187" s="19"/>
    </row>
    <row r="1188" spans="1:11" x14ac:dyDescent="0.25">
      <c r="A1188" s="17" t="s">
        <v>8219</v>
      </c>
      <c r="B1188" s="18">
        <v>70</v>
      </c>
      <c r="C1188" s="18"/>
      <c r="D1188" s="18"/>
      <c r="E1188" s="19"/>
      <c r="G1188" s="17" t="s">
        <v>8221</v>
      </c>
      <c r="H1188" s="18">
        <v>14</v>
      </c>
      <c r="I1188" s="18"/>
      <c r="J1188" s="18"/>
      <c r="K1188" s="19"/>
    </row>
    <row r="1189" spans="1:11" x14ac:dyDescent="0.25">
      <c r="A1189" s="17" t="s">
        <v>8219</v>
      </c>
      <c r="B1189" s="18">
        <v>70</v>
      </c>
      <c r="C1189" s="18"/>
      <c r="D1189" s="18"/>
      <c r="E1189" s="19"/>
      <c r="G1189" s="17" t="s">
        <v>8221</v>
      </c>
      <c r="H1189" s="18">
        <v>14</v>
      </c>
      <c r="I1189" s="18"/>
      <c r="J1189" s="18"/>
      <c r="K1189" s="19"/>
    </row>
    <row r="1190" spans="1:11" x14ac:dyDescent="0.25">
      <c r="A1190" s="17" t="s">
        <v>8219</v>
      </c>
      <c r="B1190" s="18">
        <v>70</v>
      </c>
      <c r="C1190" s="18"/>
      <c r="D1190" s="18"/>
      <c r="E1190" s="19"/>
      <c r="G1190" s="17" t="s">
        <v>8221</v>
      </c>
      <c r="H1190" s="18">
        <v>14</v>
      </c>
      <c r="I1190" s="18"/>
      <c r="J1190" s="18"/>
      <c r="K1190" s="19"/>
    </row>
    <row r="1191" spans="1:11" x14ac:dyDescent="0.25">
      <c r="A1191" s="17" t="s">
        <v>8219</v>
      </c>
      <c r="B1191" s="18">
        <v>70</v>
      </c>
      <c r="C1191" s="18"/>
      <c r="D1191" s="18"/>
      <c r="E1191" s="19"/>
      <c r="G1191" s="17" t="s">
        <v>8221</v>
      </c>
      <c r="H1191" s="18">
        <v>14</v>
      </c>
      <c r="I1191" s="18"/>
      <c r="J1191" s="18"/>
      <c r="K1191" s="19"/>
    </row>
    <row r="1192" spans="1:11" x14ac:dyDescent="0.25">
      <c r="A1192" s="17" t="s">
        <v>8219</v>
      </c>
      <c r="B1192" s="18">
        <v>70</v>
      </c>
      <c r="C1192" s="18"/>
      <c r="D1192" s="18"/>
      <c r="E1192" s="19"/>
      <c r="G1192" s="17" t="s">
        <v>8221</v>
      </c>
      <c r="H1192" s="18">
        <v>14</v>
      </c>
      <c r="I1192" s="18"/>
      <c r="J1192" s="18"/>
      <c r="K1192" s="19"/>
    </row>
    <row r="1193" spans="1:11" x14ac:dyDescent="0.25">
      <c r="A1193" s="17" t="s">
        <v>8219</v>
      </c>
      <c r="B1193" s="18">
        <v>70</v>
      </c>
      <c r="C1193" s="18"/>
      <c r="D1193" s="18"/>
      <c r="E1193" s="19"/>
      <c r="G1193" s="17" t="s">
        <v>8221</v>
      </c>
      <c r="H1193" s="18">
        <v>14</v>
      </c>
      <c r="I1193" s="18"/>
      <c r="J1193" s="18"/>
      <c r="K1193" s="19"/>
    </row>
    <row r="1194" spans="1:11" x14ac:dyDescent="0.25">
      <c r="A1194" s="17" t="s">
        <v>8219</v>
      </c>
      <c r="B1194" s="18">
        <v>70</v>
      </c>
      <c r="C1194" s="18"/>
      <c r="D1194" s="18"/>
      <c r="E1194" s="19"/>
      <c r="G1194" s="17" t="s">
        <v>8221</v>
      </c>
      <c r="H1194" s="18">
        <v>14</v>
      </c>
      <c r="I1194" s="18"/>
      <c r="J1194" s="18"/>
      <c r="K1194" s="19"/>
    </row>
    <row r="1195" spans="1:11" x14ac:dyDescent="0.25">
      <c r="A1195" s="17" t="s">
        <v>8219</v>
      </c>
      <c r="B1195" s="18">
        <v>70</v>
      </c>
      <c r="C1195" s="18"/>
      <c r="D1195" s="18"/>
      <c r="E1195" s="19"/>
      <c r="G1195" s="17" t="s">
        <v>8221</v>
      </c>
      <c r="H1195" s="18">
        <v>14</v>
      </c>
      <c r="I1195" s="18"/>
      <c r="J1195" s="18"/>
      <c r="K1195" s="19"/>
    </row>
    <row r="1196" spans="1:11" x14ac:dyDescent="0.25">
      <c r="A1196" s="17" t="s">
        <v>8219</v>
      </c>
      <c r="B1196" s="18">
        <v>70</v>
      </c>
      <c r="C1196" s="18"/>
      <c r="D1196" s="18"/>
      <c r="E1196" s="19"/>
      <c r="G1196" s="17" t="s">
        <v>8221</v>
      </c>
      <c r="H1196" s="18">
        <v>14</v>
      </c>
      <c r="I1196" s="18"/>
      <c r="J1196" s="18"/>
      <c r="K1196" s="19"/>
    </row>
    <row r="1197" spans="1:11" x14ac:dyDescent="0.25">
      <c r="A1197" s="17" t="s">
        <v>8219</v>
      </c>
      <c r="B1197" s="18">
        <v>70</v>
      </c>
      <c r="C1197" s="18"/>
      <c r="D1197" s="18"/>
      <c r="E1197" s="19"/>
      <c r="G1197" s="17" t="s">
        <v>8221</v>
      </c>
      <c r="H1197" s="18">
        <v>14</v>
      </c>
      <c r="I1197" s="18"/>
      <c r="J1197" s="18"/>
      <c r="K1197" s="19"/>
    </row>
    <row r="1198" spans="1:11" x14ac:dyDescent="0.25">
      <c r="A1198" s="17" t="s">
        <v>8219</v>
      </c>
      <c r="B1198" s="18">
        <v>70</v>
      </c>
      <c r="C1198" s="18"/>
      <c r="D1198" s="18"/>
      <c r="E1198" s="19"/>
      <c r="G1198" s="17" t="s">
        <v>8221</v>
      </c>
      <c r="H1198" s="18">
        <v>14</v>
      </c>
      <c r="I1198" s="18"/>
      <c r="J1198" s="18"/>
      <c r="K1198" s="19"/>
    </row>
    <row r="1199" spans="1:11" x14ac:dyDescent="0.25">
      <c r="A1199" s="17" t="s">
        <v>8219</v>
      </c>
      <c r="B1199" s="18">
        <v>70</v>
      </c>
      <c r="C1199" s="18"/>
      <c r="D1199" s="18"/>
      <c r="E1199" s="19"/>
      <c r="G1199" s="17" t="s">
        <v>8221</v>
      </c>
      <c r="H1199" s="18">
        <v>14</v>
      </c>
      <c r="I1199" s="18"/>
      <c r="J1199" s="18"/>
      <c r="K1199" s="19"/>
    </row>
    <row r="1200" spans="1:11" x14ac:dyDescent="0.25">
      <c r="A1200" s="17" t="s">
        <v>8219</v>
      </c>
      <c r="B1200" s="18">
        <v>70</v>
      </c>
      <c r="C1200" s="18"/>
      <c r="D1200" s="18"/>
      <c r="E1200" s="19"/>
      <c r="G1200" s="17" t="s">
        <v>8221</v>
      </c>
      <c r="H1200" s="18">
        <v>14</v>
      </c>
      <c r="I1200" s="18"/>
      <c r="J1200" s="18"/>
      <c r="K1200" s="19"/>
    </row>
    <row r="1201" spans="1:11" x14ac:dyDescent="0.25">
      <c r="A1201" s="17" t="s">
        <v>8219</v>
      </c>
      <c r="B1201" s="18">
        <v>70</v>
      </c>
      <c r="C1201" s="18"/>
      <c r="D1201" s="18"/>
      <c r="E1201" s="19"/>
      <c r="G1201" s="17" t="s">
        <v>8221</v>
      </c>
      <c r="H1201" s="18">
        <v>14</v>
      </c>
      <c r="I1201" s="18"/>
      <c r="J1201" s="18"/>
      <c r="K1201" s="19"/>
    </row>
    <row r="1202" spans="1:11" x14ac:dyDescent="0.25">
      <c r="A1202" s="17" t="s">
        <v>8219</v>
      </c>
      <c r="B1202" s="18">
        <v>71</v>
      </c>
      <c r="C1202" s="18"/>
      <c r="D1202" s="18"/>
      <c r="E1202" s="19"/>
      <c r="G1202" s="17" t="s">
        <v>8221</v>
      </c>
      <c r="H1202" s="18">
        <v>14</v>
      </c>
      <c r="I1202" s="18"/>
      <c r="J1202" s="18"/>
      <c r="K1202" s="19"/>
    </row>
    <row r="1203" spans="1:11" x14ac:dyDescent="0.25">
      <c r="A1203" s="17" t="s">
        <v>8219</v>
      </c>
      <c r="B1203" s="18">
        <v>71</v>
      </c>
      <c r="C1203" s="18"/>
      <c r="D1203" s="18"/>
      <c r="E1203" s="19"/>
      <c r="G1203" s="17" t="s">
        <v>8221</v>
      </c>
      <c r="H1203" s="18">
        <v>14</v>
      </c>
      <c r="I1203" s="18"/>
      <c r="J1203" s="18"/>
      <c r="K1203" s="19"/>
    </row>
    <row r="1204" spans="1:11" x14ac:dyDescent="0.25">
      <c r="A1204" s="17" t="s">
        <v>8219</v>
      </c>
      <c r="B1204" s="18">
        <v>71</v>
      </c>
      <c r="C1204" s="18"/>
      <c r="D1204" s="18"/>
      <c r="E1204" s="19"/>
      <c r="G1204" s="17" t="s">
        <v>8221</v>
      </c>
      <c r="H1204" s="18">
        <v>14</v>
      </c>
      <c r="I1204" s="18"/>
      <c r="J1204" s="18"/>
      <c r="K1204" s="19"/>
    </row>
    <row r="1205" spans="1:11" x14ac:dyDescent="0.25">
      <c r="A1205" s="17" t="s">
        <v>8219</v>
      </c>
      <c r="B1205" s="18">
        <v>71</v>
      </c>
      <c r="C1205" s="18"/>
      <c r="D1205" s="18"/>
      <c r="E1205" s="19"/>
      <c r="G1205" s="17" t="s">
        <v>8221</v>
      </c>
      <c r="H1205" s="18">
        <v>15</v>
      </c>
      <c r="I1205" s="18"/>
      <c r="J1205" s="18"/>
      <c r="K1205" s="19"/>
    </row>
    <row r="1206" spans="1:11" x14ac:dyDescent="0.25">
      <c r="A1206" s="17" t="s">
        <v>8219</v>
      </c>
      <c r="B1206" s="18">
        <v>71</v>
      </c>
      <c r="C1206" s="18"/>
      <c r="D1206" s="18"/>
      <c r="E1206" s="19"/>
      <c r="G1206" s="17" t="s">
        <v>8221</v>
      </c>
      <c r="H1206" s="18">
        <v>15</v>
      </c>
      <c r="I1206" s="18"/>
      <c r="J1206" s="18"/>
      <c r="K1206" s="19"/>
    </row>
    <row r="1207" spans="1:11" x14ac:dyDescent="0.25">
      <c r="A1207" s="17" t="s">
        <v>8219</v>
      </c>
      <c r="B1207" s="18">
        <v>71</v>
      </c>
      <c r="C1207" s="18"/>
      <c r="D1207" s="18"/>
      <c r="E1207" s="19"/>
      <c r="G1207" s="17" t="s">
        <v>8221</v>
      </c>
      <c r="H1207" s="18">
        <v>15</v>
      </c>
      <c r="I1207" s="18"/>
      <c r="J1207" s="18"/>
      <c r="K1207" s="19"/>
    </row>
    <row r="1208" spans="1:11" x14ac:dyDescent="0.25">
      <c r="A1208" s="17" t="s">
        <v>8219</v>
      </c>
      <c r="B1208" s="18">
        <v>71</v>
      </c>
      <c r="C1208" s="18"/>
      <c r="D1208" s="18"/>
      <c r="E1208" s="19"/>
      <c r="G1208" s="17" t="s">
        <v>8221</v>
      </c>
      <c r="H1208" s="18">
        <v>15</v>
      </c>
      <c r="I1208" s="18"/>
      <c r="J1208" s="18"/>
      <c r="K1208" s="19"/>
    </row>
    <row r="1209" spans="1:11" x14ac:dyDescent="0.25">
      <c r="A1209" s="17" t="s">
        <v>8219</v>
      </c>
      <c r="B1209" s="18">
        <v>71</v>
      </c>
      <c r="C1209" s="18"/>
      <c r="D1209" s="18"/>
      <c r="E1209" s="19"/>
      <c r="G1209" s="17" t="s">
        <v>8221</v>
      </c>
      <c r="H1209" s="18">
        <v>15</v>
      </c>
      <c r="I1209" s="18"/>
      <c r="J1209" s="18"/>
      <c r="K1209" s="19"/>
    </row>
    <row r="1210" spans="1:11" x14ac:dyDescent="0.25">
      <c r="A1210" s="17" t="s">
        <v>8219</v>
      </c>
      <c r="B1210" s="18">
        <v>71</v>
      </c>
      <c r="C1210" s="18"/>
      <c r="D1210" s="18"/>
      <c r="E1210" s="19"/>
      <c r="G1210" s="17" t="s">
        <v>8221</v>
      </c>
      <c r="H1210" s="18">
        <v>15</v>
      </c>
      <c r="I1210" s="18"/>
      <c r="J1210" s="18"/>
      <c r="K1210" s="19"/>
    </row>
    <row r="1211" spans="1:11" x14ac:dyDescent="0.25">
      <c r="A1211" s="17" t="s">
        <v>8219</v>
      </c>
      <c r="B1211" s="18">
        <v>71</v>
      </c>
      <c r="C1211" s="18"/>
      <c r="D1211" s="18"/>
      <c r="E1211" s="19"/>
      <c r="G1211" s="17" t="s">
        <v>8221</v>
      </c>
      <c r="H1211" s="18">
        <v>15</v>
      </c>
      <c r="I1211" s="18"/>
      <c r="J1211" s="18"/>
      <c r="K1211" s="19"/>
    </row>
    <row r="1212" spans="1:11" x14ac:dyDescent="0.25">
      <c r="A1212" s="17" t="s">
        <v>8219</v>
      </c>
      <c r="B1212" s="18">
        <v>71</v>
      </c>
      <c r="C1212" s="18"/>
      <c r="D1212" s="18"/>
      <c r="E1212" s="19"/>
      <c r="G1212" s="17" t="s">
        <v>8221</v>
      </c>
      <c r="H1212" s="18">
        <v>15</v>
      </c>
      <c r="I1212" s="18"/>
      <c r="J1212" s="18"/>
      <c r="K1212" s="19"/>
    </row>
    <row r="1213" spans="1:11" x14ac:dyDescent="0.25">
      <c r="A1213" s="17" t="s">
        <v>8219</v>
      </c>
      <c r="B1213" s="18">
        <v>71</v>
      </c>
      <c r="C1213" s="18"/>
      <c r="D1213" s="18"/>
      <c r="E1213" s="19"/>
      <c r="G1213" s="17" t="s">
        <v>8221</v>
      </c>
      <c r="H1213" s="18">
        <v>15</v>
      </c>
      <c r="I1213" s="18"/>
      <c r="J1213" s="18"/>
      <c r="K1213" s="19"/>
    </row>
    <row r="1214" spans="1:11" x14ac:dyDescent="0.25">
      <c r="A1214" s="17" t="s">
        <v>8219</v>
      </c>
      <c r="B1214" s="18">
        <v>71</v>
      </c>
      <c r="C1214" s="18"/>
      <c r="D1214" s="18"/>
      <c r="E1214" s="19"/>
      <c r="G1214" s="17" t="s">
        <v>8221</v>
      </c>
      <c r="H1214" s="18">
        <v>15</v>
      </c>
      <c r="I1214" s="18"/>
      <c r="J1214" s="18"/>
      <c r="K1214" s="19"/>
    </row>
    <row r="1215" spans="1:11" x14ac:dyDescent="0.25">
      <c r="A1215" s="17" t="s">
        <v>8219</v>
      </c>
      <c r="B1215" s="18">
        <v>71</v>
      </c>
      <c r="C1215" s="18"/>
      <c r="D1215" s="18"/>
      <c r="E1215" s="19"/>
      <c r="G1215" s="17" t="s">
        <v>8221</v>
      </c>
      <c r="H1215" s="18">
        <v>15</v>
      </c>
      <c r="I1215" s="18"/>
      <c r="J1215" s="18"/>
      <c r="K1215" s="19"/>
    </row>
    <row r="1216" spans="1:11" x14ac:dyDescent="0.25">
      <c r="A1216" s="17" t="s">
        <v>8219</v>
      </c>
      <c r="B1216" s="18">
        <v>71</v>
      </c>
      <c r="C1216" s="18"/>
      <c r="D1216" s="18"/>
      <c r="E1216" s="19"/>
      <c r="G1216" s="17" t="s">
        <v>8221</v>
      </c>
      <c r="H1216" s="18">
        <v>15</v>
      </c>
      <c r="I1216" s="18"/>
      <c r="J1216" s="18"/>
      <c r="K1216" s="19"/>
    </row>
    <row r="1217" spans="1:11" x14ac:dyDescent="0.25">
      <c r="A1217" s="17" t="s">
        <v>8219</v>
      </c>
      <c r="B1217" s="18">
        <v>71</v>
      </c>
      <c r="C1217" s="18"/>
      <c r="D1217" s="18"/>
      <c r="E1217" s="19"/>
      <c r="G1217" s="17" t="s">
        <v>8221</v>
      </c>
      <c r="H1217" s="18">
        <v>15</v>
      </c>
      <c r="I1217" s="18"/>
      <c r="J1217" s="18"/>
      <c r="K1217" s="19"/>
    </row>
    <row r="1218" spans="1:11" x14ac:dyDescent="0.25">
      <c r="A1218" s="17" t="s">
        <v>8219</v>
      </c>
      <c r="B1218" s="18">
        <v>72</v>
      </c>
      <c r="C1218" s="18"/>
      <c r="D1218" s="18"/>
      <c r="E1218" s="19"/>
      <c r="G1218" s="17" t="s">
        <v>8221</v>
      </c>
      <c r="H1218" s="18">
        <v>16</v>
      </c>
      <c r="I1218" s="18"/>
      <c r="J1218" s="18"/>
      <c r="K1218" s="19"/>
    </row>
    <row r="1219" spans="1:11" x14ac:dyDescent="0.25">
      <c r="A1219" s="17" t="s">
        <v>8219</v>
      </c>
      <c r="B1219" s="18">
        <v>72</v>
      </c>
      <c r="C1219" s="18"/>
      <c r="D1219" s="18"/>
      <c r="E1219" s="19"/>
      <c r="G1219" s="17" t="s">
        <v>8221</v>
      </c>
      <c r="H1219" s="18">
        <v>16</v>
      </c>
      <c r="I1219" s="18"/>
      <c r="J1219" s="18"/>
      <c r="K1219" s="19"/>
    </row>
    <row r="1220" spans="1:11" x14ac:dyDescent="0.25">
      <c r="A1220" s="17" t="s">
        <v>8219</v>
      </c>
      <c r="B1220" s="18">
        <v>72</v>
      </c>
      <c r="C1220" s="18"/>
      <c r="D1220" s="18"/>
      <c r="E1220" s="19"/>
      <c r="G1220" s="17" t="s">
        <v>8221</v>
      </c>
      <c r="H1220" s="18">
        <v>16</v>
      </c>
      <c r="I1220" s="18"/>
      <c r="J1220" s="18"/>
      <c r="K1220" s="19"/>
    </row>
    <row r="1221" spans="1:11" x14ac:dyDescent="0.25">
      <c r="A1221" s="17" t="s">
        <v>8219</v>
      </c>
      <c r="B1221" s="18">
        <v>72</v>
      </c>
      <c r="C1221" s="18"/>
      <c r="D1221" s="18"/>
      <c r="E1221" s="19"/>
      <c r="G1221" s="17" t="s">
        <v>8221</v>
      </c>
      <c r="H1221" s="18">
        <v>16</v>
      </c>
      <c r="I1221" s="18"/>
      <c r="J1221" s="18"/>
      <c r="K1221" s="19"/>
    </row>
    <row r="1222" spans="1:11" x14ac:dyDescent="0.25">
      <c r="A1222" s="17" t="s">
        <v>8219</v>
      </c>
      <c r="B1222" s="18">
        <v>72</v>
      </c>
      <c r="C1222" s="18"/>
      <c r="D1222" s="18"/>
      <c r="E1222" s="19"/>
      <c r="G1222" s="17" t="s">
        <v>8221</v>
      </c>
      <c r="H1222" s="18">
        <v>16</v>
      </c>
      <c r="I1222" s="18"/>
      <c r="J1222" s="18"/>
      <c r="K1222" s="19"/>
    </row>
    <row r="1223" spans="1:11" x14ac:dyDescent="0.25">
      <c r="A1223" s="17" t="s">
        <v>8219</v>
      </c>
      <c r="B1223" s="18">
        <v>72</v>
      </c>
      <c r="C1223" s="18"/>
      <c r="D1223" s="18"/>
      <c r="E1223" s="19"/>
      <c r="G1223" s="17" t="s">
        <v>8221</v>
      </c>
      <c r="H1223" s="18">
        <v>16</v>
      </c>
      <c r="I1223" s="18"/>
      <c r="J1223" s="18"/>
      <c r="K1223" s="19"/>
    </row>
    <row r="1224" spans="1:11" x14ac:dyDescent="0.25">
      <c r="A1224" s="17" t="s">
        <v>8219</v>
      </c>
      <c r="B1224" s="18">
        <v>72</v>
      </c>
      <c r="C1224" s="18"/>
      <c r="D1224" s="18"/>
      <c r="E1224" s="19"/>
      <c r="G1224" s="17" t="s">
        <v>8221</v>
      </c>
      <c r="H1224" s="18">
        <v>16</v>
      </c>
      <c r="I1224" s="18"/>
      <c r="J1224" s="18"/>
      <c r="K1224" s="19"/>
    </row>
    <row r="1225" spans="1:11" x14ac:dyDescent="0.25">
      <c r="A1225" s="17" t="s">
        <v>8219</v>
      </c>
      <c r="B1225" s="18">
        <v>72</v>
      </c>
      <c r="C1225" s="18"/>
      <c r="D1225" s="18"/>
      <c r="E1225" s="19"/>
      <c r="G1225" s="17" t="s">
        <v>8221</v>
      </c>
      <c r="H1225" s="18">
        <v>16</v>
      </c>
      <c r="I1225" s="18"/>
      <c r="J1225" s="18"/>
      <c r="K1225" s="19"/>
    </row>
    <row r="1226" spans="1:11" x14ac:dyDescent="0.25">
      <c r="A1226" s="17" t="s">
        <v>8219</v>
      </c>
      <c r="B1226" s="18">
        <v>72</v>
      </c>
      <c r="C1226" s="18"/>
      <c r="D1226" s="18"/>
      <c r="E1226" s="19"/>
      <c r="G1226" s="17" t="s">
        <v>8221</v>
      </c>
      <c r="H1226" s="18">
        <v>16</v>
      </c>
      <c r="I1226" s="18"/>
      <c r="J1226" s="18"/>
      <c r="K1226" s="19"/>
    </row>
    <row r="1227" spans="1:11" x14ac:dyDescent="0.25">
      <c r="A1227" s="17" t="s">
        <v>8219</v>
      </c>
      <c r="B1227" s="18">
        <v>72</v>
      </c>
      <c r="C1227" s="18"/>
      <c r="D1227" s="18"/>
      <c r="E1227" s="19"/>
      <c r="G1227" s="17" t="s">
        <v>8221</v>
      </c>
      <c r="H1227" s="18">
        <v>16</v>
      </c>
      <c r="I1227" s="18"/>
      <c r="J1227" s="18"/>
      <c r="K1227" s="19"/>
    </row>
    <row r="1228" spans="1:11" x14ac:dyDescent="0.25">
      <c r="A1228" s="17" t="s">
        <v>8219</v>
      </c>
      <c r="B1228" s="18">
        <v>72</v>
      </c>
      <c r="C1228" s="18"/>
      <c r="D1228" s="18"/>
      <c r="E1228" s="19"/>
      <c r="G1228" s="17" t="s">
        <v>8221</v>
      </c>
      <c r="H1228" s="18">
        <v>16</v>
      </c>
      <c r="I1228" s="18"/>
      <c r="J1228" s="18"/>
      <c r="K1228" s="19"/>
    </row>
    <row r="1229" spans="1:11" x14ac:dyDescent="0.25">
      <c r="A1229" s="17" t="s">
        <v>8219</v>
      </c>
      <c r="B1229" s="18">
        <v>72</v>
      </c>
      <c r="C1229" s="18"/>
      <c r="D1229" s="18"/>
      <c r="E1229" s="19"/>
      <c r="G1229" s="17" t="s">
        <v>8221</v>
      </c>
      <c r="H1229" s="18">
        <v>16</v>
      </c>
      <c r="I1229" s="18"/>
      <c r="J1229" s="18"/>
      <c r="K1229" s="19"/>
    </row>
    <row r="1230" spans="1:11" x14ac:dyDescent="0.25">
      <c r="A1230" s="17" t="s">
        <v>8219</v>
      </c>
      <c r="B1230" s="18">
        <v>72</v>
      </c>
      <c r="C1230" s="18"/>
      <c r="D1230" s="18"/>
      <c r="E1230" s="19"/>
      <c r="G1230" s="17" t="s">
        <v>8221</v>
      </c>
      <c r="H1230" s="18">
        <v>16</v>
      </c>
      <c r="I1230" s="18"/>
      <c r="J1230" s="18"/>
      <c r="K1230" s="19"/>
    </row>
    <row r="1231" spans="1:11" x14ac:dyDescent="0.25">
      <c r="A1231" s="17" t="s">
        <v>8219</v>
      </c>
      <c r="B1231" s="18">
        <v>73</v>
      </c>
      <c r="C1231" s="18"/>
      <c r="D1231" s="18"/>
      <c r="E1231" s="19"/>
      <c r="G1231" s="17" t="s">
        <v>8221</v>
      </c>
      <c r="H1231" s="18">
        <v>16</v>
      </c>
      <c r="I1231" s="18"/>
      <c r="J1231" s="18"/>
      <c r="K1231" s="19"/>
    </row>
    <row r="1232" spans="1:11" x14ac:dyDescent="0.25">
      <c r="A1232" s="17" t="s">
        <v>8219</v>
      </c>
      <c r="B1232" s="18">
        <v>73</v>
      </c>
      <c r="C1232" s="18"/>
      <c r="D1232" s="18"/>
      <c r="E1232" s="19"/>
      <c r="G1232" s="17" t="s">
        <v>8221</v>
      </c>
      <c r="H1232" s="18">
        <v>16</v>
      </c>
      <c r="I1232" s="18"/>
      <c r="J1232" s="18"/>
      <c r="K1232" s="19"/>
    </row>
    <row r="1233" spans="1:11" x14ac:dyDescent="0.25">
      <c r="A1233" s="17" t="s">
        <v>8219</v>
      </c>
      <c r="B1233" s="18">
        <v>73</v>
      </c>
      <c r="C1233" s="18"/>
      <c r="D1233" s="18"/>
      <c r="E1233" s="19"/>
      <c r="G1233" s="17" t="s">
        <v>8221</v>
      </c>
      <c r="H1233" s="18">
        <v>16</v>
      </c>
      <c r="I1233" s="18"/>
      <c r="J1233" s="18"/>
      <c r="K1233" s="19"/>
    </row>
    <row r="1234" spans="1:11" x14ac:dyDescent="0.25">
      <c r="A1234" s="17" t="s">
        <v>8219</v>
      </c>
      <c r="B1234" s="18">
        <v>73</v>
      </c>
      <c r="C1234" s="18"/>
      <c r="D1234" s="18"/>
      <c r="E1234" s="19"/>
      <c r="G1234" s="17" t="s">
        <v>8221</v>
      </c>
      <c r="H1234" s="18">
        <v>17</v>
      </c>
      <c r="I1234" s="18"/>
      <c r="J1234" s="18"/>
      <c r="K1234" s="19"/>
    </row>
    <row r="1235" spans="1:11" x14ac:dyDescent="0.25">
      <c r="A1235" s="17" t="s">
        <v>8219</v>
      </c>
      <c r="B1235" s="18">
        <v>73</v>
      </c>
      <c r="C1235" s="18"/>
      <c r="D1235" s="18"/>
      <c r="E1235" s="19"/>
      <c r="G1235" s="17" t="s">
        <v>8221</v>
      </c>
      <c r="H1235" s="18">
        <v>17</v>
      </c>
      <c r="I1235" s="18"/>
      <c r="J1235" s="18"/>
      <c r="K1235" s="19"/>
    </row>
    <row r="1236" spans="1:11" x14ac:dyDescent="0.25">
      <c r="A1236" s="17" t="s">
        <v>8219</v>
      </c>
      <c r="B1236" s="18">
        <v>73</v>
      </c>
      <c r="C1236" s="18"/>
      <c r="D1236" s="18"/>
      <c r="E1236" s="19"/>
      <c r="G1236" s="17" t="s">
        <v>8221</v>
      </c>
      <c r="H1236" s="18">
        <v>17</v>
      </c>
      <c r="I1236" s="18"/>
      <c r="J1236" s="18"/>
      <c r="K1236" s="19"/>
    </row>
    <row r="1237" spans="1:11" x14ac:dyDescent="0.25">
      <c r="A1237" s="17" t="s">
        <v>8219</v>
      </c>
      <c r="B1237" s="18">
        <v>73</v>
      </c>
      <c r="C1237" s="18"/>
      <c r="D1237" s="18"/>
      <c r="E1237" s="19"/>
      <c r="G1237" s="17" t="s">
        <v>8221</v>
      </c>
      <c r="H1237" s="18">
        <v>17</v>
      </c>
      <c r="I1237" s="18"/>
      <c r="J1237" s="18"/>
      <c r="K1237" s="19"/>
    </row>
    <row r="1238" spans="1:11" x14ac:dyDescent="0.25">
      <c r="A1238" s="17" t="s">
        <v>8219</v>
      </c>
      <c r="B1238" s="18">
        <v>73</v>
      </c>
      <c r="C1238" s="18"/>
      <c r="D1238" s="18"/>
      <c r="E1238" s="19"/>
      <c r="G1238" s="17" t="s">
        <v>8221</v>
      </c>
      <c r="H1238" s="18">
        <v>17</v>
      </c>
      <c r="I1238" s="18"/>
      <c r="J1238" s="18"/>
      <c r="K1238" s="19"/>
    </row>
    <row r="1239" spans="1:11" x14ac:dyDescent="0.25">
      <c r="A1239" s="17" t="s">
        <v>8219</v>
      </c>
      <c r="B1239" s="18">
        <v>73</v>
      </c>
      <c r="C1239" s="18"/>
      <c r="D1239" s="18"/>
      <c r="E1239" s="19"/>
      <c r="G1239" s="17" t="s">
        <v>8221</v>
      </c>
      <c r="H1239" s="18">
        <v>17</v>
      </c>
      <c r="I1239" s="18"/>
      <c r="J1239" s="18"/>
      <c r="K1239" s="19"/>
    </row>
    <row r="1240" spans="1:11" x14ac:dyDescent="0.25">
      <c r="A1240" s="17" t="s">
        <v>8219</v>
      </c>
      <c r="B1240" s="18">
        <v>73</v>
      </c>
      <c r="C1240" s="18"/>
      <c r="D1240" s="18"/>
      <c r="E1240" s="19"/>
      <c r="G1240" s="17" t="s">
        <v>8221</v>
      </c>
      <c r="H1240" s="18">
        <v>17</v>
      </c>
      <c r="I1240" s="18"/>
      <c r="J1240" s="18"/>
      <c r="K1240" s="19"/>
    </row>
    <row r="1241" spans="1:11" x14ac:dyDescent="0.25">
      <c r="A1241" s="17" t="s">
        <v>8219</v>
      </c>
      <c r="B1241" s="18">
        <v>73</v>
      </c>
      <c r="C1241" s="18"/>
      <c r="D1241" s="18"/>
      <c r="E1241" s="19"/>
      <c r="G1241" s="17" t="s">
        <v>8221</v>
      </c>
      <c r="H1241" s="18">
        <v>17</v>
      </c>
      <c r="I1241" s="18"/>
      <c r="J1241" s="18"/>
      <c r="K1241" s="19"/>
    </row>
    <row r="1242" spans="1:11" x14ac:dyDescent="0.25">
      <c r="A1242" s="17" t="s">
        <v>8219</v>
      </c>
      <c r="B1242" s="18">
        <v>73</v>
      </c>
      <c r="C1242" s="18"/>
      <c r="D1242" s="18"/>
      <c r="E1242" s="19"/>
      <c r="G1242" s="17" t="s">
        <v>8221</v>
      </c>
      <c r="H1242" s="18">
        <v>17</v>
      </c>
      <c r="I1242" s="18"/>
      <c r="J1242" s="18"/>
      <c r="K1242" s="19"/>
    </row>
    <row r="1243" spans="1:11" x14ac:dyDescent="0.25">
      <c r="A1243" s="17" t="s">
        <v>8219</v>
      </c>
      <c r="B1243" s="18">
        <v>74</v>
      </c>
      <c r="C1243" s="18"/>
      <c r="D1243" s="18"/>
      <c r="E1243" s="19"/>
      <c r="G1243" s="17" t="s">
        <v>8221</v>
      </c>
      <c r="H1243" s="18">
        <v>17</v>
      </c>
      <c r="I1243" s="18"/>
      <c r="J1243" s="18"/>
      <c r="K1243" s="19"/>
    </row>
    <row r="1244" spans="1:11" x14ac:dyDescent="0.25">
      <c r="A1244" s="17" t="s">
        <v>8219</v>
      </c>
      <c r="B1244" s="18">
        <v>74</v>
      </c>
      <c r="C1244" s="18"/>
      <c r="D1244" s="18"/>
      <c r="E1244" s="19"/>
      <c r="G1244" s="17" t="s">
        <v>8221</v>
      </c>
      <c r="H1244" s="18">
        <v>17</v>
      </c>
      <c r="I1244" s="18"/>
      <c r="J1244" s="18"/>
      <c r="K1244" s="19"/>
    </row>
    <row r="1245" spans="1:11" x14ac:dyDescent="0.25">
      <c r="A1245" s="17" t="s">
        <v>8219</v>
      </c>
      <c r="B1245" s="18">
        <v>74</v>
      </c>
      <c r="C1245" s="18"/>
      <c r="D1245" s="18"/>
      <c r="E1245" s="19"/>
      <c r="G1245" s="17" t="s">
        <v>8221</v>
      </c>
      <c r="H1245" s="18">
        <v>17</v>
      </c>
      <c r="I1245" s="18"/>
      <c r="J1245" s="18"/>
      <c r="K1245" s="19"/>
    </row>
    <row r="1246" spans="1:11" x14ac:dyDescent="0.25">
      <c r="A1246" s="17" t="s">
        <v>8219</v>
      </c>
      <c r="B1246" s="18">
        <v>74</v>
      </c>
      <c r="C1246" s="18"/>
      <c r="D1246" s="18"/>
      <c r="E1246" s="19"/>
      <c r="G1246" s="17" t="s">
        <v>8221</v>
      </c>
      <c r="H1246" s="18">
        <v>17</v>
      </c>
      <c r="I1246" s="18"/>
      <c r="J1246" s="18"/>
      <c r="K1246" s="19"/>
    </row>
    <row r="1247" spans="1:11" x14ac:dyDescent="0.25">
      <c r="A1247" s="17" t="s">
        <v>8219</v>
      </c>
      <c r="B1247" s="18">
        <v>74</v>
      </c>
      <c r="C1247" s="18"/>
      <c r="D1247" s="18"/>
      <c r="E1247" s="19"/>
      <c r="G1247" s="17" t="s">
        <v>8221</v>
      </c>
      <c r="H1247" s="18">
        <v>17</v>
      </c>
      <c r="I1247" s="18"/>
      <c r="J1247" s="18"/>
      <c r="K1247" s="19"/>
    </row>
    <row r="1248" spans="1:11" x14ac:dyDescent="0.25">
      <c r="A1248" s="17" t="s">
        <v>8219</v>
      </c>
      <c r="B1248" s="18">
        <v>74</v>
      </c>
      <c r="C1248" s="18"/>
      <c r="D1248" s="18"/>
      <c r="E1248" s="19"/>
      <c r="G1248" s="17" t="s">
        <v>8221</v>
      </c>
      <c r="H1248" s="18">
        <v>17</v>
      </c>
      <c r="I1248" s="18"/>
      <c r="J1248" s="18"/>
      <c r="K1248" s="19"/>
    </row>
    <row r="1249" spans="1:11" x14ac:dyDescent="0.25">
      <c r="A1249" s="17" t="s">
        <v>8219</v>
      </c>
      <c r="B1249" s="18">
        <v>74</v>
      </c>
      <c r="C1249" s="18"/>
      <c r="D1249" s="18"/>
      <c r="E1249" s="19"/>
      <c r="G1249" s="17" t="s">
        <v>8221</v>
      </c>
      <c r="H1249" s="18">
        <v>17</v>
      </c>
      <c r="I1249" s="18"/>
      <c r="J1249" s="18"/>
      <c r="K1249" s="19"/>
    </row>
    <row r="1250" spans="1:11" x14ac:dyDescent="0.25">
      <c r="A1250" s="17" t="s">
        <v>8219</v>
      </c>
      <c r="B1250" s="18">
        <v>74</v>
      </c>
      <c r="C1250" s="18"/>
      <c r="D1250" s="18"/>
      <c r="E1250" s="19"/>
      <c r="G1250" s="17" t="s">
        <v>8221</v>
      </c>
      <c r="H1250" s="18">
        <v>18</v>
      </c>
      <c r="I1250" s="18"/>
      <c r="J1250" s="18"/>
      <c r="K1250" s="19"/>
    </row>
    <row r="1251" spans="1:11" x14ac:dyDescent="0.25">
      <c r="A1251" s="17" t="s">
        <v>8219</v>
      </c>
      <c r="B1251" s="18">
        <v>74</v>
      </c>
      <c r="C1251" s="18"/>
      <c r="D1251" s="18"/>
      <c r="E1251" s="19"/>
      <c r="G1251" s="17" t="s">
        <v>8221</v>
      </c>
      <c r="H1251" s="18">
        <v>18</v>
      </c>
      <c r="I1251" s="18"/>
      <c r="J1251" s="18"/>
      <c r="K1251" s="19"/>
    </row>
    <row r="1252" spans="1:11" x14ac:dyDescent="0.25">
      <c r="A1252" s="17" t="s">
        <v>8219</v>
      </c>
      <c r="B1252" s="18">
        <v>74</v>
      </c>
      <c r="C1252" s="18"/>
      <c r="D1252" s="18"/>
      <c r="E1252" s="19"/>
      <c r="G1252" s="17" t="s">
        <v>8221</v>
      </c>
      <c r="H1252" s="18">
        <v>18</v>
      </c>
      <c r="I1252" s="18"/>
      <c r="J1252" s="18"/>
      <c r="K1252" s="19"/>
    </row>
    <row r="1253" spans="1:11" x14ac:dyDescent="0.25">
      <c r="A1253" s="17" t="s">
        <v>8219</v>
      </c>
      <c r="B1253" s="18">
        <v>74</v>
      </c>
      <c r="C1253" s="18"/>
      <c r="D1253" s="18"/>
      <c r="E1253" s="19"/>
      <c r="G1253" s="17" t="s">
        <v>8221</v>
      </c>
      <c r="H1253" s="18">
        <v>18</v>
      </c>
      <c r="I1253" s="18"/>
      <c r="J1253" s="18"/>
      <c r="K1253" s="19"/>
    </row>
    <row r="1254" spans="1:11" x14ac:dyDescent="0.25">
      <c r="A1254" s="17" t="s">
        <v>8219</v>
      </c>
      <c r="B1254" s="18">
        <v>74</v>
      </c>
      <c r="C1254" s="18"/>
      <c r="D1254" s="18"/>
      <c r="E1254" s="19"/>
      <c r="G1254" s="17" t="s">
        <v>8221</v>
      </c>
      <c r="H1254" s="18">
        <v>18</v>
      </c>
      <c r="I1254" s="18"/>
      <c r="J1254" s="18"/>
      <c r="K1254" s="19"/>
    </row>
    <row r="1255" spans="1:11" x14ac:dyDescent="0.25">
      <c r="A1255" s="17" t="s">
        <v>8219</v>
      </c>
      <c r="B1255" s="18">
        <v>74</v>
      </c>
      <c r="C1255" s="18"/>
      <c r="D1255" s="18"/>
      <c r="E1255" s="19"/>
      <c r="G1255" s="17" t="s">
        <v>8221</v>
      </c>
      <c r="H1255" s="18">
        <v>18</v>
      </c>
      <c r="I1255" s="18"/>
      <c r="J1255" s="18"/>
      <c r="K1255" s="19"/>
    </row>
    <row r="1256" spans="1:11" x14ac:dyDescent="0.25">
      <c r="A1256" s="17" t="s">
        <v>8219</v>
      </c>
      <c r="B1256" s="18">
        <v>75</v>
      </c>
      <c r="C1256" s="18"/>
      <c r="D1256" s="18"/>
      <c r="E1256" s="19"/>
      <c r="G1256" s="17" t="s">
        <v>8221</v>
      </c>
      <c r="H1256" s="18">
        <v>18</v>
      </c>
      <c r="I1256" s="18"/>
      <c r="J1256" s="18"/>
      <c r="K1256" s="19"/>
    </row>
    <row r="1257" spans="1:11" x14ac:dyDescent="0.25">
      <c r="A1257" s="17" t="s">
        <v>8219</v>
      </c>
      <c r="B1257" s="18">
        <v>75</v>
      </c>
      <c r="C1257" s="18"/>
      <c r="D1257" s="18"/>
      <c r="E1257" s="19"/>
      <c r="G1257" s="17" t="s">
        <v>8221</v>
      </c>
      <c r="H1257" s="18">
        <v>18</v>
      </c>
      <c r="I1257" s="18"/>
      <c r="J1257" s="18"/>
      <c r="K1257" s="19"/>
    </row>
    <row r="1258" spans="1:11" x14ac:dyDescent="0.25">
      <c r="A1258" s="17" t="s">
        <v>8219</v>
      </c>
      <c r="B1258" s="18">
        <v>75</v>
      </c>
      <c r="C1258" s="18"/>
      <c r="D1258" s="18"/>
      <c r="E1258" s="19"/>
      <c r="G1258" s="17" t="s">
        <v>8221</v>
      </c>
      <c r="H1258" s="18">
        <v>19</v>
      </c>
      <c r="I1258" s="18"/>
      <c r="J1258" s="18"/>
      <c r="K1258" s="19"/>
    </row>
    <row r="1259" spans="1:11" x14ac:dyDescent="0.25">
      <c r="A1259" s="17" t="s">
        <v>8219</v>
      </c>
      <c r="B1259" s="18">
        <v>75</v>
      </c>
      <c r="C1259" s="18"/>
      <c r="D1259" s="18"/>
      <c r="E1259" s="19"/>
      <c r="G1259" s="17" t="s">
        <v>8221</v>
      </c>
      <c r="H1259" s="18">
        <v>19</v>
      </c>
      <c r="I1259" s="18"/>
      <c r="J1259" s="18"/>
      <c r="K1259" s="19"/>
    </row>
    <row r="1260" spans="1:11" x14ac:dyDescent="0.25">
      <c r="A1260" s="17" t="s">
        <v>8219</v>
      </c>
      <c r="B1260" s="18">
        <v>75</v>
      </c>
      <c r="C1260" s="18"/>
      <c r="D1260" s="18"/>
      <c r="E1260" s="19"/>
      <c r="G1260" s="17" t="s">
        <v>8221</v>
      </c>
      <c r="H1260" s="18">
        <v>19</v>
      </c>
      <c r="I1260" s="18"/>
      <c r="J1260" s="18"/>
      <c r="K1260" s="19"/>
    </row>
    <row r="1261" spans="1:11" x14ac:dyDescent="0.25">
      <c r="A1261" s="17" t="s">
        <v>8219</v>
      </c>
      <c r="B1261" s="18">
        <v>75</v>
      </c>
      <c r="C1261" s="18"/>
      <c r="D1261" s="18"/>
      <c r="E1261" s="19"/>
      <c r="G1261" s="17" t="s">
        <v>8221</v>
      </c>
      <c r="H1261" s="18">
        <v>19</v>
      </c>
      <c r="I1261" s="18"/>
      <c r="J1261" s="18"/>
      <c r="K1261" s="19"/>
    </row>
    <row r="1262" spans="1:11" x14ac:dyDescent="0.25">
      <c r="A1262" s="17" t="s">
        <v>8219</v>
      </c>
      <c r="B1262" s="18">
        <v>75</v>
      </c>
      <c r="C1262" s="18"/>
      <c r="D1262" s="18"/>
      <c r="E1262" s="19"/>
      <c r="G1262" s="17" t="s">
        <v>8221</v>
      </c>
      <c r="H1262" s="18">
        <v>19</v>
      </c>
      <c r="I1262" s="18"/>
      <c r="J1262" s="18"/>
      <c r="K1262" s="19"/>
    </row>
    <row r="1263" spans="1:11" x14ac:dyDescent="0.25">
      <c r="A1263" s="17" t="s">
        <v>8219</v>
      </c>
      <c r="B1263" s="18">
        <v>75</v>
      </c>
      <c r="C1263" s="18"/>
      <c r="D1263" s="18"/>
      <c r="E1263" s="19"/>
      <c r="G1263" s="17" t="s">
        <v>8221</v>
      </c>
      <c r="H1263" s="18">
        <v>19</v>
      </c>
      <c r="I1263" s="18"/>
      <c r="J1263" s="18"/>
      <c r="K1263" s="19"/>
    </row>
    <row r="1264" spans="1:11" x14ac:dyDescent="0.25">
      <c r="A1264" s="17" t="s">
        <v>8219</v>
      </c>
      <c r="B1264" s="18">
        <v>75</v>
      </c>
      <c r="C1264" s="18"/>
      <c r="D1264" s="18"/>
      <c r="E1264" s="19"/>
      <c r="G1264" s="17" t="s">
        <v>8221</v>
      </c>
      <c r="H1264" s="18">
        <v>19</v>
      </c>
      <c r="I1264" s="18"/>
      <c r="J1264" s="18"/>
      <c r="K1264" s="19"/>
    </row>
    <row r="1265" spans="1:11" x14ac:dyDescent="0.25">
      <c r="A1265" s="17" t="s">
        <v>8219</v>
      </c>
      <c r="B1265" s="18">
        <v>75</v>
      </c>
      <c r="C1265" s="18"/>
      <c r="D1265" s="18"/>
      <c r="E1265" s="19"/>
      <c r="G1265" s="17" t="s">
        <v>8221</v>
      </c>
      <c r="H1265" s="18">
        <v>19</v>
      </c>
      <c r="I1265" s="18"/>
      <c r="J1265" s="18"/>
      <c r="K1265" s="19"/>
    </row>
    <row r="1266" spans="1:11" x14ac:dyDescent="0.25">
      <c r="A1266" s="17" t="s">
        <v>8219</v>
      </c>
      <c r="B1266" s="18">
        <v>75</v>
      </c>
      <c r="C1266" s="18"/>
      <c r="D1266" s="18"/>
      <c r="E1266" s="19"/>
      <c r="G1266" s="17" t="s">
        <v>8221</v>
      </c>
      <c r="H1266" s="18">
        <v>19</v>
      </c>
      <c r="I1266" s="18"/>
      <c r="J1266" s="18"/>
      <c r="K1266" s="19"/>
    </row>
    <row r="1267" spans="1:11" x14ac:dyDescent="0.25">
      <c r="A1267" s="17" t="s">
        <v>8219</v>
      </c>
      <c r="B1267" s="18">
        <v>75</v>
      </c>
      <c r="C1267" s="18"/>
      <c r="D1267" s="18"/>
      <c r="E1267" s="19"/>
      <c r="G1267" s="17" t="s">
        <v>8221</v>
      </c>
      <c r="H1267" s="18">
        <v>19</v>
      </c>
      <c r="I1267" s="18"/>
      <c r="J1267" s="18"/>
      <c r="K1267" s="19"/>
    </row>
    <row r="1268" spans="1:11" x14ac:dyDescent="0.25">
      <c r="A1268" s="17" t="s">
        <v>8219</v>
      </c>
      <c r="B1268" s="18">
        <v>76</v>
      </c>
      <c r="C1268" s="18"/>
      <c r="D1268" s="18"/>
      <c r="E1268" s="19"/>
      <c r="G1268" s="17" t="s">
        <v>8221</v>
      </c>
      <c r="H1268" s="18">
        <v>19</v>
      </c>
      <c r="I1268" s="18"/>
      <c r="J1268" s="18"/>
      <c r="K1268" s="19"/>
    </row>
    <row r="1269" spans="1:11" x14ac:dyDescent="0.25">
      <c r="A1269" s="17" t="s">
        <v>8219</v>
      </c>
      <c r="B1269" s="18">
        <v>76</v>
      </c>
      <c r="C1269" s="18"/>
      <c r="D1269" s="18"/>
      <c r="E1269" s="19"/>
      <c r="G1269" s="17" t="s">
        <v>8221</v>
      </c>
      <c r="H1269" s="18">
        <v>20</v>
      </c>
      <c r="I1269" s="18"/>
      <c r="J1269" s="18"/>
      <c r="K1269" s="19"/>
    </row>
    <row r="1270" spans="1:11" x14ac:dyDescent="0.25">
      <c r="A1270" s="17" t="s">
        <v>8219</v>
      </c>
      <c r="B1270" s="18">
        <v>76</v>
      </c>
      <c r="C1270" s="18"/>
      <c r="D1270" s="18"/>
      <c r="E1270" s="19"/>
      <c r="G1270" s="17" t="s">
        <v>8221</v>
      </c>
      <c r="H1270" s="18">
        <v>20</v>
      </c>
      <c r="I1270" s="18"/>
      <c r="J1270" s="18"/>
      <c r="K1270" s="19"/>
    </row>
    <row r="1271" spans="1:11" x14ac:dyDescent="0.25">
      <c r="A1271" s="17" t="s">
        <v>8219</v>
      </c>
      <c r="B1271" s="18">
        <v>76</v>
      </c>
      <c r="C1271" s="18"/>
      <c r="D1271" s="18"/>
      <c r="E1271" s="19"/>
      <c r="G1271" s="17" t="s">
        <v>8221</v>
      </c>
      <c r="H1271" s="18">
        <v>20</v>
      </c>
      <c r="I1271" s="18"/>
      <c r="J1271" s="18"/>
      <c r="K1271" s="19"/>
    </row>
    <row r="1272" spans="1:11" x14ac:dyDescent="0.25">
      <c r="A1272" s="17" t="s">
        <v>8219</v>
      </c>
      <c r="B1272" s="18">
        <v>76</v>
      </c>
      <c r="C1272" s="18"/>
      <c r="D1272" s="18"/>
      <c r="E1272" s="19"/>
      <c r="G1272" s="17" t="s">
        <v>8221</v>
      </c>
      <c r="H1272" s="18">
        <v>20</v>
      </c>
      <c r="I1272" s="18"/>
      <c r="J1272" s="18"/>
      <c r="K1272" s="19"/>
    </row>
    <row r="1273" spans="1:11" x14ac:dyDescent="0.25">
      <c r="A1273" s="17" t="s">
        <v>8219</v>
      </c>
      <c r="B1273" s="18">
        <v>76</v>
      </c>
      <c r="C1273" s="18"/>
      <c r="D1273" s="18"/>
      <c r="E1273" s="19"/>
      <c r="G1273" s="17" t="s">
        <v>8221</v>
      </c>
      <c r="H1273" s="18">
        <v>20</v>
      </c>
      <c r="I1273" s="18"/>
      <c r="J1273" s="18"/>
      <c r="K1273" s="19"/>
    </row>
    <row r="1274" spans="1:11" x14ac:dyDescent="0.25">
      <c r="A1274" s="17" t="s">
        <v>8219</v>
      </c>
      <c r="B1274" s="18">
        <v>76</v>
      </c>
      <c r="C1274" s="18"/>
      <c r="D1274" s="18"/>
      <c r="E1274" s="19"/>
      <c r="G1274" s="17" t="s">
        <v>8221</v>
      </c>
      <c r="H1274" s="18">
        <v>20</v>
      </c>
      <c r="I1274" s="18"/>
      <c r="J1274" s="18"/>
      <c r="K1274" s="19"/>
    </row>
    <row r="1275" spans="1:11" x14ac:dyDescent="0.25">
      <c r="A1275" s="17" t="s">
        <v>8219</v>
      </c>
      <c r="B1275" s="18">
        <v>76</v>
      </c>
      <c r="C1275" s="18"/>
      <c r="D1275" s="18"/>
      <c r="E1275" s="19"/>
      <c r="G1275" s="17" t="s">
        <v>8221</v>
      </c>
      <c r="H1275" s="18">
        <v>20</v>
      </c>
      <c r="I1275" s="18"/>
      <c r="J1275" s="18"/>
      <c r="K1275" s="19"/>
    </row>
    <row r="1276" spans="1:11" x14ac:dyDescent="0.25">
      <c r="A1276" s="17" t="s">
        <v>8219</v>
      </c>
      <c r="B1276" s="18">
        <v>76</v>
      </c>
      <c r="C1276" s="18"/>
      <c r="D1276" s="18"/>
      <c r="E1276" s="19"/>
      <c r="G1276" s="17" t="s">
        <v>8221</v>
      </c>
      <c r="H1276" s="18">
        <v>20</v>
      </c>
      <c r="I1276" s="18"/>
      <c r="J1276" s="18"/>
      <c r="K1276" s="19"/>
    </row>
    <row r="1277" spans="1:11" x14ac:dyDescent="0.25">
      <c r="A1277" s="17" t="s">
        <v>8219</v>
      </c>
      <c r="B1277" s="18">
        <v>76</v>
      </c>
      <c r="C1277" s="18"/>
      <c r="D1277" s="18"/>
      <c r="E1277" s="19"/>
      <c r="G1277" s="17" t="s">
        <v>8221</v>
      </c>
      <c r="H1277" s="18">
        <v>21</v>
      </c>
      <c r="I1277" s="18"/>
      <c r="J1277" s="18"/>
      <c r="K1277" s="19"/>
    </row>
    <row r="1278" spans="1:11" x14ac:dyDescent="0.25">
      <c r="A1278" s="17" t="s">
        <v>8219</v>
      </c>
      <c r="B1278" s="18">
        <v>77</v>
      </c>
      <c r="C1278" s="18"/>
      <c r="D1278" s="18"/>
      <c r="E1278" s="19"/>
      <c r="G1278" s="17" t="s">
        <v>8221</v>
      </c>
      <c r="H1278" s="18">
        <v>21</v>
      </c>
      <c r="I1278" s="18"/>
      <c r="J1278" s="18"/>
      <c r="K1278" s="19"/>
    </row>
    <row r="1279" spans="1:11" x14ac:dyDescent="0.25">
      <c r="A1279" s="17" t="s">
        <v>8219</v>
      </c>
      <c r="B1279" s="18">
        <v>77</v>
      </c>
      <c r="C1279" s="18"/>
      <c r="D1279" s="18"/>
      <c r="E1279" s="19"/>
      <c r="G1279" s="17" t="s">
        <v>8221</v>
      </c>
      <c r="H1279" s="18">
        <v>21</v>
      </c>
      <c r="I1279" s="18"/>
      <c r="J1279" s="18"/>
      <c r="K1279" s="19"/>
    </row>
    <row r="1280" spans="1:11" x14ac:dyDescent="0.25">
      <c r="A1280" s="17" t="s">
        <v>8219</v>
      </c>
      <c r="B1280" s="18">
        <v>77</v>
      </c>
      <c r="C1280" s="18"/>
      <c r="D1280" s="18"/>
      <c r="E1280" s="19"/>
      <c r="G1280" s="17" t="s">
        <v>8221</v>
      </c>
      <c r="H1280" s="18">
        <v>21</v>
      </c>
      <c r="I1280" s="18"/>
      <c r="J1280" s="18"/>
      <c r="K1280" s="19"/>
    </row>
    <row r="1281" spans="1:11" x14ac:dyDescent="0.25">
      <c r="A1281" s="17" t="s">
        <v>8219</v>
      </c>
      <c r="B1281" s="18">
        <v>77</v>
      </c>
      <c r="C1281" s="18"/>
      <c r="D1281" s="18"/>
      <c r="E1281" s="19"/>
      <c r="G1281" s="17" t="s">
        <v>8221</v>
      </c>
      <c r="H1281" s="18">
        <v>21</v>
      </c>
      <c r="I1281" s="18"/>
      <c r="J1281" s="18"/>
      <c r="K1281" s="19"/>
    </row>
    <row r="1282" spans="1:11" x14ac:dyDescent="0.25">
      <c r="A1282" s="17" t="s">
        <v>8219</v>
      </c>
      <c r="B1282" s="18">
        <v>77</v>
      </c>
      <c r="C1282" s="18"/>
      <c r="D1282" s="18"/>
      <c r="E1282" s="19"/>
      <c r="G1282" s="17" t="s">
        <v>8221</v>
      </c>
      <c r="H1282" s="18">
        <v>21</v>
      </c>
      <c r="I1282" s="18"/>
      <c r="J1282" s="18"/>
      <c r="K1282" s="19"/>
    </row>
    <row r="1283" spans="1:11" x14ac:dyDescent="0.25">
      <c r="A1283" s="17" t="s">
        <v>8219</v>
      </c>
      <c r="B1283" s="18">
        <v>77</v>
      </c>
      <c r="C1283" s="18"/>
      <c r="D1283" s="18"/>
      <c r="E1283" s="19"/>
      <c r="G1283" s="17" t="s">
        <v>8221</v>
      </c>
      <c r="H1283" s="18">
        <v>21</v>
      </c>
      <c r="I1283" s="18"/>
      <c r="J1283" s="18"/>
      <c r="K1283" s="19"/>
    </row>
    <row r="1284" spans="1:11" x14ac:dyDescent="0.25">
      <c r="A1284" s="17" t="s">
        <v>8219</v>
      </c>
      <c r="B1284" s="18">
        <v>77</v>
      </c>
      <c r="C1284" s="18"/>
      <c r="D1284" s="18"/>
      <c r="E1284" s="19"/>
      <c r="G1284" s="17" t="s">
        <v>8221</v>
      </c>
      <c r="H1284" s="18">
        <v>21</v>
      </c>
      <c r="I1284" s="18"/>
      <c r="J1284" s="18"/>
      <c r="K1284" s="19"/>
    </row>
    <row r="1285" spans="1:11" x14ac:dyDescent="0.25">
      <c r="A1285" s="17" t="s">
        <v>8219</v>
      </c>
      <c r="B1285" s="18">
        <v>77</v>
      </c>
      <c r="C1285" s="18"/>
      <c r="D1285" s="18"/>
      <c r="E1285" s="19"/>
      <c r="G1285" s="17" t="s">
        <v>8221</v>
      </c>
      <c r="H1285" s="18">
        <v>21</v>
      </c>
      <c r="I1285" s="18"/>
      <c r="J1285" s="18"/>
      <c r="K1285" s="19"/>
    </row>
    <row r="1286" spans="1:11" x14ac:dyDescent="0.25">
      <c r="A1286" s="17" t="s">
        <v>8219</v>
      </c>
      <c r="B1286" s="18">
        <v>78</v>
      </c>
      <c r="C1286" s="18"/>
      <c r="D1286" s="18"/>
      <c r="E1286" s="19"/>
      <c r="G1286" s="17" t="s">
        <v>8221</v>
      </c>
      <c r="H1286" s="18">
        <v>22</v>
      </c>
      <c r="I1286" s="18"/>
      <c r="J1286" s="18"/>
      <c r="K1286" s="19"/>
    </row>
    <row r="1287" spans="1:11" x14ac:dyDescent="0.25">
      <c r="A1287" s="17" t="s">
        <v>8219</v>
      </c>
      <c r="B1287" s="18">
        <v>78</v>
      </c>
      <c r="C1287" s="18"/>
      <c r="D1287" s="18"/>
      <c r="E1287" s="19"/>
      <c r="G1287" s="17" t="s">
        <v>8221</v>
      </c>
      <c r="H1287" s="18">
        <v>22</v>
      </c>
      <c r="I1287" s="18"/>
      <c r="J1287" s="18"/>
      <c r="K1287" s="19"/>
    </row>
    <row r="1288" spans="1:11" x14ac:dyDescent="0.25">
      <c r="A1288" s="17" t="s">
        <v>8219</v>
      </c>
      <c r="B1288" s="18">
        <v>78</v>
      </c>
      <c r="C1288" s="18"/>
      <c r="D1288" s="18"/>
      <c r="E1288" s="19"/>
      <c r="G1288" s="17" t="s">
        <v>8221</v>
      </c>
      <c r="H1288" s="18">
        <v>22</v>
      </c>
      <c r="I1288" s="18"/>
      <c r="J1288" s="18"/>
      <c r="K1288" s="19"/>
    </row>
    <row r="1289" spans="1:11" x14ac:dyDescent="0.25">
      <c r="A1289" s="17" t="s">
        <v>8219</v>
      </c>
      <c r="B1289" s="18">
        <v>78</v>
      </c>
      <c r="C1289" s="18"/>
      <c r="D1289" s="18"/>
      <c r="E1289" s="19"/>
      <c r="G1289" s="17" t="s">
        <v>8221</v>
      </c>
      <c r="H1289" s="18">
        <v>22</v>
      </c>
      <c r="I1289" s="18"/>
      <c r="J1289" s="18"/>
      <c r="K1289" s="19"/>
    </row>
    <row r="1290" spans="1:11" x14ac:dyDescent="0.25">
      <c r="A1290" s="17" t="s">
        <v>8219</v>
      </c>
      <c r="B1290" s="18">
        <v>78</v>
      </c>
      <c r="C1290" s="18"/>
      <c r="D1290" s="18"/>
      <c r="E1290" s="19"/>
      <c r="G1290" s="17" t="s">
        <v>8221</v>
      </c>
      <c r="H1290" s="18">
        <v>22</v>
      </c>
      <c r="I1290" s="18"/>
      <c r="J1290" s="18"/>
      <c r="K1290" s="19"/>
    </row>
    <row r="1291" spans="1:11" x14ac:dyDescent="0.25">
      <c r="A1291" s="17" t="s">
        <v>8219</v>
      </c>
      <c r="B1291" s="18">
        <v>78</v>
      </c>
      <c r="C1291" s="18"/>
      <c r="D1291" s="18"/>
      <c r="E1291" s="19"/>
      <c r="G1291" s="17" t="s">
        <v>8221</v>
      </c>
      <c r="H1291" s="18">
        <v>22</v>
      </c>
      <c r="I1291" s="18"/>
      <c r="J1291" s="18"/>
      <c r="K1291" s="19"/>
    </row>
    <row r="1292" spans="1:11" x14ac:dyDescent="0.25">
      <c r="A1292" s="17" t="s">
        <v>8219</v>
      </c>
      <c r="B1292" s="18">
        <v>78</v>
      </c>
      <c r="C1292" s="18"/>
      <c r="D1292" s="18"/>
      <c r="E1292" s="19"/>
      <c r="G1292" s="17" t="s">
        <v>8221</v>
      </c>
      <c r="H1292" s="18">
        <v>22</v>
      </c>
      <c r="I1292" s="18"/>
      <c r="J1292" s="18"/>
      <c r="K1292" s="19"/>
    </row>
    <row r="1293" spans="1:11" x14ac:dyDescent="0.25">
      <c r="A1293" s="17" t="s">
        <v>8219</v>
      </c>
      <c r="B1293" s="18">
        <v>78</v>
      </c>
      <c r="C1293" s="18"/>
      <c r="D1293" s="18"/>
      <c r="E1293" s="19"/>
      <c r="G1293" s="17" t="s">
        <v>8221</v>
      </c>
      <c r="H1293" s="18">
        <v>23</v>
      </c>
      <c r="I1293" s="18"/>
      <c r="J1293" s="18"/>
      <c r="K1293" s="19"/>
    </row>
    <row r="1294" spans="1:11" x14ac:dyDescent="0.25">
      <c r="A1294" s="17" t="s">
        <v>8219</v>
      </c>
      <c r="B1294" s="18">
        <v>78</v>
      </c>
      <c r="C1294" s="18"/>
      <c r="D1294" s="18"/>
      <c r="E1294" s="19"/>
      <c r="G1294" s="17" t="s">
        <v>8221</v>
      </c>
      <c r="H1294" s="18">
        <v>23</v>
      </c>
      <c r="I1294" s="18"/>
      <c r="J1294" s="18"/>
      <c r="K1294" s="19"/>
    </row>
    <row r="1295" spans="1:11" x14ac:dyDescent="0.25">
      <c r="A1295" s="17" t="s">
        <v>8219</v>
      </c>
      <c r="B1295" s="18">
        <v>78</v>
      </c>
      <c r="C1295" s="18"/>
      <c r="D1295" s="18"/>
      <c r="E1295" s="19"/>
      <c r="G1295" s="17" t="s">
        <v>8221</v>
      </c>
      <c r="H1295" s="18">
        <v>23</v>
      </c>
      <c r="I1295" s="18"/>
      <c r="J1295" s="18"/>
      <c r="K1295" s="19"/>
    </row>
    <row r="1296" spans="1:11" x14ac:dyDescent="0.25">
      <c r="A1296" s="17" t="s">
        <v>8219</v>
      </c>
      <c r="B1296" s="18">
        <v>78</v>
      </c>
      <c r="C1296" s="18"/>
      <c r="D1296" s="18"/>
      <c r="E1296" s="19"/>
      <c r="G1296" s="17" t="s">
        <v>8221</v>
      </c>
      <c r="H1296" s="18">
        <v>23</v>
      </c>
      <c r="I1296" s="18"/>
      <c r="J1296" s="18"/>
      <c r="K1296" s="19"/>
    </row>
    <row r="1297" spans="1:11" x14ac:dyDescent="0.25">
      <c r="A1297" s="17" t="s">
        <v>8219</v>
      </c>
      <c r="B1297" s="18">
        <v>78</v>
      </c>
      <c r="C1297" s="18"/>
      <c r="D1297" s="18"/>
      <c r="E1297" s="19"/>
      <c r="G1297" s="17" t="s">
        <v>8221</v>
      </c>
      <c r="H1297" s="18">
        <v>23</v>
      </c>
      <c r="I1297" s="18"/>
      <c r="J1297" s="18"/>
      <c r="K1297" s="19"/>
    </row>
    <row r="1298" spans="1:11" x14ac:dyDescent="0.25">
      <c r="A1298" s="17" t="s">
        <v>8219</v>
      </c>
      <c r="B1298" s="18">
        <v>78</v>
      </c>
      <c r="C1298" s="18"/>
      <c r="D1298" s="18"/>
      <c r="E1298" s="19"/>
      <c r="G1298" s="17" t="s">
        <v>8221</v>
      </c>
      <c r="H1298" s="18">
        <v>23</v>
      </c>
      <c r="I1298" s="18"/>
      <c r="J1298" s="18"/>
      <c r="K1298" s="19"/>
    </row>
    <row r="1299" spans="1:11" x14ac:dyDescent="0.25">
      <c r="A1299" s="17" t="s">
        <v>8219</v>
      </c>
      <c r="B1299" s="18">
        <v>79</v>
      </c>
      <c r="C1299" s="18"/>
      <c r="D1299" s="18"/>
      <c r="E1299" s="19"/>
      <c r="G1299" s="17" t="s">
        <v>8221</v>
      </c>
      <c r="H1299" s="18">
        <v>23</v>
      </c>
      <c r="I1299" s="18"/>
      <c r="J1299" s="18"/>
      <c r="K1299" s="19"/>
    </row>
    <row r="1300" spans="1:11" x14ac:dyDescent="0.25">
      <c r="A1300" s="17" t="s">
        <v>8219</v>
      </c>
      <c r="B1300" s="18">
        <v>79</v>
      </c>
      <c r="C1300" s="18"/>
      <c r="D1300" s="18"/>
      <c r="E1300" s="19"/>
      <c r="G1300" s="17" t="s">
        <v>8221</v>
      </c>
      <c r="H1300" s="18">
        <v>24</v>
      </c>
      <c r="I1300" s="18"/>
      <c r="J1300" s="18"/>
      <c r="K1300" s="19"/>
    </row>
    <row r="1301" spans="1:11" x14ac:dyDescent="0.25">
      <c r="A1301" s="17" t="s">
        <v>8219</v>
      </c>
      <c r="B1301" s="18">
        <v>79</v>
      </c>
      <c r="C1301" s="18"/>
      <c r="D1301" s="18"/>
      <c r="E1301" s="19"/>
      <c r="G1301" s="17" t="s">
        <v>8221</v>
      </c>
      <c r="H1301" s="18">
        <v>24</v>
      </c>
      <c r="I1301" s="18"/>
      <c r="J1301" s="18"/>
      <c r="K1301" s="19"/>
    </row>
    <row r="1302" spans="1:11" x14ac:dyDescent="0.25">
      <c r="A1302" s="17" t="s">
        <v>8219</v>
      </c>
      <c r="B1302" s="18">
        <v>79</v>
      </c>
      <c r="C1302" s="18"/>
      <c r="D1302" s="18"/>
      <c r="E1302" s="19"/>
      <c r="G1302" s="17" t="s">
        <v>8221</v>
      </c>
      <c r="H1302" s="18">
        <v>24</v>
      </c>
      <c r="I1302" s="18"/>
      <c r="J1302" s="18"/>
      <c r="K1302" s="19"/>
    </row>
    <row r="1303" spans="1:11" x14ac:dyDescent="0.25">
      <c r="A1303" s="17" t="s">
        <v>8219</v>
      </c>
      <c r="B1303" s="18">
        <v>79</v>
      </c>
      <c r="C1303" s="18"/>
      <c r="D1303" s="18"/>
      <c r="E1303" s="19"/>
      <c r="G1303" s="17" t="s">
        <v>8221</v>
      </c>
      <c r="H1303" s="18">
        <v>24</v>
      </c>
      <c r="I1303" s="18"/>
      <c r="J1303" s="18"/>
      <c r="K1303" s="19"/>
    </row>
    <row r="1304" spans="1:11" x14ac:dyDescent="0.25">
      <c r="A1304" s="17" t="s">
        <v>8219</v>
      </c>
      <c r="B1304" s="18">
        <v>79</v>
      </c>
      <c r="C1304" s="18"/>
      <c r="D1304" s="18"/>
      <c r="E1304" s="19"/>
      <c r="G1304" s="17" t="s">
        <v>8221</v>
      </c>
      <c r="H1304" s="18">
        <v>24</v>
      </c>
      <c r="I1304" s="18"/>
      <c r="J1304" s="18"/>
      <c r="K1304" s="19"/>
    </row>
    <row r="1305" spans="1:11" x14ac:dyDescent="0.25">
      <c r="A1305" s="17" t="s">
        <v>8219</v>
      </c>
      <c r="B1305" s="18">
        <v>79</v>
      </c>
      <c r="C1305" s="18"/>
      <c r="D1305" s="18"/>
      <c r="E1305" s="19"/>
      <c r="G1305" s="17" t="s">
        <v>8221</v>
      </c>
      <c r="H1305" s="18">
        <v>24</v>
      </c>
      <c r="I1305" s="18"/>
      <c r="J1305" s="18"/>
      <c r="K1305" s="19"/>
    </row>
    <row r="1306" spans="1:11" x14ac:dyDescent="0.25">
      <c r="A1306" s="17" t="s">
        <v>8219</v>
      </c>
      <c r="B1306" s="18">
        <v>79</v>
      </c>
      <c r="C1306" s="18"/>
      <c r="D1306" s="18"/>
      <c r="E1306" s="19"/>
      <c r="G1306" s="17" t="s">
        <v>8221</v>
      </c>
      <c r="H1306" s="18">
        <v>24</v>
      </c>
      <c r="I1306" s="18"/>
      <c r="J1306" s="18"/>
      <c r="K1306" s="19"/>
    </row>
    <row r="1307" spans="1:11" x14ac:dyDescent="0.25">
      <c r="A1307" s="17" t="s">
        <v>8219</v>
      </c>
      <c r="B1307" s="18">
        <v>79</v>
      </c>
      <c r="C1307" s="18"/>
      <c r="D1307" s="18"/>
      <c r="E1307" s="19"/>
      <c r="G1307" s="17" t="s">
        <v>8221</v>
      </c>
      <c r="H1307" s="18">
        <v>24</v>
      </c>
      <c r="I1307" s="18"/>
      <c r="J1307" s="18"/>
      <c r="K1307" s="19"/>
    </row>
    <row r="1308" spans="1:11" x14ac:dyDescent="0.25">
      <c r="A1308" s="17" t="s">
        <v>8219</v>
      </c>
      <c r="B1308" s="18">
        <v>79</v>
      </c>
      <c r="C1308" s="18"/>
      <c r="D1308" s="18"/>
      <c r="E1308" s="19"/>
      <c r="G1308" s="17" t="s">
        <v>8221</v>
      </c>
      <c r="H1308" s="18">
        <v>24</v>
      </c>
      <c r="I1308" s="18"/>
      <c r="J1308" s="18"/>
      <c r="K1308" s="19"/>
    </row>
    <row r="1309" spans="1:11" x14ac:dyDescent="0.25">
      <c r="A1309" s="17" t="s">
        <v>8219</v>
      </c>
      <c r="B1309" s="18">
        <v>79</v>
      </c>
      <c r="C1309" s="18"/>
      <c r="D1309" s="18"/>
      <c r="E1309" s="19"/>
      <c r="G1309" s="17" t="s">
        <v>8221</v>
      </c>
      <c r="H1309" s="18">
        <v>24</v>
      </c>
      <c r="I1309" s="18"/>
      <c r="J1309" s="18"/>
      <c r="K1309" s="19"/>
    </row>
    <row r="1310" spans="1:11" x14ac:dyDescent="0.25">
      <c r="A1310" s="17" t="s">
        <v>8219</v>
      </c>
      <c r="B1310" s="18">
        <v>80</v>
      </c>
      <c r="C1310" s="18"/>
      <c r="D1310" s="18"/>
      <c r="E1310" s="19"/>
      <c r="G1310" s="17" t="s">
        <v>8221</v>
      </c>
      <c r="H1310" s="18">
        <v>24</v>
      </c>
      <c r="I1310" s="18"/>
      <c r="J1310" s="18"/>
      <c r="K1310" s="19"/>
    </row>
    <row r="1311" spans="1:11" x14ac:dyDescent="0.25">
      <c r="A1311" s="17" t="s">
        <v>8219</v>
      </c>
      <c r="B1311" s="18">
        <v>80</v>
      </c>
      <c r="C1311" s="18"/>
      <c r="D1311" s="18"/>
      <c r="E1311" s="19"/>
      <c r="G1311" s="17" t="s">
        <v>8221</v>
      </c>
      <c r="H1311" s="18">
        <v>24</v>
      </c>
      <c r="I1311" s="18"/>
      <c r="J1311" s="18"/>
      <c r="K1311" s="19"/>
    </row>
    <row r="1312" spans="1:11" x14ac:dyDescent="0.25">
      <c r="A1312" s="17" t="s">
        <v>8219</v>
      </c>
      <c r="B1312" s="18">
        <v>80</v>
      </c>
      <c r="C1312" s="18"/>
      <c r="D1312" s="18"/>
      <c r="E1312" s="19"/>
      <c r="G1312" s="17" t="s">
        <v>8221</v>
      </c>
      <c r="H1312" s="18">
        <v>24</v>
      </c>
      <c r="I1312" s="18"/>
      <c r="J1312" s="18"/>
      <c r="K1312" s="19"/>
    </row>
    <row r="1313" spans="1:11" x14ac:dyDescent="0.25">
      <c r="A1313" s="17" t="s">
        <v>8219</v>
      </c>
      <c r="B1313" s="18">
        <v>80</v>
      </c>
      <c r="C1313" s="18"/>
      <c r="D1313" s="18"/>
      <c r="E1313" s="19"/>
      <c r="G1313" s="17" t="s">
        <v>8221</v>
      </c>
      <c r="H1313" s="18">
        <v>25</v>
      </c>
      <c r="I1313" s="18"/>
      <c r="J1313" s="18"/>
      <c r="K1313" s="19"/>
    </row>
    <row r="1314" spans="1:11" x14ac:dyDescent="0.25">
      <c r="A1314" s="17" t="s">
        <v>8219</v>
      </c>
      <c r="B1314" s="18">
        <v>80</v>
      </c>
      <c r="C1314" s="18"/>
      <c r="D1314" s="18"/>
      <c r="E1314" s="19"/>
      <c r="G1314" s="17" t="s">
        <v>8221</v>
      </c>
      <c r="H1314" s="18">
        <v>25</v>
      </c>
      <c r="I1314" s="18"/>
      <c r="J1314" s="18"/>
      <c r="K1314" s="19"/>
    </row>
    <row r="1315" spans="1:11" x14ac:dyDescent="0.25">
      <c r="A1315" s="17" t="s">
        <v>8219</v>
      </c>
      <c r="B1315" s="18">
        <v>80</v>
      </c>
      <c r="C1315" s="18"/>
      <c r="D1315" s="18"/>
      <c r="E1315" s="19"/>
      <c r="G1315" s="17" t="s">
        <v>8221</v>
      </c>
      <c r="H1315" s="18">
        <v>25</v>
      </c>
      <c r="I1315" s="18"/>
      <c r="J1315" s="18"/>
      <c r="K1315" s="19"/>
    </row>
    <row r="1316" spans="1:11" x14ac:dyDescent="0.25">
      <c r="A1316" s="17" t="s">
        <v>8219</v>
      </c>
      <c r="B1316" s="18">
        <v>80</v>
      </c>
      <c r="C1316" s="18"/>
      <c r="D1316" s="18"/>
      <c r="E1316" s="19"/>
      <c r="G1316" s="17" t="s">
        <v>8221</v>
      </c>
      <c r="H1316" s="18">
        <v>25</v>
      </c>
      <c r="I1316" s="18"/>
      <c r="J1316" s="18"/>
      <c r="K1316" s="19"/>
    </row>
    <row r="1317" spans="1:11" x14ac:dyDescent="0.25">
      <c r="A1317" s="17" t="s">
        <v>8219</v>
      </c>
      <c r="B1317" s="18">
        <v>80</v>
      </c>
      <c r="C1317" s="18"/>
      <c r="D1317" s="18"/>
      <c r="E1317" s="19"/>
      <c r="G1317" s="17" t="s">
        <v>8221</v>
      </c>
      <c r="H1317" s="18">
        <v>25</v>
      </c>
      <c r="I1317" s="18"/>
      <c r="J1317" s="18"/>
      <c r="K1317" s="19"/>
    </row>
    <row r="1318" spans="1:11" x14ac:dyDescent="0.25">
      <c r="A1318" s="17" t="s">
        <v>8219</v>
      </c>
      <c r="B1318" s="18">
        <v>81</v>
      </c>
      <c r="C1318" s="18"/>
      <c r="D1318" s="18"/>
      <c r="E1318" s="19"/>
      <c r="G1318" s="17" t="s">
        <v>8221</v>
      </c>
      <c r="H1318" s="18">
        <v>25</v>
      </c>
      <c r="I1318" s="18"/>
      <c r="J1318" s="18"/>
      <c r="K1318" s="19"/>
    </row>
    <row r="1319" spans="1:11" x14ac:dyDescent="0.25">
      <c r="A1319" s="17" t="s">
        <v>8219</v>
      </c>
      <c r="B1319" s="18">
        <v>81</v>
      </c>
      <c r="C1319" s="18"/>
      <c r="D1319" s="18"/>
      <c r="E1319" s="19"/>
      <c r="G1319" s="17" t="s">
        <v>8221</v>
      </c>
      <c r="H1319" s="18">
        <v>25</v>
      </c>
      <c r="I1319" s="18"/>
      <c r="J1319" s="18"/>
      <c r="K1319" s="19"/>
    </row>
    <row r="1320" spans="1:11" x14ac:dyDescent="0.25">
      <c r="A1320" s="17" t="s">
        <v>8219</v>
      </c>
      <c r="B1320" s="18">
        <v>81</v>
      </c>
      <c r="C1320" s="18"/>
      <c r="D1320" s="18"/>
      <c r="E1320" s="19"/>
      <c r="G1320" s="17" t="s">
        <v>8221</v>
      </c>
      <c r="H1320" s="18">
        <v>26</v>
      </c>
      <c r="I1320" s="18"/>
      <c r="J1320" s="18"/>
      <c r="K1320" s="19"/>
    </row>
    <row r="1321" spans="1:11" x14ac:dyDescent="0.25">
      <c r="A1321" s="17" t="s">
        <v>8219</v>
      </c>
      <c r="B1321" s="18">
        <v>81</v>
      </c>
      <c r="C1321" s="18"/>
      <c r="D1321" s="18"/>
      <c r="E1321" s="19"/>
      <c r="G1321" s="17" t="s">
        <v>8221</v>
      </c>
      <c r="H1321" s="18">
        <v>26</v>
      </c>
      <c r="I1321" s="18"/>
      <c r="J1321" s="18"/>
      <c r="K1321" s="19"/>
    </row>
    <row r="1322" spans="1:11" x14ac:dyDescent="0.25">
      <c r="A1322" s="17" t="s">
        <v>8219</v>
      </c>
      <c r="B1322" s="18">
        <v>81</v>
      </c>
      <c r="C1322" s="18"/>
      <c r="D1322" s="18"/>
      <c r="E1322" s="19"/>
      <c r="G1322" s="17" t="s">
        <v>8221</v>
      </c>
      <c r="H1322" s="18">
        <v>26</v>
      </c>
      <c r="I1322" s="18"/>
      <c r="J1322" s="18"/>
      <c r="K1322" s="19"/>
    </row>
    <row r="1323" spans="1:11" x14ac:dyDescent="0.25">
      <c r="A1323" s="17" t="s">
        <v>8219</v>
      </c>
      <c r="B1323" s="18">
        <v>81</v>
      </c>
      <c r="C1323" s="18"/>
      <c r="D1323" s="18"/>
      <c r="E1323" s="19"/>
      <c r="G1323" s="17" t="s">
        <v>8221</v>
      </c>
      <c r="H1323" s="18">
        <v>26</v>
      </c>
      <c r="I1323" s="18"/>
      <c r="J1323" s="18"/>
      <c r="K1323" s="19"/>
    </row>
    <row r="1324" spans="1:11" x14ac:dyDescent="0.25">
      <c r="A1324" s="17" t="s">
        <v>8219</v>
      </c>
      <c r="B1324" s="18">
        <v>81</v>
      </c>
      <c r="C1324" s="18"/>
      <c r="D1324" s="18"/>
      <c r="E1324" s="19"/>
      <c r="G1324" s="17" t="s">
        <v>8221</v>
      </c>
      <c r="H1324" s="18">
        <v>26</v>
      </c>
      <c r="I1324" s="18"/>
      <c r="J1324" s="18"/>
      <c r="K1324" s="19"/>
    </row>
    <row r="1325" spans="1:11" x14ac:dyDescent="0.25">
      <c r="A1325" s="17" t="s">
        <v>8219</v>
      </c>
      <c r="B1325" s="18">
        <v>81</v>
      </c>
      <c r="C1325" s="18"/>
      <c r="D1325" s="18"/>
      <c r="E1325" s="19"/>
      <c r="G1325" s="17" t="s">
        <v>8221</v>
      </c>
      <c r="H1325" s="18">
        <v>26</v>
      </c>
      <c r="I1325" s="18"/>
      <c r="J1325" s="18"/>
      <c r="K1325" s="19"/>
    </row>
    <row r="1326" spans="1:11" x14ac:dyDescent="0.25">
      <c r="A1326" s="17" t="s">
        <v>8219</v>
      </c>
      <c r="B1326" s="18">
        <v>81</v>
      </c>
      <c r="C1326" s="18"/>
      <c r="D1326" s="18"/>
      <c r="E1326" s="19"/>
      <c r="G1326" s="17" t="s">
        <v>8221</v>
      </c>
      <c r="H1326" s="18">
        <v>27</v>
      </c>
      <c r="I1326" s="18"/>
      <c r="J1326" s="18"/>
      <c r="K1326" s="19"/>
    </row>
    <row r="1327" spans="1:11" x14ac:dyDescent="0.25">
      <c r="A1327" s="17" t="s">
        <v>8219</v>
      </c>
      <c r="B1327" s="18">
        <v>81</v>
      </c>
      <c r="C1327" s="18"/>
      <c r="D1327" s="18"/>
      <c r="E1327" s="19"/>
      <c r="G1327" s="17" t="s">
        <v>8221</v>
      </c>
      <c r="H1327" s="18">
        <v>27</v>
      </c>
      <c r="I1327" s="18"/>
      <c r="J1327" s="18"/>
      <c r="K1327" s="19"/>
    </row>
    <row r="1328" spans="1:11" x14ac:dyDescent="0.25">
      <c r="A1328" s="17" t="s">
        <v>8219</v>
      </c>
      <c r="B1328" s="18">
        <v>82</v>
      </c>
      <c r="C1328" s="18"/>
      <c r="D1328" s="18"/>
      <c r="E1328" s="19"/>
      <c r="G1328" s="17" t="s">
        <v>8221</v>
      </c>
      <c r="H1328" s="18">
        <v>27</v>
      </c>
      <c r="I1328" s="18"/>
      <c r="J1328" s="18"/>
      <c r="K1328" s="19"/>
    </row>
    <row r="1329" spans="1:11" x14ac:dyDescent="0.25">
      <c r="A1329" s="17" t="s">
        <v>8219</v>
      </c>
      <c r="B1329" s="18">
        <v>82</v>
      </c>
      <c r="C1329" s="18"/>
      <c r="D1329" s="18"/>
      <c r="E1329" s="19"/>
      <c r="G1329" s="17" t="s">
        <v>8221</v>
      </c>
      <c r="H1329" s="18">
        <v>27</v>
      </c>
      <c r="I1329" s="18"/>
      <c r="J1329" s="18"/>
      <c r="K1329" s="19"/>
    </row>
    <row r="1330" spans="1:11" x14ac:dyDescent="0.25">
      <c r="A1330" s="17" t="s">
        <v>8219</v>
      </c>
      <c r="B1330" s="18">
        <v>82</v>
      </c>
      <c r="C1330" s="18"/>
      <c r="D1330" s="18"/>
      <c r="E1330" s="19"/>
      <c r="G1330" s="17" t="s">
        <v>8221</v>
      </c>
      <c r="H1330" s="18">
        <v>27</v>
      </c>
      <c r="I1330" s="18"/>
      <c r="J1330" s="18"/>
      <c r="K1330" s="19"/>
    </row>
    <row r="1331" spans="1:11" x14ac:dyDescent="0.25">
      <c r="A1331" s="17" t="s">
        <v>8219</v>
      </c>
      <c r="B1331" s="18">
        <v>82</v>
      </c>
      <c r="C1331" s="18"/>
      <c r="D1331" s="18"/>
      <c r="E1331" s="19"/>
      <c r="G1331" s="17" t="s">
        <v>8221</v>
      </c>
      <c r="H1331" s="18">
        <v>27</v>
      </c>
      <c r="I1331" s="18"/>
      <c r="J1331" s="18"/>
      <c r="K1331" s="19"/>
    </row>
    <row r="1332" spans="1:11" x14ac:dyDescent="0.25">
      <c r="A1332" s="17" t="s">
        <v>8219</v>
      </c>
      <c r="B1332" s="18">
        <v>82</v>
      </c>
      <c r="C1332" s="18"/>
      <c r="D1332" s="18"/>
      <c r="E1332" s="19"/>
      <c r="G1332" s="17" t="s">
        <v>8221</v>
      </c>
      <c r="H1332" s="18">
        <v>27</v>
      </c>
      <c r="I1332" s="18"/>
      <c r="J1332" s="18"/>
      <c r="K1332" s="19"/>
    </row>
    <row r="1333" spans="1:11" x14ac:dyDescent="0.25">
      <c r="A1333" s="17" t="s">
        <v>8219</v>
      </c>
      <c r="B1333" s="18">
        <v>82</v>
      </c>
      <c r="C1333" s="18"/>
      <c r="D1333" s="18"/>
      <c r="E1333" s="19"/>
      <c r="G1333" s="17" t="s">
        <v>8221</v>
      </c>
      <c r="H1333" s="18">
        <v>28</v>
      </c>
      <c r="I1333" s="18"/>
      <c r="J1333" s="18"/>
      <c r="K1333" s="19"/>
    </row>
    <row r="1334" spans="1:11" x14ac:dyDescent="0.25">
      <c r="A1334" s="17" t="s">
        <v>8219</v>
      </c>
      <c r="B1334" s="18">
        <v>82</v>
      </c>
      <c r="C1334" s="18"/>
      <c r="D1334" s="18"/>
      <c r="E1334" s="19"/>
      <c r="G1334" s="17" t="s">
        <v>8221</v>
      </c>
      <c r="H1334" s="18">
        <v>28</v>
      </c>
      <c r="I1334" s="18"/>
      <c r="J1334" s="18"/>
      <c r="K1334" s="19"/>
    </row>
    <row r="1335" spans="1:11" x14ac:dyDescent="0.25">
      <c r="A1335" s="17" t="s">
        <v>8219</v>
      </c>
      <c r="B1335" s="18">
        <v>82</v>
      </c>
      <c r="C1335" s="18"/>
      <c r="D1335" s="18"/>
      <c r="E1335" s="19"/>
      <c r="G1335" s="17" t="s">
        <v>8221</v>
      </c>
      <c r="H1335" s="18">
        <v>28</v>
      </c>
      <c r="I1335" s="18"/>
      <c r="J1335" s="18"/>
      <c r="K1335" s="19"/>
    </row>
    <row r="1336" spans="1:11" x14ac:dyDescent="0.25">
      <c r="A1336" s="17" t="s">
        <v>8219</v>
      </c>
      <c r="B1336" s="18">
        <v>82</v>
      </c>
      <c r="C1336" s="18"/>
      <c r="D1336" s="18"/>
      <c r="E1336" s="19"/>
      <c r="G1336" s="17" t="s">
        <v>8221</v>
      </c>
      <c r="H1336" s="18">
        <v>28</v>
      </c>
      <c r="I1336" s="18"/>
      <c r="J1336" s="18"/>
      <c r="K1336" s="19"/>
    </row>
    <row r="1337" spans="1:11" x14ac:dyDescent="0.25">
      <c r="A1337" s="17" t="s">
        <v>8219</v>
      </c>
      <c r="B1337" s="18">
        <v>83</v>
      </c>
      <c r="C1337" s="18"/>
      <c r="D1337" s="18"/>
      <c r="E1337" s="19"/>
      <c r="G1337" s="17" t="s">
        <v>8221</v>
      </c>
      <c r="H1337" s="18">
        <v>28</v>
      </c>
      <c r="I1337" s="18"/>
      <c r="J1337" s="18"/>
      <c r="K1337" s="19"/>
    </row>
    <row r="1338" spans="1:11" x14ac:dyDescent="0.25">
      <c r="A1338" s="17" t="s">
        <v>8219</v>
      </c>
      <c r="B1338" s="18">
        <v>83</v>
      </c>
      <c r="C1338" s="18"/>
      <c r="D1338" s="18"/>
      <c r="E1338" s="19"/>
      <c r="G1338" s="17" t="s">
        <v>8221</v>
      </c>
      <c r="H1338" s="18">
        <v>28</v>
      </c>
      <c r="I1338" s="18"/>
      <c r="J1338" s="18"/>
      <c r="K1338" s="19"/>
    </row>
    <row r="1339" spans="1:11" x14ac:dyDescent="0.25">
      <c r="A1339" s="17" t="s">
        <v>8219</v>
      </c>
      <c r="B1339" s="18">
        <v>83</v>
      </c>
      <c r="C1339" s="18"/>
      <c r="D1339" s="18"/>
      <c r="E1339" s="19"/>
      <c r="G1339" s="17" t="s">
        <v>8221</v>
      </c>
      <c r="H1339" s="18">
        <v>28</v>
      </c>
      <c r="I1339" s="18"/>
      <c r="J1339" s="18"/>
      <c r="K1339" s="19"/>
    </row>
    <row r="1340" spans="1:11" x14ac:dyDescent="0.25">
      <c r="A1340" s="17" t="s">
        <v>8219</v>
      </c>
      <c r="B1340" s="18">
        <v>83</v>
      </c>
      <c r="C1340" s="18"/>
      <c r="D1340" s="18"/>
      <c r="E1340" s="19"/>
      <c r="G1340" s="17" t="s">
        <v>8221</v>
      </c>
      <c r="H1340" s="18">
        <v>28</v>
      </c>
      <c r="I1340" s="18"/>
      <c r="J1340" s="18"/>
      <c r="K1340" s="19"/>
    </row>
    <row r="1341" spans="1:11" x14ac:dyDescent="0.25">
      <c r="A1341" s="17" t="s">
        <v>8219</v>
      </c>
      <c r="B1341" s="18">
        <v>83</v>
      </c>
      <c r="C1341" s="18"/>
      <c r="D1341" s="18"/>
      <c r="E1341" s="19"/>
      <c r="G1341" s="17" t="s">
        <v>8221</v>
      </c>
      <c r="H1341" s="18">
        <v>29</v>
      </c>
      <c r="I1341" s="18"/>
      <c r="J1341" s="18"/>
      <c r="K1341" s="19"/>
    </row>
    <row r="1342" spans="1:11" x14ac:dyDescent="0.25">
      <c r="A1342" s="17" t="s">
        <v>8219</v>
      </c>
      <c r="B1342" s="18">
        <v>83</v>
      </c>
      <c r="C1342" s="18"/>
      <c r="D1342" s="18"/>
      <c r="E1342" s="19"/>
      <c r="G1342" s="17" t="s">
        <v>8221</v>
      </c>
      <c r="H1342" s="18">
        <v>29</v>
      </c>
      <c r="I1342" s="18"/>
      <c r="J1342" s="18"/>
      <c r="K1342" s="19"/>
    </row>
    <row r="1343" spans="1:11" x14ac:dyDescent="0.25">
      <c r="A1343" s="17" t="s">
        <v>8219</v>
      </c>
      <c r="B1343" s="18">
        <v>83</v>
      </c>
      <c r="C1343" s="18"/>
      <c r="D1343" s="18"/>
      <c r="E1343" s="19"/>
      <c r="G1343" s="17" t="s">
        <v>8221</v>
      </c>
      <c r="H1343" s="18">
        <v>29</v>
      </c>
      <c r="I1343" s="18"/>
      <c r="J1343" s="18"/>
      <c r="K1343" s="19"/>
    </row>
    <row r="1344" spans="1:11" x14ac:dyDescent="0.25">
      <c r="A1344" s="17" t="s">
        <v>8219</v>
      </c>
      <c r="B1344" s="18">
        <v>83</v>
      </c>
      <c r="C1344" s="18"/>
      <c r="D1344" s="18"/>
      <c r="E1344" s="19"/>
      <c r="G1344" s="17" t="s">
        <v>8221</v>
      </c>
      <c r="H1344" s="18">
        <v>29</v>
      </c>
      <c r="I1344" s="18"/>
      <c r="J1344" s="18"/>
      <c r="K1344" s="19"/>
    </row>
    <row r="1345" spans="1:11" x14ac:dyDescent="0.25">
      <c r="A1345" s="17" t="s">
        <v>8219</v>
      </c>
      <c r="B1345" s="18">
        <v>84</v>
      </c>
      <c r="C1345" s="18"/>
      <c r="D1345" s="18"/>
      <c r="E1345" s="19"/>
      <c r="G1345" s="17" t="s">
        <v>8221</v>
      </c>
      <c r="H1345" s="18">
        <v>29</v>
      </c>
      <c r="I1345" s="18"/>
      <c r="J1345" s="18"/>
      <c r="K1345" s="19"/>
    </row>
    <row r="1346" spans="1:11" x14ac:dyDescent="0.25">
      <c r="A1346" s="17" t="s">
        <v>8219</v>
      </c>
      <c r="B1346" s="18">
        <v>84</v>
      </c>
      <c r="C1346" s="18"/>
      <c r="D1346" s="18"/>
      <c r="E1346" s="19"/>
      <c r="G1346" s="17" t="s">
        <v>8221</v>
      </c>
      <c r="H1346" s="18">
        <v>29</v>
      </c>
      <c r="I1346" s="18"/>
      <c r="J1346" s="18"/>
      <c r="K1346" s="19"/>
    </row>
    <row r="1347" spans="1:11" x14ac:dyDescent="0.25">
      <c r="A1347" s="17" t="s">
        <v>8219</v>
      </c>
      <c r="B1347" s="18">
        <v>84</v>
      </c>
      <c r="C1347" s="18"/>
      <c r="D1347" s="18"/>
      <c r="E1347" s="19"/>
      <c r="G1347" s="17" t="s">
        <v>8221</v>
      </c>
      <c r="H1347" s="18">
        <v>29</v>
      </c>
      <c r="I1347" s="18"/>
      <c r="J1347" s="18"/>
      <c r="K1347" s="19"/>
    </row>
    <row r="1348" spans="1:11" x14ac:dyDescent="0.25">
      <c r="A1348" s="17" t="s">
        <v>8219</v>
      </c>
      <c r="B1348" s="18">
        <v>84</v>
      </c>
      <c r="C1348" s="18"/>
      <c r="D1348" s="18"/>
      <c r="E1348" s="19"/>
      <c r="G1348" s="17" t="s">
        <v>8221</v>
      </c>
      <c r="H1348" s="18">
        <v>29</v>
      </c>
      <c r="I1348" s="18"/>
      <c r="J1348" s="18"/>
      <c r="K1348" s="19"/>
    </row>
    <row r="1349" spans="1:11" x14ac:dyDescent="0.25">
      <c r="A1349" s="17" t="s">
        <v>8219</v>
      </c>
      <c r="B1349" s="18">
        <v>84</v>
      </c>
      <c r="C1349" s="18"/>
      <c r="D1349" s="18"/>
      <c r="E1349" s="19"/>
      <c r="G1349" s="17" t="s">
        <v>8221</v>
      </c>
      <c r="H1349" s="18">
        <v>29</v>
      </c>
      <c r="I1349" s="18"/>
      <c r="J1349" s="18"/>
      <c r="K1349" s="19"/>
    </row>
    <row r="1350" spans="1:11" x14ac:dyDescent="0.25">
      <c r="A1350" s="17" t="s">
        <v>8219</v>
      </c>
      <c r="B1350" s="18">
        <v>84</v>
      </c>
      <c r="C1350" s="18"/>
      <c r="D1350" s="18"/>
      <c r="E1350" s="19"/>
      <c r="G1350" s="17" t="s">
        <v>8221</v>
      </c>
      <c r="H1350" s="18">
        <v>30</v>
      </c>
      <c r="I1350" s="18"/>
      <c r="J1350" s="18"/>
      <c r="K1350" s="19"/>
    </row>
    <row r="1351" spans="1:11" x14ac:dyDescent="0.25">
      <c r="A1351" s="17" t="s">
        <v>8219</v>
      </c>
      <c r="B1351" s="18">
        <v>85</v>
      </c>
      <c r="C1351" s="18"/>
      <c r="D1351" s="18"/>
      <c r="E1351" s="19"/>
      <c r="G1351" s="17" t="s">
        <v>8221</v>
      </c>
      <c r="H1351" s="18">
        <v>30</v>
      </c>
      <c r="I1351" s="18"/>
      <c r="J1351" s="18"/>
      <c r="K1351" s="19"/>
    </row>
    <row r="1352" spans="1:11" x14ac:dyDescent="0.25">
      <c r="A1352" s="17" t="s">
        <v>8219</v>
      </c>
      <c r="B1352" s="18">
        <v>85</v>
      </c>
      <c r="C1352" s="18"/>
      <c r="D1352" s="18"/>
      <c r="E1352" s="19"/>
      <c r="G1352" s="17" t="s">
        <v>8221</v>
      </c>
      <c r="H1352" s="18">
        <v>30</v>
      </c>
      <c r="I1352" s="18"/>
      <c r="J1352" s="18"/>
      <c r="K1352" s="19"/>
    </row>
    <row r="1353" spans="1:11" x14ac:dyDescent="0.25">
      <c r="A1353" s="17" t="s">
        <v>8219</v>
      </c>
      <c r="B1353" s="18">
        <v>85</v>
      </c>
      <c r="C1353" s="18"/>
      <c r="D1353" s="18"/>
      <c r="E1353" s="19"/>
      <c r="G1353" s="17" t="s">
        <v>8221</v>
      </c>
      <c r="H1353" s="18">
        <v>30</v>
      </c>
      <c r="I1353" s="18"/>
      <c r="J1353" s="18"/>
      <c r="K1353" s="19"/>
    </row>
    <row r="1354" spans="1:11" x14ac:dyDescent="0.25">
      <c r="A1354" s="17" t="s">
        <v>8219</v>
      </c>
      <c r="B1354" s="18">
        <v>85</v>
      </c>
      <c r="C1354" s="18"/>
      <c r="D1354" s="18"/>
      <c r="E1354" s="19"/>
      <c r="G1354" s="17" t="s">
        <v>8221</v>
      </c>
      <c r="H1354" s="18">
        <v>30</v>
      </c>
      <c r="I1354" s="18"/>
      <c r="J1354" s="18"/>
      <c r="K1354" s="19"/>
    </row>
    <row r="1355" spans="1:11" x14ac:dyDescent="0.25">
      <c r="A1355" s="17" t="s">
        <v>8219</v>
      </c>
      <c r="B1355" s="18">
        <v>86</v>
      </c>
      <c r="C1355" s="18"/>
      <c r="D1355" s="18"/>
      <c r="E1355" s="19"/>
      <c r="G1355" s="17" t="s">
        <v>8221</v>
      </c>
      <c r="H1355" s="18">
        <v>30</v>
      </c>
      <c r="I1355" s="18"/>
      <c r="J1355" s="18"/>
      <c r="K1355" s="19"/>
    </row>
    <row r="1356" spans="1:11" x14ac:dyDescent="0.25">
      <c r="A1356" s="17" t="s">
        <v>8219</v>
      </c>
      <c r="B1356" s="18">
        <v>86</v>
      </c>
      <c r="C1356" s="18"/>
      <c r="D1356" s="18"/>
      <c r="E1356" s="19"/>
      <c r="G1356" s="17" t="s">
        <v>8221</v>
      </c>
      <c r="H1356" s="18">
        <v>30</v>
      </c>
      <c r="I1356" s="18"/>
      <c r="J1356" s="18"/>
      <c r="K1356" s="19"/>
    </row>
    <row r="1357" spans="1:11" x14ac:dyDescent="0.25">
      <c r="A1357" s="17" t="s">
        <v>8219</v>
      </c>
      <c r="B1357" s="18">
        <v>86</v>
      </c>
      <c r="C1357" s="18"/>
      <c r="D1357" s="18"/>
      <c r="E1357" s="19"/>
      <c r="G1357" s="17" t="s">
        <v>8221</v>
      </c>
      <c r="H1357" s="18">
        <v>31</v>
      </c>
      <c r="I1357" s="18"/>
      <c r="J1357" s="18"/>
      <c r="K1357" s="19"/>
    </row>
    <row r="1358" spans="1:11" x14ac:dyDescent="0.25">
      <c r="A1358" s="17" t="s">
        <v>8219</v>
      </c>
      <c r="B1358" s="18">
        <v>86</v>
      </c>
      <c r="C1358" s="18"/>
      <c r="D1358" s="18"/>
      <c r="E1358" s="19"/>
      <c r="G1358" s="17" t="s">
        <v>8221</v>
      </c>
      <c r="H1358" s="18">
        <v>31</v>
      </c>
      <c r="I1358" s="18"/>
      <c r="J1358" s="18"/>
      <c r="K1358" s="19"/>
    </row>
    <row r="1359" spans="1:11" x14ac:dyDescent="0.25">
      <c r="A1359" s="17" t="s">
        <v>8219</v>
      </c>
      <c r="B1359" s="18">
        <v>86</v>
      </c>
      <c r="C1359" s="18"/>
      <c r="D1359" s="18"/>
      <c r="E1359" s="19"/>
      <c r="G1359" s="17" t="s">
        <v>8221</v>
      </c>
      <c r="H1359" s="18">
        <v>31</v>
      </c>
      <c r="I1359" s="18"/>
      <c r="J1359" s="18"/>
      <c r="K1359" s="19"/>
    </row>
    <row r="1360" spans="1:11" x14ac:dyDescent="0.25">
      <c r="A1360" s="17" t="s">
        <v>8219</v>
      </c>
      <c r="B1360" s="18">
        <v>86</v>
      </c>
      <c r="C1360" s="18"/>
      <c r="D1360" s="18"/>
      <c r="E1360" s="19"/>
      <c r="G1360" s="17" t="s">
        <v>8221</v>
      </c>
      <c r="H1360" s="18">
        <v>31</v>
      </c>
      <c r="I1360" s="18"/>
      <c r="J1360" s="18"/>
      <c r="K1360" s="19"/>
    </row>
    <row r="1361" spans="1:11" x14ac:dyDescent="0.25">
      <c r="A1361" s="17" t="s">
        <v>8219</v>
      </c>
      <c r="B1361" s="18">
        <v>87</v>
      </c>
      <c r="C1361" s="18"/>
      <c r="D1361" s="18"/>
      <c r="E1361" s="19"/>
      <c r="G1361" s="17" t="s">
        <v>8221</v>
      </c>
      <c r="H1361" s="18">
        <v>31</v>
      </c>
      <c r="I1361" s="18"/>
      <c r="J1361" s="18"/>
      <c r="K1361" s="19"/>
    </row>
    <row r="1362" spans="1:11" x14ac:dyDescent="0.25">
      <c r="A1362" s="17" t="s">
        <v>8219</v>
      </c>
      <c r="B1362" s="18">
        <v>87</v>
      </c>
      <c r="C1362" s="18"/>
      <c r="D1362" s="18"/>
      <c r="E1362" s="19"/>
      <c r="G1362" s="17" t="s">
        <v>8221</v>
      </c>
      <c r="H1362" s="18">
        <v>31</v>
      </c>
      <c r="I1362" s="18"/>
      <c r="J1362" s="18"/>
      <c r="K1362" s="19"/>
    </row>
    <row r="1363" spans="1:11" x14ac:dyDescent="0.25">
      <c r="A1363" s="17" t="s">
        <v>8219</v>
      </c>
      <c r="B1363" s="18">
        <v>87</v>
      </c>
      <c r="C1363" s="18"/>
      <c r="D1363" s="18"/>
      <c r="E1363" s="19"/>
      <c r="G1363" s="17" t="s">
        <v>8221</v>
      </c>
      <c r="H1363" s="18">
        <v>31</v>
      </c>
      <c r="I1363" s="18"/>
      <c r="J1363" s="18"/>
      <c r="K1363" s="19"/>
    </row>
    <row r="1364" spans="1:11" x14ac:dyDescent="0.25">
      <c r="A1364" s="17" t="s">
        <v>8219</v>
      </c>
      <c r="B1364" s="18">
        <v>87</v>
      </c>
      <c r="C1364" s="18"/>
      <c r="D1364" s="18"/>
      <c r="E1364" s="19"/>
      <c r="G1364" s="17" t="s">
        <v>8221</v>
      </c>
      <c r="H1364" s="18">
        <v>32</v>
      </c>
      <c r="I1364" s="18"/>
      <c r="J1364" s="18"/>
      <c r="K1364" s="19"/>
    </row>
    <row r="1365" spans="1:11" x14ac:dyDescent="0.25">
      <c r="A1365" s="17" t="s">
        <v>8219</v>
      </c>
      <c r="B1365" s="18">
        <v>87</v>
      </c>
      <c r="C1365" s="18"/>
      <c r="D1365" s="18"/>
      <c r="E1365" s="19"/>
      <c r="G1365" s="17" t="s">
        <v>8221</v>
      </c>
      <c r="H1365" s="18">
        <v>32</v>
      </c>
      <c r="I1365" s="18"/>
      <c r="J1365" s="18"/>
      <c r="K1365" s="19"/>
    </row>
    <row r="1366" spans="1:11" x14ac:dyDescent="0.25">
      <c r="A1366" s="17" t="s">
        <v>8219</v>
      </c>
      <c r="B1366" s="18">
        <v>87</v>
      </c>
      <c r="C1366" s="18"/>
      <c r="D1366" s="18"/>
      <c r="E1366" s="19"/>
      <c r="G1366" s="17" t="s">
        <v>8221</v>
      </c>
      <c r="H1366" s="18">
        <v>32</v>
      </c>
      <c r="I1366" s="18"/>
      <c r="J1366" s="18"/>
      <c r="K1366" s="19"/>
    </row>
    <row r="1367" spans="1:11" x14ac:dyDescent="0.25">
      <c r="A1367" s="17" t="s">
        <v>8219</v>
      </c>
      <c r="B1367" s="18">
        <v>87</v>
      </c>
      <c r="C1367" s="18"/>
      <c r="D1367" s="18"/>
      <c r="E1367" s="19"/>
      <c r="G1367" s="17" t="s">
        <v>8221</v>
      </c>
      <c r="H1367" s="18">
        <v>33</v>
      </c>
      <c r="I1367" s="18"/>
      <c r="J1367" s="18"/>
      <c r="K1367" s="19"/>
    </row>
    <row r="1368" spans="1:11" x14ac:dyDescent="0.25">
      <c r="A1368" s="17" t="s">
        <v>8219</v>
      </c>
      <c r="B1368" s="18">
        <v>87</v>
      </c>
      <c r="C1368" s="18"/>
      <c r="D1368" s="18"/>
      <c r="E1368" s="19"/>
      <c r="G1368" s="17" t="s">
        <v>8221</v>
      </c>
      <c r="H1368" s="18">
        <v>33</v>
      </c>
      <c r="I1368" s="18"/>
      <c r="J1368" s="18"/>
      <c r="K1368" s="19"/>
    </row>
    <row r="1369" spans="1:11" x14ac:dyDescent="0.25">
      <c r="A1369" s="17" t="s">
        <v>8219</v>
      </c>
      <c r="B1369" s="18">
        <v>87</v>
      </c>
      <c r="C1369" s="18"/>
      <c r="D1369" s="18"/>
      <c r="E1369" s="19"/>
      <c r="G1369" s="17" t="s">
        <v>8221</v>
      </c>
      <c r="H1369" s="18">
        <v>33</v>
      </c>
      <c r="I1369" s="18"/>
      <c r="J1369" s="18"/>
      <c r="K1369" s="19"/>
    </row>
    <row r="1370" spans="1:11" x14ac:dyDescent="0.25">
      <c r="A1370" s="17" t="s">
        <v>8219</v>
      </c>
      <c r="B1370" s="18">
        <v>88</v>
      </c>
      <c r="C1370" s="18"/>
      <c r="D1370" s="18"/>
      <c r="E1370" s="19"/>
      <c r="G1370" s="17" t="s">
        <v>8221</v>
      </c>
      <c r="H1370" s="18">
        <v>33</v>
      </c>
      <c r="I1370" s="18"/>
      <c r="J1370" s="18"/>
      <c r="K1370" s="19"/>
    </row>
    <row r="1371" spans="1:11" x14ac:dyDescent="0.25">
      <c r="A1371" s="17" t="s">
        <v>8219</v>
      </c>
      <c r="B1371" s="18">
        <v>88</v>
      </c>
      <c r="C1371" s="18"/>
      <c r="D1371" s="18"/>
      <c r="E1371" s="19"/>
      <c r="G1371" s="17" t="s">
        <v>8221</v>
      </c>
      <c r="H1371" s="18">
        <v>33</v>
      </c>
      <c r="I1371" s="18"/>
      <c r="J1371" s="18"/>
      <c r="K1371" s="19"/>
    </row>
    <row r="1372" spans="1:11" x14ac:dyDescent="0.25">
      <c r="A1372" s="17" t="s">
        <v>8219</v>
      </c>
      <c r="B1372" s="18">
        <v>88</v>
      </c>
      <c r="C1372" s="18"/>
      <c r="D1372" s="18"/>
      <c r="E1372" s="19"/>
      <c r="G1372" s="17" t="s">
        <v>8221</v>
      </c>
      <c r="H1372" s="18">
        <v>33</v>
      </c>
      <c r="I1372" s="18"/>
      <c r="J1372" s="18"/>
      <c r="K1372" s="19"/>
    </row>
    <row r="1373" spans="1:11" x14ac:dyDescent="0.25">
      <c r="A1373" s="17" t="s">
        <v>8219</v>
      </c>
      <c r="B1373" s="18">
        <v>88</v>
      </c>
      <c r="C1373" s="18"/>
      <c r="D1373" s="18"/>
      <c r="E1373" s="19"/>
      <c r="G1373" s="17" t="s">
        <v>8221</v>
      </c>
      <c r="H1373" s="18">
        <v>33</v>
      </c>
      <c r="I1373" s="18"/>
      <c r="J1373" s="18"/>
      <c r="K1373" s="19"/>
    </row>
    <row r="1374" spans="1:11" x14ac:dyDescent="0.25">
      <c r="A1374" s="17" t="s">
        <v>8219</v>
      </c>
      <c r="B1374" s="18">
        <v>88</v>
      </c>
      <c r="C1374" s="18"/>
      <c r="D1374" s="18"/>
      <c r="E1374" s="19"/>
      <c r="G1374" s="17" t="s">
        <v>8221</v>
      </c>
      <c r="H1374" s="18">
        <v>34</v>
      </c>
      <c r="I1374" s="18"/>
      <c r="J1374" s="18"/>
      <c r="K1374" s="19"/>
    </row>
    <row r="1375" spans="1:11" x14ac:dyDescent="0.25">
      <c r="A1375" s="17" t="s">
        <v>8219</v>
      </c>
      <c r="B1375" s="18">
        <v>88</v>
      </c>
      <c r="C1375" s="18"/>
      <c r="D1375" s="18"/>
      <c r="E1375" s="19"/>
      <c r="G1375" s="17" t="s">
        <v>8221</v>
      </c>
      <c r="H1375" s="18">
        <v>34</v>
      </c>
      <c r="I1375" s="18"/>
      <c r="J1375" s="18"/>
      <c r="K1375" s="19"/>
    </row>
    <row r="1376" spans="1:11" x14ac:dyDescent="0.25">
      <c r="A1376" s="17" t="s">
        <v>8219</v>
      </c>
      <c r="B1376" s="18">
        <v>89</v>
      </c>
      <c r="C1376" s="18"/>
      <c r="D1376" s="18"/>
      <c r="E1376" s="19"/>
      <c r="G1376" s="17" t="s">
        <v>8221</v>
      </c>
      <c r="H1376" s="18">
        <v>34</v>
      </c>
      <c r="I1376" s="18"/>
      <c r="J1376" s="18"/>
      <c r="K1376" s="19"/>
    </row>
    <row r="1377" spans="1:11" x14ac:dyDescent="0.25">
      <c r="A1377" s="17" t="s">
        <v>8219</v>
      </c>
      <c r="B1377" s="18">
        <v>89</v>
      </c>
      <c r="C1377" s="18"/>
      <c r="D1377" s="18"/>
      <c r="E1377" s="19"/>
      <c r="G1377" s="17" t="s">
        <v>8221</v>
      </c>
      <c r="H1377" s="18">
        <v>34</v>
      </c>
      <c r="I1377" s="18"/>
      <c r="J1377" s="18"/>
      <c r="K1377" s="19"/>
    </row>
    <row r="1378" spans="1:11" x14ac:dyDescent="0.25">
      <c r="A1378" s="17" t="s">
        <v>8219</v>
      </c>
      <c r="B1378" s="18">
        <v>89</v>
      </c>
      <c r="C1378" s="18"/>
      <c r="D1378" s="18"/>
      <c r="E1378" s="19"/>
      <c r="G1378" s="17" t="s">
        <v>8221</v>
      </c>
      <c r="H1378" s="18">
        <v>34</v>
      </c>
      <c r="I1378" s="18"/>
      <c r="J1378" s="18"/>
      <c r="K1378" s="19"/>
    </row>
    <row r="1379" spans="1:11" x14ac:dyDescent="0.25">
      <c r="A1379" s="17" t="s">
        <v>8219</v>
      </c>
      <c r="B1379" s="18">
        <v>89</v>
      </c>
      <c r="C1379" s="18"/>
      <c r="D1379" s="18"/>
      <c r="E1379" s="19"/>
      <c r="G1379" s="17" t="s">
        <v>8221</v>
      </c>
      <c r="H1379" s="18">
        <v>35</v>
      </c>
      <c r="I1379" s="18"/>
      <c r="J1379" s="18"/>
      <c r="K1379" s="19"/>
    </row>
    <row r="1380" spans="1:11" x14ac:dyDescent="0.25">
      <c r="A1380" s="17" t="s">
        <v>8219</v>
      </c>
      <c r="B1380" s="18">
        <v>89</v>
      </c>
      <c r="C1380" s="18"/>
      <c r="D1380" s="18"/>
      <c r="E1380" s="19"/>
      <c r="G1380" s="17" t="s">
        <v>8221</v>
      </c>
      <c r="H1380" s="18">
        <v>36</v>
      </c>
      <c r="I1380" s="18"/>
      <c r="J1380" s="18"/>
      <c r="K1380" s="19"/>
    </row>
    <row r="1381" spans="1:11" x14ac:dyDescent="0.25">
      <c r="A1381" s="17" t="s">
        <v>8219</v>
      </c>
      <c r="B1381" s="18">
        <v>89</v>
      </c>
      <c r="C1381" s="18"/>
      <c r="D1381" s="18"/>
      <c r="E1381" s="19"/>
      <c r="G1381" s="17" t="s">
        <v>8221</v>
      </c>
      <c r="H1381" s="18">
        <v>36</v>
      </c>
      <c r="I1381" s="18"/>
      <c r="J1381" s="18"/>
      <c r="K1381" s="19"/>
    </row>
    <row r="1382" spans="1:11" x14ac:dyDescent="0.25">
      <c r="A1382" s="17" t="s">
        <v>8219</v>
      </c>
      <c r="B1382" s="18">
        <v>89</v>
      </c>
      <c r="C1382" s="18"/>
      <c r="D1382" s="18"/>
      <c r="E1382" s="19"/>
      <c r="G1382" s="17" t="s">
        <v>8221</v>
      </c>
      <c r="H1382" s="18">
        <v>36</v>
      </c>
      <c r="I1382" s="18"/>
      <c r="J1382" s="18"/>
      <c r="K1382" s="19"/>
    </row>
    <row r="1383" spans="1:11" x14ac:dyDescent="0.25">
      <c r="A1383" s="17" t="s">
        <v>8219</v>
      </c>
      <c r="B1383" s="18">
        <v>89</v>
      </c>
      <c r="C1383" s="18"/>
      <c r="D1383" s="18"/>
      <c r="E1383" s="19"/>
      <c r="G1383" s="17" t="s">
        <v>8221</v>
      </c>
      <c r="H1383" s="18">
        <v>36</v>
      </c>
      <c r="I1383" s="18"/>
      <c r="J1383" s="18"/>
      <c r="K1383" s="19"/>
    </row>
    <row r="1384" spans="1:11" x14ac:dyDescent="0.25">
      <c r="A1384" s="17" t="s">
        <v>8219</v>
      </c>
      <c r="B1384" s="18">
        <v>89</v>
      </c>
      <c r="C1384" s="18"/>
      <c r="D1384" s="18"/>
      <c r="E1384" s="19"/>
      <c r="G1384" s="17" t="s">
        <v>8221</v>
      </c>
      <c r="H1384" s="18">
        <v>36</v>
      </c>
      <c r="I1384" s="18"/>
      <c r="J1384" s="18"/>
      <c r="K1384" s="19"/>
    </row>
    <row r="1385" spans="1:11" x14ac:dyDescent="0.25">
      <c r="A1385" s="17" t="s">
        <v>8219</v>
      </c>
      <c r="B1385" s="18">
        <v>89</v>
      </c>
      <c r="C1385" s="18"/>
      <c r="D1385" s="18"/>
      <c r="E1385" s="19"/>
      <c r="G1385" s="17" t="s">
        <v>8221</v>
      </c>
      <c r="H1385" s="18">
        <v>37</v>
      </c>
      <c r="I1385" s="18"/>
      <c r="J1385" s="18"/>
      <c r="K1385" s="19"/>
    </row>
    <row r="1386" spans="1:11" x14ac:dyDescent="0.25">
      <c r="A1386" s="17" t="s">
        <v>8219</v>
      </c>
      <c r="B1386" s="18">
        <v>89</v>
      </c>
      <c r="C1386" s="18"/>
      <c r="D1386" s="18"/>
      <c r="E1386" s="19"/>
      <c r="G1386" s="17" t="s">
        <v>8221</v>
      </c>
      <c r="H1386" s="18">
        <v>37</v>
      </c>
      <c r="I1386" s="18"/>
      <c r="J1386" s="18"/>
      <c r="K1386" s="19"/>
    </row>
    <row r="1387" spans="1:11" x14ac:dyDescent="0.25">
      <c r="A1387" s="17" t="s">
        <v>8219</v>
      </c>
      <c r="B1387" s="18">
        <v>90</v>
      </c>
      <c r="C1387" s="18"/>
      <c r="D1387" s="18"/>
      <c r="E1387" s="19"/>
      <c r="G1387" s="17" t="s">
        <v>8221</v>
      </c>
      <c r="H1387" s="18">
        <v>37</v>
      </c>
      <c r="I1387" s="18"/>
      <c r="J1387" s="18"/>
      <c r="K1387" s="19"/>
    </row>
    <row r="1388" spans="1:11" x14ac:dyDescent="0.25">
      <c r="A1388" s="17" t="s">
        <v>8219</v>
      </c>
      <c r="B1388" s="18">
        <v>90</v>
      </c>
      <c r="C1388" s="18"/>
      <c r="D1388" s="18"/>
      <c r="E1388" s="19"/>
      <c r="G1388" s="17" t="s">
        <v>8221</v>
      </c>
      <c r="H1388" s="18">
        <v>37</v>
      </c>
      <c r="I1388" s="18"/>
      <c r="J1388" s="18"/>
      <c r="K1388" s="19"/>
    </row>
    <row r="1389" spans="1:11" x14ac:dyDescent="0.25">
      <c r="A1389" s="17" t="s">
        <v>8219</v>
      </c>
      <c r="B1389" s="18">
        <v>90</v>
      </c>
      <c r="C1389" s="18"/>
      <c r="D1389" s="18"/>
      <c r="E1389" s="19"/>
      <c r="G1389" s="17" t="s">
        <v>8221</v>
      </c>
      <c r="H1389" s="18">
        <v>37</v>
      </c>
      <c r="I1389" s="18"/>
      <c r="J1389" s="18"/>
      <c r="K1389" s="19"/>
    </row>
    <row r="1390" spans="1:11" x14ac:dyDescent="0.25">
      <c r="A1390" s="17" t="s">
        <v>8219</v>
      </c>
      <c r="B1390" s="18">
        <v>90</v>
      </c>
      <c r="C1390" s="18"/>
      <c r="D1390" s="18"/>
      <c r="E1390" s="19"/>
      <c r="G1390" s="17" t="s">
        <v>8221</v>
      </c>
      <c r="H1390" s="18">
        <v>37</v>
      </c>
      <c r="I1390" s="18"/>
      <c r="J1390" s="18"/>
      <c r="K1390" s="19"/>
    </row>
    <row r="1391" spans="1:11" x14ac:dyDescent="0.25">
      <c r="A1391" s="17" t="s">
        <v>8219</v>
      </c>
      <c r="B1391" s="18">
        <v>90</v>
      </c>
      <c r="C1391" s="18"/>
      <c r="D1391" s="18"/>
      <c r="E1391" s="19"/>
      <c r="G1391" s="17" t="s">
        <v>8221</v>
      </c>
      <c r="H1391" s="18">
        <v>37</v>
      </c>
      <c r="I1391" s="18"/>
      <c r="J1391" s="18"/>
      <c r="K1391" s="19"/>
    </row>
    <row r="1392" spans="1:11" x14ac:dyDescent="0.25">
      <c r="A1392" s="17" t="s">
        <v>8219</v>
      </c>
      <c r="B1392" s="18">
        <v>90</v>
      </c>
      <c r="C1392" s="18"/>
      <c r="D1392" s="18"/>
      <c r="E1392" s="19"/>
      <c r="G1392" s="17" t="s">
        <v>8221</v>
      </c>
      <c r="H1392" s="18">
        <v>37</v>
      </c>
      <c r="I1392" s="18"/>
      <c r="J1392" s="18"/>
      <c r="K1392" s="19"/>
    </row>
    <row r="1393" spans="1:11" x14ac:dyDescent="0.25">
      <c r="A1393" s="17" t="s">
        <v>8219</v>
      </c>
      <c r="B1393" s="18">
        <v>90</v>
      </c>
      <c r="C1393" s="18"/>
      <c r="D1393" s="18"/>
      <c r="E1393" s="19"/>
      <c r="G1393" s="17" t="s">
        <v>8221</v>
      </c>
      <c r="H1393" s="18">
        <v>38</v>
      </c>
      <c r="I1393" s="18"/>
      <c r="J1393" s="18"/>
      <c r="K1393" s="19"/>
    </row>
    <row r="1394" spans="1:11" x14ac:dyDescent="0.25">
      <c r="A1394" s="17" t="s">
        <v>8219</v>
      </c>
      <c r="B1394" s="18">
        <v>90</v>
      </c>
      <c r="C1394" s="18"/>
      <c r="D1394" s="18"/>
      <c r="E1394" s="19"/>
      <c r="G1394" s="17" t="s">
        <v>8221</v>
      </c>
      <c r="H1394" s="18">
        <v>38</v>
      </c>
      <c r="I1394" s="18"/>
      <c r="J1394" s="18"/>
      <c r="K1394" s="19"/>
    </row>
    <row r="1395" spans="1:11" x14ac:dyDescent="0.25">
      <c r="A1395" s="17" t="s">
        <v>8219</v>
      </c>
      <c r="B1395" s="18">
        <v>90</v>
      </c>
      <c r="C1395" s="18"/>
      <c r="D1395" s="18"/>
      <c r="E1395" s="19"/>
      <c r="G1395" s="17" t="s">
        <v>8221</v>
      </c>
      <c r="H1395" s="18">
        <v>38</v>
      </c>
      <c r="I1395" s="18"/>
      <c r="J1395" s="18"/>
      <c r="K1395" s="19"/>
    </row>
    <row r="1396" spans="1:11" x14ac:dyDescent="0.25">
      <c r="A1396" s="17" t="s">
        <v>8219</v>
      </c>
      <c r="B1396" s="18">
        <v>91</v>
      </c>
      <c r="C1396" s="18"/>
      <c r="D1396" s="18"/>
      <c r="E1396" s="19"/>
      <c r="G1396" s="17" t="s">
        <v>8221</v>
      </c>
      <c r="H1396" s="18">
        <v>38</v>
      </c>
      <c r="I1396" s="18"/>
      <c r="J1396" s="18"/>
      <c r="K1396" s="19"/>
    </row>
    <row r="1397" spans="1:11" x14ac:dyDescent="0.25">
      <c r="A1397" s="17" t="s">
        <v>8219</v>
      </c>
      <c r="B1397" s="18">
        <v>91</v>
      </c>
      <c r="C1397" s="18"/>
      <c r="D1397" s="18"/>
      <c r="E1397" s="19"/>
      <c r="G1397" s="17" t="s">
        <v>8221</v>
      </c>
      <c r="H1397" s="18">
        <v>38</v>
      </c>
      <c r="I1397" s="18"/>
      <c r="J1397" s="18"/>
      <c r="K1397" s="19"/>
    </row>
    <row r="1398" spans="1:11" x14ac:dyDescent="0.25">
      <c r="A1398" s="17" t="s">
        <v>8219</v>
      </c>
      <c r="B1398" s="18">
        <v>91</v>
      </c>
      <c r="C1398" s="18"/>
      <c r="D1398" s="18"/>
      <c r="E1398" s="19"/>
      <c r="G1398" s="17" t="s">
        <v>8221</v>
      </c>
      <c r="H1398" s="18">
        <v>39</v>
      </c>
      <c r="I1398" s="18"/>
      <c r="J1398" s="18"/>
      <c r="K1398" s="19"/>
    </row>
    <row r="1399" spans="1:11" x14ac:dyDescent="0.25">
      <c r="A1399" s="17" t="s">
        <v>8219</v>
      </c>
      <c r="B1399" s="18">
        <v>91</v>
      </c>
      <c r="C1399" s="18"/>
      <c r="D1399" s="18"/>
      <c r="E1399" s="19"/>
      <c r="G1399" s="17" t="s">
        <v>8221</v>
      </c>
      <c r="H1399" s="18">
        <v>39</v>
      </c>
      <c r="I1399" s="18"/>
      <c r="J1399" s="18"/>
      <c r="K1399" s="19"/>
    </row>
    <row r="1400" spans="1:11" x14ac:dyDescent="0.25">
      <c r="A1400" s="17" t="s">
        <v>8219</v>
      </c>
      <c r="B1400" s="18">
        <v>91</v>
      </c>
      <c r="C1400" s="18"/>
      <c r="D1400" s="18"/>
      <c r="E1400" s="19"/>
      <c r="G1400" s="17" t="s">
        <v>8221</v>
      </c>
      <c r="H1400" s="18">
        <v>39</v>
      </c>
      <c r="I1400" s="18"/>
      <c r="J1400" s="18"/>
      <c r="K1400" s="19"/>
    </row>
    <row r="1401" spans="1:11" x14ac:dyDescent="0.25">
      <c r="A1401" s="17" t="s">
        <v>8219</v>
      </c>
      <c r="B1401" s="18">
        <v>92</v>
      </c>
      <c r="C1401" s="18"/>
      <c r="D1401" s="18"/>
      <c r="E1401" s="19"/>
      <c r="G1401" s="17" t="s">
        <v>8221</v>
      </c>
      <c r="H1401" s="18">
        <v>39</v>
      </c>
      <c r="I1401" s="18"/>
      <c r="J1401" s="18"/>
      <c r="K1401" s="19"/>
    </row>
    <row r="1402" spans="1:11" x14ac:dyDescent="0.25">
      <c r="A1402" s="17" t="s">
        <v>8219</v>
      </c>
      <c r="B1402" s="18">
        <v>92</v>
      </c>
      <c r="C1402" s="18"/>
      <c r="D1402" s="18"/>
      <c r="E1402" s="19"/>
      <c r="G1402" s="17" t="s">
        <v>8221</v>
      </c>
      <c r="H1402" s="18">
        <v>39</v>
      </c>
      <c r="I1402" s="18"/>
      <c r="J1402" s="18"/>
      <c r="K1402" s="19"/>
    </row>
    <row r="1403" spans="1:11" x14ac:dyDescent="0.25">
      <c r="A1403" s="17" t="s">
        <v>8219</v>
      </c>
      <c r="B1403" s="18">
        <v>92</v>
      </c>
      <c r="C1403" s="18"/>
      <c r="D1403" s="18"/>
      <c r="E1403" s="19"/>
      <c r="G1403" s="17" t="s">
        <v>8221</v>
      </c>
      <c r="H1403" s="18">
        <v>39</v>
      </c>
      <c r="I1403" s="18"/>
      <c r="J1403" s="18"/>
      <c r="K1403" s="19"/>
    </row>
    <row r="1404" spans="1:11" x14ac:dyDescent="0.25">
      <c r="A1404" s="17" t="s">
        <v>8219</v>
      </c>
      <c r="B1404" s="18">
        <v>93</v>
      </c>
      <c r="C1404" s="18"/>
      <c r="D1404" s="18"/>
      <c r="E1404" s="19"/>
      <c r="G1404" s="17" t="s">
        <v>8221</v>
      </c>
      <c r="H1404" s="18">
        <v>40</v>
      </c>
      <c r="I1404" s="18"/>
      <c r="J1404" s="18"/>
      <c r="K1404" s="19"/>
    </row>
    <row r="1405" spans="1:11" x14ac:dyDescent="0.25">
      <c r="A1405" s="17" t="s">
        <v>8219</v>
      </c>
      <c r="B1405" s="18">
        <v>93</v>
      </c>
      <c r="C1405" s="18"/>
      <c r="D1405" s="18"/>
      <c r="E1405" s="19"/>
      <c r="G1405" s="17" t="s">
        <v>8221</v>
      </c>
      <c r="H1405" s="18">
        <v>40</v>
      </c>
      <c r="I1405" s="18"/>
      <c r="J1405" s="18"/>
      <c r="K1405" s="19"/>
    </row>
    <row r="1406" spans="1:11" x14ac:dyDescent="0.25">
      <c r="A1406" s="17" t="s">
        <v>8219</v>
      </c>
      <c r="B1406" s="18">
        <v>93</v>
      </c>
      <c r="C1406" s="18"/>
      <c r="D1406" s="18"/>
      <c r="E1406" s="19"/>
      <c r="G1406" s="17" t="s">
        <v>8221</v>
      </c>
      <c r="H1406" s="18">
        <v>40</v>
      </c>
      <c r="I1406" s="18"/>
      <c r="J1406" s="18"/>
      <c r="K1406" s="19"/>
    </row>
    <row r="1407" spans="1:11" x14ac:dyDescent="0.25">
      <c r="A1407" s="17" t="s">
        <v>8219</v>
      </c>
      <c r="B1407" s="18">
        <v>93</v>
      </c>
      <c r="C1407" s="18"/>
      <c r="D1407" s="18"/>
      <c r="E1407" s="19"/>
      <c r="G1407" s="17" t="s">
        <v>8221</v>
      </c>
      <c r="H1407" s="18">
        <v>41</v>
      </c>
      <c r="I1407" s="18"/>
      <c r="J1407" s="18"/>
      <c r="K1407" s="19"/>
    </row>
    <row r="1408" spans="1:11" x14ac:dyDescent="0.25">
      <c r="A1408" s="17" t="s">
        <v>8219</v>
      </c>
      <c r="B1408" s="18">
        <v>93</v>
      </c>
      <c r="C1408" s="18"/>
      <c r="D1408" s="18"/>
      <c r="E1408" s="19"/>
      <c r="G1408" s="17" t="s">
        <v>8221</v>
      </c>
      <c r="H1408" s="18">
        <v>41</v>
      </c>
      <c r="I1408" s="18"/>
      <c r="J1408" s="18"/>
      <c r="K1408" s="19"/>
    </row>
    <row r="1409" spans="1:11" x14ac:dyDescent="0.25">
      <c r="A1409" s="17" t="s">
        <v>8219</v>
      </c>
      <c r="B1409" s="18">
        <v>93</v>
      </c>
      <c r="C1409" s="18"/>
      <c r="D1409" s="18"/>
      <c r="E1409" s="19"/>
      <c r="G1409" s="17" t="s">
        <v>8221</v>
      </c>
      <c r="H1409" s="18">
        <v>41</v>
      </c>
      <c r="I1409" s="18"/>
      <c r="J1409" s="18"/>
      <c r="K1409" s="19"/>
    </row>
    <row r="1410" spans="1:11" x14ac:dyDescent="0.25">
      <c r="A1410" s="17" t="s">
        <v>8219</v>
      </c>
      <c r="B1410" s="18">
        <v>94</v>
      </c>
      <c r="C1410" s="18"/>
      <c r="D1410" s="18"/>
      <c r="E1410" s="19"/>
      <c r="G1410" s="17" t="s">
        <v>8221</v>
      </c>
      <c r="H1410" s="18">
        <v>42</v>
      </c>
      <c r="I1410" s="18"/>
      <c r="J1410" s="18"/>
      <c r="K1410" s="19"/>
    </row>
    <row r="1411" spans="1:11" x14ac:dyDescent="0.25">
      <c r="A1411" s="17" t="s">
        <v>8219</v>
      </c>
      <c r="B1411" s="18">
        <v>94</v>
      </c>
      <c r="C1411" s="18"/>
      <c r="D1411" s="18"/>
      <c r="E1411" s="19"/>
      <c r="G1411" s="17" t="s">
        <v>8221</v>
      </c>
      <c r="H1411" s="18">
        <v>42</v>
      </c>
      <c r="I1411" s="18"/>
      <c r="J1411" s="18"/>
      <c r="K1411" s="19"/>
    </row>
    <row r="1412" spans="1:11" x14ac:dyDescent="0.25">
      <c r="A1412" s="17" t="s">
        <v>8219</v>
      </c>
      <c r="B1412" s="18">
        <v>94</v>
      </c>
      <c r="C1412" s="18"/>
      <c r="D1412" s="18"/>
      <c r="E1412" s="19"/>
      <c r="G1412" s="17" t="s">
        <v>8221</v>
      </c>
      <c r="H1412" s="18">
        <v>43</v>
      </c>
      <c r="I1412" s="18"/>
      <c r="J1412" s="18"/>
      <c r="K1412" s="19"/>
    </row>
    <row r="1413" spans="1:11" x14ac:dyDescent="0.25">
      <c r="A1413" s="17" t="s">
        <v>8219</v>
      </c>
      <c r="B1413" s="18">
        <v>94</v>
      </c>
      <c r="C1413" s="18"/>
      <c r="D1413" s="18"/>
      <c r="E1413" s="19"/>
      <c r="G1413" s="17" t="s">
        <v>8221</v>
      </c>
      <c r="H1413" s="18">
        <v>44</v>
      </c>
      <c r="I1413" s="18"/>
      <c r="J1413" s="18"/>
      <c r="K1413" s="19"/>
    </row>
    <row r="1414" spans="1:11" x14ac:dyDescent="0.25">
      <c r="A1414" s="17" t="s">
        <v>8219</v>
      </c>
      <c r="B1414" s="18">
        <v>94</v>
      </c>
      <c r="C1414" s="18"/>
      <c r="D1414" s="18"/>
      <c r="E1414" s="19"/>
      <c r="G1414" s="17" t="s">
        <v>8221</v>
      </c>
      <c r="H1414" s="18">
        <v>45</v>
      </c>
      <c r="I1414" s="18"/>
      <c r="J1414" s="18"/>
      <c r="K1414" s="19"/>
    </row>
    <row r="1415" spans="1:11" x14ac:dyDescent="0.25">
      <c r="A1415" s="17" t="s">
        <v>8219</v>
      </c>
      <c r="B1415" s="18">
        <v>94</v>
      </c>
      <c r="C1415" s="18"/>
      <c r="D1415" s="18"/>
      <c r="E1415" s="19"/>
      <c r="G1415" s="17" t="s">
        <v>8221</v>
      </c>
      <c r="H1415" s="18">
        <v>45</v>
      </c>
      <c r="I1415" s="18"/>
      <c r="J1415" s="18"/>
      <c r="K1415" s="19"/>
    </row>
    <row r="1416" spans="1:11" x14ac:dyDescent="0.25">
      <c r="A1416" s="17" t="s">
        <v>8219</v>
      </c>
      <c r="B1416" s="18">
        <v>94</v>
      </c>
      <c r="C1416" s="18"/>
      <c r="D1416" s="18"/>
      <c r="E1416" s="19"/>
      <c r="G1416" s="17" t="s">
        <v>8221</v>
      </c>
      <c r="H1416" s="18">
        <v>45</v>
      </c>
      <c r="I1416" s="18"/>
      <c r="J1416" s="18"/>
      <c r="K1416" s="19"/>
    </row>
    <row r="1417" spans="1:11" x14ac:dyDescent="0.25">
      <c r="A1417" s="17" t="s">
        <v>8219</v>
      </c>
      <c r="B1417" s="18">
        <v>94</v>
      </c>
      <c r="C1417" s="18"/>
      <c r="D1417" s="18"/>
      <c r="E1417" s="19"/>
      <c r="G1417" s="17" t="s">
        <v>8221</v>
      </c>
      <c r="H1417" s="18">
        <v>46</v>
      </c>
      <c r="I1417" s="18"/>
      <c r="J1417" s="18"/>
      <c r="K1417" s="19"/>
    </row>
    <row r="1418" spans="1:11" x14ac:dyDescent="0.25">
      <c r="A1418" s="17" t="s">
        <v>8219</v>
      </c>
      <c r="B1418" s="18">
        <v>95</v>
      </c>
      <c r="C1418" s="18"/>
      <c r="D1418" s="18"/>
      <c r="E1418" s="19"/>
      <c r="G1418" s="17" t="s">
        <v>8221</v>
      </c>
      <c r="H1418" s="18">
        <v>47</v>
      </c>
      <c r="I1418" s="18"/>
      <c r="J1418" s="18"/>
      <c r="K1418" s="19"/>
    </row>
    <row r="1419" spans="1:11" x14ac:dyDescent="0.25">
      <c r="A1419" s="17" t="s">
        <v>8219</v>
      </c>
      <c r="B1419" s="18">
        <v>95</v>
      </c>
      <c r="C1419" s="18"/>
      <c r="D1419" s="18"/>
      <c r="E1419" s="19"/>
      <c r="G1419" s="17" t="s">
        <v>8221</v>
      </c>
      <c r="H1419" s="18">
        <v>47</v>
      </c>
      <c r="I1419" s="18"/>
      <c r="J1419" s="18"/>
      <c r="K1419" s="19"/>
    </row>
    <row r="1420" spans="1:11" x14ac:dyDescent="0.25">
      <c r="A1420" s="17" t="s">
        <v>8219</v>
      </c>
      <c r="B1420" s="18">
        <v>95</v>
      </c>
      <c r="C1420" s="18"/>
      <c r="D1420" s="18"/>
      <c r="E1420" s="19"/>
      <c r="G1420" s="17" t="s">
        <v>8221</v>
      </c>
      <c r="H1420" s="18">
        <v>48</v>
      </c>
      <c r="I1420" s="18"/>
      <c r="J1420" s="18"/>
      <c r="K1420" s="19"/>
    </row>
    <row r="1421" spans="1:11" x14ac:dyDescent="0.25">
      <c r="A1421" s="17" t="s">
        <v>8219</v>
      </c>
      <c r="B1421" s="18">
        <v>95</v>
      </c>
      <c r="C1421" s="18"/>
      <c r="D1421" s="18"/>
      <c r="E1421" s="19"/>
      <c r="G1421" s="17" t="s">
        <v>8221</v>
      </c>
      <c r="H1421" s="18">
        <v>48</v>
      </c>
      <c r="I1421" s="18"/>
      <c r="J1421" s="18"/>
      <c r="K1421" s="19"/>
    </row>
    <row r="1422" spans="1:11" x14ac:dyDescent="0.25">
      <c r="A1422" s="17" t="s">
        <v>8219</v>
      </c>
      <c r="B1422" s="18">
        <v>95</v>
      </c>
      <c r="C1422" s="18"/>
      <c r="D1422" s="18"/>
      <c r="E1422" s="19"/>
      <c r="G1422" s="17" t="s">
        <v>8221</v>
      </c>
      <c r="H1422" s="18">
        <v>49</v>
      </c>
      <c r="I1422" s="18"/>
      <c r="J1422" s="18"/>
      <c r="K1422" s="19"/>
    </row>
    <row r="1423" spans="1:11" x14ac:dyDescent="0.25">
      <c r="A1423" s="17" t="s">
        <v>8219</v>
      </c>
      <c r="B1423" s="18">
        <v>95</v>
      </c>
      <c r="C1423" s="18"/>
      <c r="D1423" s="18"/>
      <c r="E1423" s="19"/>
      <c r="G1423" s="17" t="s">
        <v>8221</v>
      </c>
      <c r="H1423" s="18">
        <v>49</v>
      </c>
      <c r="I1423" s="18"/>
      <c r="J1423" s="18"/>
      <c r="K1423" s="19"/>
    </row>
    <row r="1424" spans="1:11" x14ac:dyDescent="0.25">
      <c r="A1424" s="17" t="s">
        <v>8219</v>
      </c>
      <c r="B1424" s="18">
        <v>95</v>
      </c>
      <c r="C1424" s="18"/>
      <c r="D1424" s="18"/>
      <c r="E1424" s="19"/>
      <c r="G1424" s="17" t="s">
        <v>8221</v>
      </c>
      <c r="H1424" s="18">
        <v>49</v>
      </c>
      <c r="I1424" s="18"/>
      <c r="J1424" s="18"/>
      <c r="K1424" s="19"/>
    </row>
    <row r="1425" spans="1:11" x14ac:dyDescent="0.25">
      <c r="A1425" s="17" t="s">
        <v>8219</v>
      </c>
      <c r="B1425" s="18">
        <v>96</v>
      </c>
      <c r="C1425" s="18"/>
      <c r="D1425" s="18"/>
      <c r="E1425" s="19"/>
      <c r="G1425" s="17" t="s">
        <v>8221</v>
      </c>
      <c r="H1425" s="18">
        <v>50</v>
      </c>
      <c r="I1425" s="18"/>
      <c r="J1425" s="18"/>
      <c r="K1425" s="19"/>
    </row>
    <row r="1426" spans="1:11" x14ac:dyDescent="0.25">
      <c r="A1426" s="17" t="s">
        <v>8219</v>
      </c>
      <c r="B1426" s="18">
        <v>96</v>
      </c>
      <c r="C1426" s="18"/>
      <c r="D1426" s="18"/>
      <c r="E1426" s="19"/>
      <c r="G1426" s="17" t="s">
        <v>8221</v>
      </c>
      <c r="H1426" s="18">
        <v>50</v>
      </c>
      <c r="I1426" s="18"/>
      <c r="J1426" s="18"/>
      <c r="K1426" s="19"/>
    </row>
    <row r="1427" spans="1:11" x14ac:dyDescent="0.25">
      <c r="A1427" s="17" t="s">
        <v>8219</v>
      </c>
      <c r="B1427" s="18">
        <v>96</v>
      </c>
      <c r="C1427" s="18"/>
      <c r="D1427" s="18"/>
      <c r="E1427" s="19"/>
      <c r="G1427" s="17" t="s">
        <v>8221</v>
      </c>
      <c r="H1427" s="18">
        <v>52</v>
      </c>
      <c r="I1427" s="18"/>
      <c r="J1427" s="18"/>
      <c r="K1427" s="19"/>
    </row>
    <row r="1428" spans="1:11" x14ac:dyDescent="0.25">
      <c r="A1428" s="17" t="s">
        <v>8219</v>
      </c>
      <c r="B1428" s="18">
        <v>96</v>
      </c>
      <c r="C1428" s="18"/>
      <c r="D1428" s="18"/>
      <c r="E1428" s="19"/>
      <c r="G1428" s="17" t="s">
        <v>8221</v>
      </c>
      <c r="H1428" s="18">
        <v>52</v>
      </c>
      <c r="I1428" s="18"/>
      <c r="J1428" s="18"/>
      <c r="K1428" s="19"/>
    </row>
    <row r="1429" spans="1:11" x14ac:dyDescent="0.25">
      <c r="A1429" s="17" t="s">
        <v>8219</v>
      </c>
      <c r="B1429" s="18">
        <v>96</v>
      </c>
      <c r="C1429" s="18"/>
      <c r="D1429" s="18"/>
      <c r="E1429" s="19"/>
      <c r="G1429" s="17" t="s">
        <v>8221</v>
      </c>
      <c r="H1429" s="18">
        <v>52</v>
      </c>
      <c r="I1429" s="18"/>
      <c r="J1429" s="18"/>
      <c r="K1429" s="19"/>
    </row>
    <row r="1430" spans="1:11" x14ac:dyDescent="0.25">
      <c r="A1430" s="17" t="s">
        <v>8219</v>
      </c>
      <c r="B1430" s="18">
        <v>96</v>
      </c>
      <c r="C1430" s="18"/>
      <c r="D1430" s="18"/>
      <c r="E1430" s="19"/>
      <c r="G1430" s="17" t="s">
        <v>8221</v>
      </c>
      <c r="H1430" s="18">
        <v>53</v>
      </c>
      <c r="I1430" s="18"/>
      <c r="J1430" s="18"/>
      <c r="K1430" s="19"/>
    </row>
    <row r="1431" spans="1:11" x14ac:dyDescent="0.25">
      <c r="A1431" s="17" t="s">
        <v>8219</v>
      </c>
      <c r="B1431" s="18">
        <v>96</v>
      </c>
      <c r="C1431" s="18"/>
      <c r="D1431" s="18"/>
      <c r="E1431" s="19"/>
      <c r="G1431" s="17" t="s">
        <v>8221</v>
      </c>
      <c r="H1431" s="18">
        <v>53</v>
      </c>
      <c r="I1431" s="18"/>
      <c r="J1431" s="18"/>
      <c r="K1431" s="19"/>
    </row>
    <row r="1432" spans="1:11" x14ac:dyDescent="0.25">
      <c r="A1432" s="17" t="s">
        <v>8219</v>
      </c>
      <c r="B1432" s="18">
        <v>96</v>
      </c>
      <c r="C1432" s="18"/>
      <c r="D1432" s="18"/>
      <c r="E1432" s="19"/>
      <c r="G1432" s="17" t="s">
        <v>8221</v>
      </c>
      <c r="H1432" s="18">
        <v>55</v>
      </c>
      <c r="I1432" s="18"/>
      <c r="J1432" s="18"/>
      <c r="K1432" s="19"/>
    </row>
    <row r="1433" spans="1:11" x14ac:dyDescent="0.25">
      <c r="A1433" s="17" t="s">
        <v>8219</v>
      </c>
      <c r="B1433" s="18">
        <v>96</v>
      </c>
      <c r="C1433" s="18"/>
      <c r="D1433" s="18"/>
      <c r="E1433" s="19"/>
      <c r="G1433" s="17" t="s">
        <v>8221</v>
      </c>
      <c r="H1433" s="18">
        <v>55</v>
      </c>
      <c r="I1433" s="18"/>
      <c r="J1433" s="18"/>
      <c r="K1433" s="19"/>
    </row>
    <row r="1434" spans="1:11" x14ac:dyDescent="0.25">
      <c r="A1434" s="17" t="s">
        <v>8219</v>
      </c>
      <c r="B1434" s="18">
        <v>96</v>
      </c>
      <c r="C1434" s="18"/>
      <c r="D1434" s="18"/>
      <c r="E1434" s="19"/>
      <c r="G1434" s="17" t="s">
        <v>8221</v>
      </c>
      <c r="H1434" s="18">
        <v>56</v>
      </c>
      <c r="I1434" s="18"/>
      <c r="J1434" s="18"/>
      <c r="K1434" s="19"/>
    </row>
    <row r="1435" spans="1:11" x14ac:dyDescent="0.25">
      <c r="A1435" s="17" t="s">
        <v>8219</v>
      </c>
      <c r="B1435" s="18">
        <v>97</v>
      </c>
      <c r="C1435" s="18"/>
      <c r="D1435" s="18"/>
      <c r="E1435" s="19"/>
      <c r="G1435" s="17" t="s">
        <v>8221</v>
      </c>
      <c r="H1435" s="18">
        <v>57</v>
      </c>
      <c r="I1435" s="18"/>
      <c r="J1435" s="18"/>
      <c r="K1435" s="19"/>
    </row>
    <row r="1436" spans="1:11" x14ac:dyDescent="0.25">
      <c r="A1436" s="17" t="s">
        <v>8219</v>
      </c>
      <c r="B1436" s="18">
        <v>97</v>
      </c>
      <c r="C1436" s="18"/>
      <c r="D1436" s="18"/>
      <c r="E1436" s="19"/>
      <c r="G1436" s="17" t="s">
        <v>8221</v>
      </c>
      <c r="H1436" s="18">
        <v>57</v>
      </c>
      <c r="I1436" s="18"/>
      <c r="J1436" s="18"/>
      <c r="K1436" s="19"/>
    </row>
    <row r="1437" spans="1:11" x14ac:dyDescent="0.25">
      <c r="A1437" s="17" t="s">
        <v>8219</v>
      </c>
      <c r="B1437" s="18">
        <v>97</v>
      </c>
      <c r="C1437" s="18"/>
      <c r="D1437" s="18"/>
      <c r="E1437" s="19"/>
      <c r="G1437" s="17" t="s">
        <v>8221</v>
      </c>
      <c r="H1437" s="18">
        <v>59</v>
      </c>
      <c r="I1437" s="18"/>
      <c r="J1437" s="18"/>
      <c r="K1437" s="19"/>
    </row>
    <row r="1438" spans="1:11" x14ac:dyDescent="0.25">
      <c r="A1438" s="17" t="s">
        <v>8219</v>
      </c>
      <c r="B1438" s="18">
        <v>97</v>
      </c>
      <c r="C1438" s="18"/>
      <c r="D1438" s="18"/>
      <c r="E1438" s="19"/>
      <c r="G1438" s="17" t="s">
        <v>8221</v>
      </c>
      <c r="H1438" s="18">
        <v>60</v>
      </c>
      <c r="I1438" s="18"/>
      <c r="J1438" s="18"/>
      <c r="K1438" s="19"/>
    </row>
    <row r="1439" spans="1:11" x14ac:dyDescent="0.25">
      <c r="A1439" s="17" t="s">
        <v>8219</v>
      </c>
      <c r="B1439" s="18">
        <v>97</v>
      </c>
      <c r="C1439" s="18"/>
      <c r="D1439" s="18"/>
      <c r="E1439" s="19"/>
      <c r="G1439" s="17" t="s">
        <v>8221</v>
      </c>
      <c r="H1439" s="18">
        <v>60</v>
      </c>
      <c r="I1439" s="18"/>
      <c r="J1439" s="18"/>
      <c r="K1439" s="19"/>
    </row>
    <row r="1440" spans="1:11" x14ac:dyDescent="0.25">
      <c r="A1440" s="17" t="s">
        <v>8219</v>
      </c>
      <c r="B1440" s="18">
        <v>97</v>
      </c>
      <c r="C1440" s="18"/>
      <c r="D1440" s="18"/>
      <c r="E1440" s="19"/>
      <c r="G1440" s="17" t="s">
        <v>8221</v>
      </c>
      <c r="H1440" s="18">
        <v>66</v>
      </c>
      <c r="I1440" s="18"/>
      <c r="J1440" s="18"/>
      <c r="K1440" s="19"/>
    </row>
    <row r="1441" spans="1:11" x14ac:dyDescent="0.25">
      <c r="A1441" s="17" t="s">
        <v>8219</v>
      </c>
      <c r="B1441" s="18">
        <v>97</v>
      </c>
      <c r="C1441" s="18"/>
      <c r="D1441" s="18"/>
      <c r="E1441" s="19"/>
      <c r="G1441" s="17" t="s">
        <v>8221</v>
      </c>
      <c r="H1441" s="18">
        <v>67</v>
      </c>
      <c r="I1441" s="18"/>
      <c r="J1441" s="18"/>
      <c r="K1441" s="19"/>
    </row>
    <row r="1442" spans="1:11" x14ac:dyDescent="0.25">
      <c r="A1442" s="17" t="s">
        <v>8219</v>
      </c>
      <c r="B1442" s="18">
        <v>98</v>
      </c>
      <c r="C1442" s="18"/>
      <c r="D1442" s="18"/>
      <c r="E1442" s="19"/>
      <c r="G1442" s="17" t="s">
        <v>8221</v>
      </c>
      <c r="H1442" s="18">
        <v>68</v>
      </c>
      <c r="I1442" s="18"/>
      <c r="J1442" s="18"/>
      <c r="K1442" s="19"/>
    </row>
    <row r="1443" spans="1:11" x14ac:dyDescent="0.25">
      <c r="A1443" s="17" t="s">
        <v>8219</v>
      </c>
      <c r="B1443" s="18">
        <v>98</v>
      </c>
      <c r="C1443" s="18"/>
      <c r="D1443" s="18"/>
      <c r="E1443" s="19"/>
      <c r="G1443" s="17" t="s">
        <v>8221</v>
      </c>
      <c r="H1443" s="18">
        <v>70</v>
      </c>
      <c r="I1443" s="18"/>
      <c r="J1443" s="18"/>
      <c r="K1443" s="19"/>
    </row>
    <row r="1444" spans="1:11" x14ac:dyDescent="0.25">
      <c r="A1444" s="17" t="s">
        <v>8219</v>
      </c>
      <c r="B1444" s="18">
        <v>98</v>
      </c>
      <c r="C1444" s="18"/>
      <c r="D1444" s="18"/>
      <c r="E1444" s="19"/>
      <c r="G1444" s="17" t="s">
        <v>8221</v>
      </c>
      <c r="H1444" s="18">
        <v>70</v>
      </c>
      <c r="I1444" s="18"/>
      <c r="J1444" s="18"/>
      <c r="K1444" s="19"/>
    </row>
    <row r="1445" spans="1:11" x14ac:dyDescent="0.25">
      <c r="A1445" s="17" t="s">
        <v>8219</v>
      </c>
      <c r="B1445" s="18">
        <v>98</v>
      </c>
      <c r="C1445" s="18"/>
      <c r="D1445" s="18"/>
      <c r="E1445" s="19"/>
      <c r="G1445" s="17" t="s">
        <v>8221</v>
      </c>
      <c r="H1445" s="18">
        <v>72</v>
      </c>
      <c r="I1445" s="18"/>
      <c r="J1445" s="18"/>
      <c r="K1445" s="19"/>
    </row>
    <row r="1446" spans="1:11" x14ac:dyDescent="0.25">
      <c r="A1446" s="17" t="s">
        <v>8219</v>
      </c>
      <c r="B1446" s="18">
        <v>98</v>
      </c>
      <c r="C1446" s="18"/>
      <c r="D1446" s="18"/>
      <c r="E1446" s="19"/>
      <c r="G1446" s="17" t="s">
        <v>8221</v>
      </c>
      <c r="H1446" s="18">
        <v>72</v>
      </c>
      <c r="I1446" s="18"/>
      <c r="J1446" s="18"/>
      <c r="K1446" s="19"/>
    </row>
    <row r="1447" spans="1:11" x14ac:dyDescent="0.25">
      <c r="A1447" s="17" t="s">
        <v>8219</v>
      </c>
      <c r="B1447" s="18">
        <v>98</v>
      </c>
      <c r="C1447" s="18"/>
      <c r="D1447" s="18"/>
      <c r="E1447" s="19"/>
      <c r="G1447" s="17" t="s">
        <v>8221</v>
      </c>
      <c r="H1447" s="18">
        <v>73</v>
      </c>
      <c r="I1447" s="18"/>
      <c r="J1447" s="18"/>
      <c r="K1447" s="19"/>
    </row>
    <row r="1448" spans="1:11" x14ac:dyDescent="0.25">
      <c r="A1448" s="17" t="s">
        <v>8219</v>
      </c>
      <c r="B1448" s="18">
        <v>99</v>
      </c>
      <c r="C1448" s="18"/>
      <c r="D1448" s="18"/>
      <c r="E1448" s="19"/>
      <c r="G1448" s="17" t="s">
        <v>8221</v>
      </c>
      <c r="H1448" s="18">
        <v>75</v>
      </c>
      <c r="I1448" s="18"/>
      <c r="J1448" s="18"/>
      <c r="K1448" s="19"/>
    </row>
    <row r="1449" spans="1:11" x14ac:dyDescent="0.25">
      <c r="A1449" s="17" t="s">
        <v>8219</v>
      </c>
      <c r="B1449" s="18">
        <v>99</v>
      </c>
      <c r="C1449" s="18"/>
      <c r="D1449" s="18"/>
      <c r="E1449" s="19"/>
      <c r="G1449" s="17" t="s">
        <v>8221</v>
      </c>
      <c r="H1449" s="18">
        <v>76</v>
      </c>
      <c r="I1449" s="18"/>
      <c r="J1449" s="18"/>
      <c r="K1449" s="19"/>
    </row>
    <row r="1450" spans="1:11" x14ac:dyDescent="0.25">
      <c r="A1450" s="17" t="s">
        <v>8219</v>
      </c>
      <c r="B1450" s="18">
        <v>99</v>
      </c>
      <c r="C1450" s="18"/>
      <c r="D1450" s="18"/>
      <c r="E1450" s="19"/>
      <c r="G1450" s="17" t="s">
        <v>8221</v>
      </c>
      <c r="H1450" s="18">
        <v>76</v>
      </c>
      <c r="I1450" s="18"/>
      <c r="J1450" s="18"/>
      <c r="K1450" s="19"/>
    </row>
    <row r="1451" spans="1:11" x14ac:dyDescent="0.25">
      <c r="A1451" s="17" t="s">
        <v>8219</v>
      </c>
      <c r="B1451" s="18">
        <v>99</v>
      </c>
      <c r="C1451" s="18"/>
      <c r="D1451" s="18"/>
      <c r="E1451" s="19"/>
      <c r="G1451" s="17" t="s">
        <v>8221</v>
      </c>
      <c r="H1451" s="18">
        <v>76</v>
      </c>
      <c r="I1451" s="18"/>
      <c r="J1451" s="18"/>
      <c r="K1451" s="19"/>
    </row>
    <row r="1452" spans="1:11" x14ac:dyDescent="0.25">
      <c r="A1452" s="17" t="s">
        <v>8219</v>
      </c>
      <c r="B1452" s="18">
        <v>99</v>
      </c>
      <c r="C1452" s="18"/>
      <c r="D1452" s="18"/>
      <c r="E1452" s="19"/>
      <c r="G1452" s="17" t="s">
        <v>8221</v>
      </c>
      <c r="H1452" s="18">
        <v>79</v>
      </c>
      <c r="I1452" s="18"/>
      <c r="J1452" s="18"/>
      <c r="K1452" s="19"/>
    </row>
    <row r="1453" spans="1:11" x14ac:dyDescent="0.25">
      <c r="A1453" s="17" t="s">
        <v>8219</v>
      </c>
      <c r="B1453" s="18">
        <v>99</v>
      </c>
      <c r="C1453" s="18"/>
      <c r="D1453" s="18"/>
      <c r="E1453" s="19"/>
      <c r="G1453" s="17" t="s">
        <v>8221</v>
      </c>
      <c r="H1453" s="18">
        <v>81</v>
      </c>
      <c r="I1453" s="18"/>
      <c r="J1453" s="18"/>
      <c r="K1453" s="19"/>
    </row>
    <row r="1454" spans="1:11" x14ac:dyDescent="0.25">
      <c r="A1454" s="17" t="s">
        <v>8219</v>
      </c>
      <c r="B1454" s="18">
        <v>99</v>
      </c>
      <c r="C1454" s="18"/>
      <c r="D1454" s="18"/>
      <c r="E1454" s="19"/>
      <c r="G1454" s="17" t="s">
        <v>8221</v>
      </c>
      <c r="H1454" s="18">
        <v>81</v>
      </c>
      <c r="I1454" s="18"/>
      <c r="J1454" s="18"/>
      <c r="K1454" s="19"/>
    </row>
    <row r="1455" spans="1:11" x14ac:dyDescent="0.25">
      <c r="A1455" s="17" t="s">
        <v>8219</v>
      </c>
      <c r="B1455" s="18">
        <v>100</v>
      </c>
      <c r="C1455" s="18"/>
      <c r="D1455" s="18"/>
      <c r="E1455" s="19"/>
      <c r="G1455" s="17" t="s">
        <v>8221</v>
      </c>
      <c r="H1455" s="18">
        <v>83</v>
      </c>
      <c r="I1455" s="18"/>
      <c r="J1455" s="18"/>
      <c r="K1455" s="19"/>
    </row>
    <row r="1456" spans="1:11" x14ac:dyDescent="0.25">
      <c r="A1456" s="17" t="s">
        <v>8219</v>
      </c>
      <c r="B1456" s="18">
        <v>100</v>
      </c>
      <c r="C1456" s="18"/>
      <c r="D1456" s="18"/>
      <c r="E1456" s="19"/>
      <c r="G1456" s="17" t="s">
        <v>8221</v>
      </c>
      <c r="H1456" s="18">
        <v>84</v>
      </c>
      <c r="I1456" s="18"/>
      <c r="J1456" s="18"/>
      <c r="K1456" s="19"/>
    </row>
    <row r="1457" spans="1:11" x14ac:dyDescent="0.25">
      <c r="A1457" s="17" t="s">
        <v>8219</v>
      </c>
      <c r="B1457" s="18">
        <v>100</v>
      </c>
      <c r="C1457" s="18"/>
      <c r="D1457" s="18"/>
      <c r="E1457" s="19"/>
      <c r="G1457" s="17" t="s">
        <v>8221</v>
      </c>
      <c r="H1457" s="18">
        <v>84</v>
      </c>
      <c r="I1457" s="18"/>
      <c r="J1457" s="18"/>
      <c r="K1457" s="19"/>
    </row>
    <row r="1458" spans="1:11" x14ac:dyDescent="0.25">
      <c r="A1458" s="17" t="s">
        <v>8219</v>
      </c>
      <c r="B1458" s="18">
        <v>100</v>
      </c>
      <c r="C1458" s="18"/>
      <c r="D1458" s="18"/>
      <c r="E1458" s="19"/>
      <c r="G1458" s="17" t="s">
        <v>8221</v>
      </c>
      <c r="H1458" s="18">
        <v>84</v>
      </c>
      <c r="I1458" s="18"/>
      <c r="J1458" s="18"/>
      <c r="K1458" s="19"/>
    </row>
    <row r="1459" spans="1:11" x14ac:dyDescent="0.25">
      <c r="A1459" s="17" t="s">
        <v>8219</v>
      </c>
      <c r="B1459" s="18">
        <v>100</v>
      </c>
      <c r="C1459" s="18"/>
      <c r="D1459" s="18"/>
      <c r="E1459" s="19"/>
      <c r="G1459" s="17" t="s">
        <v>8221</v>
      </c>
      <c r="H1459" s="18">
        <v>85</v>
      </c>
      <c r="I1459" s="18"/>
      <c r="J1459" s="18"/>
      <c r="K1459" s="19"/>
    </row>
    <row r="1460" spans="1:11" x14ac:dyDescent="0.25">
      <c r="A1460" s="17" t="s">
        <v>8219</v>
      </c>
      <c r="B1460" s="18">
        <v>100</v>
      </c>
      <c r="C1460" s="18"/>
      <c r="D1460" s="18"/>
      <c r="E1460" s="19"/>
      <c r="G1460" s="17" t="s">
        <v>8221</v>
      </c>
      <c r="H1460" s="18">
        <v>86</v>
      </c>
      <c r="I1460" s="18"/>
      <c r="J1460" s="18"/>
      <c r="K1460" s="19"/>
    </row>
    <row r="1461" spans="1:11" x14ac:dyDescent="0.25">
      <c r="A1461" s="17" t="s">
        <v>8219</v>
      </c>
      <c r="B1461" s="18">
        <v>100</v>
      </c>
      <c r="C1461" s="18"/>
      <c r="D1461" s="18"/>
      <c r="E1461" s="19"/>
      <c r="G1461" s="17" t="s">
        <v>8221</v>
      </c>
      <c r="H1461" s="18">
        <v>89</v>
      </c>
      <c r="I1461" s="18"/>
      <c r="J1461" s="18"/>
      <c r="K1461" s="19"/>
    </row>
    <row r="1462" spans="1:11" x14ac:dyDescent="0.25">
      <c r="A1462" s="17" t="s">
        <v>8219</v>
      </c>
      <c r="B1462" s="18">
        <v>100</v>
      </c>
      <c r="C1462" s="18"/>
      <c r="D1462" s="18"/>
      <c r="E1462" s="19"/>
      <c r="G1462" s="17" t="s">
        <v>8221</v>
      </c>
      <c r="H1462" s="18">
        <v>90</v>
      </c>
      <c r="I1462" s="18"/>
      <c r="J1462" s="18"/>
      <c r="K1462" s="19"/>
    </row>
    <row r="1463" spans="1:11" x14ac:dyDescent="0.25">
      <c r="A1463" s="17" t="s">
        <v>8219</v>
      </c>
      <c r="B1463" s="18">
        <v>101</v>
      </c>
      <c r="C1463" s="18"/>
      <c r="D1463" s="18"/>
      <c r="E1463" s="19"/>
      <c r="G1463" s="17" t="s">
        <v>8221</v>
      </c>
      <c r="H1463" s="18">
        <v>91</v>
      </c>
      <c r="I1463" s="18"/>
      <c r="J1463" s="18"/>
      <c r="K1463" s="19"/>
    </row>
    <row r="1464" spans="1:11" x14ac:dyDescent="0.25">
      <c r="A1464" s="17" t="s">
        <v>8219</v>
      </c>
      <c r="B1464" s="18">
        <v>101</v>
      </c>
      <c r="C1464" s="18"/>
      <c r="D1464" s="18"/>
      <c r="E1464" s="19"/>
      <c r="G1464" s="17" t="s">
        <v>8221</v>
      </c>
      <c r="H1464" s="18">
        <v>92</v>
      </c>
      <c r="I1464" s="18"/>
      <c r="J1464" s="18"/>
      <c r="K1464" s="19"/>
    </row>
    <row r="1465" spans="1:11" x14ac:dyDescent="0.25">
      <c r="A1465" s="17" t="s">
        <v>8219</v>
      </c>
      <c r="B1465" s="18">
        <v>101</v>
      </c>
      <c r="C1465" s="18"/>
      <c r="D1465" s="18"/>
      <c r="E1465" s="19"/>
      <c r="G1465" s="17" t="s">
        <v>8221</v>
      </c>
      <c r="H1465" s="18">
        <v>92</v>
      </c>
      <c r="I1465" s="18"/>
      <c r="J1465" s="18"/>
      <c r="K1465" s="19"/>
    </row>
    <row r="1466" spans="1:11" x14ac:dyDescent="0.25">
      <c r="A1466" s="17" t="s">
        <v>8219</v>
      </c>
      <c r="B1466" s="18">
        <v>101</v>
      </c>
      <c r="C1466" s="18"/>
      <c r="D1466" s="18"/>
      <c r="E1466" s="19"/>
      <c r="G1466" s="17" t="s">
        <v>8221</v>
      </c>
      <c r="H1466" s="18">
        <v>93</v>
      </c>
      <c r="I1466" s="18"/>
      <c r="J1466" s="18"/>
      <c r="K1466" s="19"/>
    </row>
    <row r="1467" spans="1:11" x14ac:dyDescent="0.25">
      <c r="A1467" s="17" t="s">
        <v>8219</v>
      </c>
      <c r="B1467" s="18">
        <v>102</v>
      </c>
      <c r="C1467" s="18"/>
      <c r="D1467" s="18"/>
      <c r="E1467" s="19"/>
      <c r="G1467" s="17" t="s">
        <v>8221</v>
      </c>
      <c r="H1467" s="18">
        <v>94</v>
      </c>
      <c r="I1467" s="18"/>
      <c r="J1467" s="18"/>
      <c r="K1467" s="19"/>
    </row>
    <row r="1468" spans="1:11" x14ac:dyDescent="0.25">
      <c r="A1468" s="17" t="s">
        <v>8219</v>
      </c>
      <c r="B1468" s="18">
        <v>102</v>
      </c>
      <c r="C1468" s="18"/>
      <c r="D1468" s="18"/>
      <c r="E1468" s="19"/>
      <c r="G1468" s="17" t="s">
        <v>8221</v>
      </c>
      <c r="H1468" s="18">
        <v>94</v>
      </c>
      <c r="I1468" s="18"/>
      <c r="J1468" s="18"/>
      <c r="K1468" s="19"/>
    </row>
    <row r="1469" spans="1:11" x14ac:dyDescent="0.25">
      <c r="A1469" s="17" t="s">
        <v>8219</v>
      </c>
      <c r="B1469" s="18">
        <v>102</v>
      </c>
      <c r="C1469" s="18"/>
      <c r="D1469" s="18"/>
      <c r="E1469" s="19"/>
      <c r="G1469" s="17" t="s">
        <v>8221</v>
      </c>
      <c r="H1469" s="18">
        <v>94</v>
      </c>
      <c r="I1469" s="18"/>
      <c r="J1469" s="18"/>
      <c r="K1469" s="19"/>
    </row>
    <row r="1470" spans="1:11" x14ac:dyDescent="0.25">
      <c r="A1470" s="17" t="s">
        <v>8219</v>
      </c>
      <c r="B1470" s="18">
        <v>102</v>
      </c>
      <c r="C1470" s="18"/>
      <c r="D1470" s="18"/>
      <c r="E1470" s="19"/>
      <c r="G1470" s="17" t="s">
        <v>8221</v>
      </c>
      <c r="H1470" s="18">
        <v>95</v>
      </c>
      <c r="I1470" s="18"/>
      <c r="J1470" s="18"/>
      <c r="K1470" s="19"/>
    </row>
    <row r="1471" spans="1:11" x14ac:dyDescent="0.25">
      <c r="A1471" s="17" t="s">
        <v>8219</v>
      </c>
      <c r="B1471" s="18">
        <v>102</v>
      </c>
      <c r="C1471" s="18"/>
      <c r="D1471" s="18"/>
      <c r="E1471" s="19"/>
      <c r="G1471" s="17" t="s">
        <v>8221</v>
      </c>
      <c r="H1471" s="18">
        <v>96</v>
      </c>
      <c r="I1471" s="18"/>
      <c r="J1471" s="18"/>
      <c r="K1471" s="19"/>
    </row>
    <row r="1472" spans="1:11" x14ac:dyDescent="0.25">
      <c r="A1472" s="17" t="s">
        <v>8219</v>
      </c>
      <c r="B1472" s="18">
        <v>103</v>
      </c>
      <c r="C1472" s="18"/>
      <c r="D1472" s="18"/>
      <c r="E1472" s="19"/>
      <c r="G1472" s="17" t="s">
        <v>8221</v>
      </c>
      <c r="H1472" s="18">
        <v>96</v>
      </c>
      <c r="I1472" s="18"/>
      <c r="J1472" s="18"/>
      <c r="K1472" s="19"/>
    </row>
    <row r="1473" spans="1:11" x14ac:dyDescent="0.25">
      <c r="A1473" s="17" t="s">
        <v>8219</v>
      </c>
      <c r="B1473" s="18">
        <v>103</v>
      </c>
      <c r="C1473" s="18"/>
      <c r="D1473" s="18"/>
      <c r="E1473" s="19"/>
      <c r="G1473" s="17" t="s">
        <v>8221</v>
      </c>
      <c r="H1473" s="18">
        <v>96</v>
      </c>
      <c r="I1473" s="18"/>
      <c r="J1473" s="18"/>
      <c r="K1473" s="19"/>
    </row>
    <row r="1474" spans="1:11" x14ac:dyDescent="0.25">
      <c r="A1474" s="17" t="s">
        <v>8219</v>
      </c>
      <c r="B1474" s="18">
        <v>103</v>
      </c>
      <c r="C1474" s="18"/>
      <c r="D1474" s="18"/>
      <c r="E1474" s="19"/>
      <c r="G1474" s="17" t="s">
        <v>8221</v>
      </c>
      <c r="H1474" s="18">
        <v>96</v>
      </c>
      <c r="I1474" s="18"/>
      <c r="J1474" s="18"/>
      <c r="K1474" s="19"/>
    </row>
    <row r="1475" spans="1:11" x14ac:dyDescent="0.25">
      <c r="A1475" s="17" t="s">
        <v>8219</v>
      </c>
      <c r="B1475" s="18">
        <v>103</v>
      </c>
      <c r="C1475" s="18"/>
      <c r="D1475" s="18"/>
      <c r="E1475" s="19"/>
      <c r="G1475" s="17" t="s">
        <v>8221</v>
      </c>
      <c r="H1475" s="18">
        <v>98</v>
      </c>
      <c r="I1475" s="18"/>
      <c r="J1475" s="18"/>
      <c r="K1475" s="19"/>
    </row>
    <row r="1476" spans="1:11" x14ac:dyDescent="0.25">
      <c r="A1476" s="17" t="s">
        <v>8219</v>
      </c>
      <c r="B1476" s="18">
        <v>103</v>
      </c>
      <c r="C1476" s="18"/>
      <c r="D1476" s="18"/>
      <c r="E1476" s="19"/>
      <c r="G1476" s="17" t="s">
        <v>8221</v>
      </c>
      <c r="H1476" s="18">
        <v>99</v>
      </c>
      <c r="I1476" s="18"/>
      <c r="J1476" s="18"/>
      <c r="K1476" s="19"/>
    </row>
    <row r="1477" spans="1:11" x14ac:dyDescent="0.25">
      <c r="A1477" s="17" t="s">
        <v>8219</v>
      </c>
      <c r="B1477" s="18">
        <v>103</v>
      </c>
      <c r="C1477" s="18"/>
      <c r="D1477" s="18"/>
      <c r="E1477" s="19"/>
      <c r="G1477" s="17" t="s">
        <v>8221</v>
      </c>
      <c r="H1477" s="18">
        <v>99</v>
      </c>
      <c r="I1477" s="18"/>
      <c r="J1477" s="18"/>
      <c r="K1477" s="19"/>
    </row>
    <row r="1478" spans="1:11" x14ac:dyDescent="0.25">
      <c r="A1478" s="17" t="s">
        <v>8219</v>
      </c>
      <c r="B1478" s="18">
        <v>104</v>
      </c>
      <c r="C1478" s="18"/>
      <c r="D1478" s="18"/>
      <c r="E1478" s="19"/>
      <c r="G1478" s="17" t="s">
        <v>8221</v>
      </c>
      <c r="H1478" s="18">
        <v>100</v>
      </c>
      <c r="I1478" s="18"/>
      <c r="J1478" s="18"/>
      <c r="K1478" s="19"/>
    </row>
    <row r="1479" spans="1:11" x14ac:dyDescent="0.25">
      <c r="A1479" s="17" t="s">
        <v>8219</v>
      </c>
      <c r="B1479" s="18">
        <v>104</v>
      </c>
      <c r="C1479" s="18"/>
      <c r="D1479" s="18"/>
      <c r="E1479" s="19"/>
      <c r="G1479" s="17" t="s">
        <v>8221</v>
      </c>
      <c r="H1479" s="18">
        <v>103</v>
      </c>
      <c r="I1479" s="18"/>
      <c r="J1479" s="18"/>
      <c r="K1479" s="19"/>
    </row>
    <row r="1480" spans="1:11" x14ac:dyDescent="0.25">
      <c r="A1480" s="17" t="s">
        <v>8219</v>
      </c>
      <c r="B1480" s="18">
        <v>104</v>
      </c>
      <c r="C1480" s="18"/>
      <c r="D1480" s="18"/>
      <c r="E1480" s="19"/>
      <c r="G1480" s="17" t="s">
        <v>8221</v>
      </c>
      <c r="H1480" s="18">
        <v>105</v>
      </c>
      <c r="I1480" s="18"/>
      <c r="J1480" s="18"/>
      <c r="K1480" s="19"/>
    </row>
    <row r="1481" spans="1:11" x14ac:dyDescent="0.25">
      <c r="A1481" s="17" t="s">
        <v>8219</v>
      </c>
      <c r="B1481" s="18">
        <v>104</v>
      </c>
      <c r="C1481" s="18"/>
      <c r="D1481" s="18"/>
      <c r="E1481" s="19"/>
      <c r="G1481" s="17" t="s">
        <v>8221</v>
      </c>
      <c r="H1481" s="18">
        <v>108</v>
      </c>
      <c r="I1481" s="18"/>
      <c r="J1481" s="18"/>
      <c r="K1481" s="19"/>
    </row>
    <row r="1482" spans="1:11" x14ac:dyDescent="0.25">
      <c r="A1482" s="17" t="s">
        <v>8219</v>
      </c>
      <c r="B1482" s="18">
        <v>104</v>
      </c>
      <c r="C1482" s="18"/>
      <c r="D1482" s="18"/>
      <c r="E1482" s="19"/>
      <c r="G1482" s="17" t="s">
        <v>8221</v>
      </c>
      <c r="H1482" s="18">
        <v>110</v>
      </c>
      <c r="I1482" s="18"/>
      <c r="J1482" s="18"/>
      <c r="K1482" s="19"/>
    </row>
    <row r="1483" spans="1:11" x14ac:dyDescent="0.25">
      <c r="A1483" s="17" t="s">
        <v>8219</v>
      </c>
      <c r="B1483" s="18">
        <v>104</v>
      </c>
      <c r="C1483" s="18"/>
      <c r="D1483" s="18"/>
      <c r="E1483" s="19"/>
      <c r="G1483" s="17" t="s">
        <v>8221</v>
      </c>
      <c r="H1483" s="18">
        <v>113</v>
      </c>
      <c r="I1483" s="18"/>
      <c r="J1483" s="18"/>
      <c r="K1483" s="19"/>
    </row>
    <row r="1484" spans="1:11" x14ac:dyDescent="0.25">
      <c r="A1484" s="17" t="s">
        <v>8219</v>
      </c>
      <c r="B1484" s="18">
        <v>104</v>
      </c>
      <c r="C1484" s="18"/>
      <c r="D1484" s="18"/>
      <c r="E1484" s="19"/>
      <c r="G1484" s="17" t="s">
        <v>8221</v>
      </c>
      <c r="H1484" s="18">
        <v>114</v>
      </c>
      <c r="I1484" s="18"/>
      <c r="J1484" s="18"/>
      <c r="K1484" s="19"/>
    </row>
    <row r="1485" spans="1:11" x14ac:dyDescent="0.25">
      <c r="A1485" s="17" t="s">
        <v>8219</v>
      </c>
      <c r="B1485" s="18">
        <v>104</v>
      </c>
      <c r="C1485" s="18"/>
      <c r="D1485" s="18"/>
      <c r="E1485" s="19"/>
      <c r="G1485" s="17" t="s">
        <v>8221</v>
      </c>
      <c r="H1485" s="18">
        <v>114</v>
      </c>
      <c r="I1485" s="18"/>
      <c r="J1485" s="18"/>
      <c r="K1485" s="19"/>
    </row>
    <row r="1486" spans="1:11" x14ac:dyDescent="0.25">
      <c r="A1486" s="17" t="s">
        <v>8219</v>
      </c>
      <c r="B1486" s="18">
        <v>104</v>
      </c>
      <c r="C1486" s="18"/>
      <c r="D1486" s="18"/>
      <c r="E1486" s="19"/>
      <c r="G1486" s="17" t="s">
        <v>8221</v>
      </c>
      <c r="H1486" s="18">
        <v>117</v>
      </c>
      <c r="I1486" s="18"/>
      <c r="J1486" s="18"/>
      <c r="K1486" s="19"/>
    </row>
    <row r="1487" spans="1:11" x14ac:dyDescent="0.25">
      <c r="A1487" s="17" t="s">
        <v>8219</v>
      </c>
      <c r="B1487" s="18">
        <v>104</v>
      </c>
      <c r="C1487" s="18"/>
      <c r="D1487" s="18"/>
      <c r="E1487" s="19"/>
      <c r="G1487" s="17" t="s">
        <v>8221</v>
      </c>
      <c r="H1487" s="18">
        <v>118</v>
      </c>
      <c r="I1487" s="18"/>
      <c r="J1487" s="18"/>
      <c r="K1487" s="19"/>
    </row>
    <row r="1488" spans="1:11" x14ac:dyDescent="0.25">
      <c r="A1488" s="17" t="s">
        <v>8219</v>
      </c>
      <c r="B1488" s="18">
        <v>104</v>
      </c>
      <c r="C1488" s="18"/>
      <c r="D1488" s="18"/>
      <c r="E1488" s="19"/>
      <c r="G1488" s="17" t="s">
        <v>8221</v>
      </c>
      <c r="H1488" s="18">
        <v>121</v>
      </c>
      <c r="I1488" s="18"/>
      <c r="J1488" s="18"/>
      <c r="K1488" s="19"/>
    </row>
    <row r="1489" spans="1:11" x14ac:dyDescent="0.25">
      <c r="A1489" s="17" t="s">
        <v>8219</v>
      </c>
      <c r="B1489" s="18">
        <v>104</v>
      </c>
      <c r="C1489" s="18"/>
      <c r="D1489" s="18"/>
      <c r="E1489" s="19"/>
      <c r="G1489" s="17" t="s">
        <v>8221</v>
      </c>
      <c r="H1489" s="18">
        <v>122</v>
      </c>
      <c r="I1489" s="18"/>
      <c r="J1489" s="18"/>
      <c r="K1489" s="19"/>
    </row>
    <row r="1490" spans="1:11" x14ac:dyDescent="0.25">
      <c r="A1490" s="17" t="s">
        <v>8219</v>
      </c>
      <c r="B1490" s="18">
        <v>104</v>
      </c>
      <c r="C1490" s="18"/>
      <c r="D1490" s="18"/>
      <c r="E1490" s="19"/>
      <c r="G1490" s="17" t="s">
        <v>8221</v>
      </c>
      <c r="H1490" s="18">
        <v>123</v>
      </c>
      <c r="I1490" s="18"/>
      <c r="J1490" s="18"/>
      <c r="K1490" s="19"/>
    </row>
    <row r="1491" spans="1:11" x14ac:dyDescent="0.25">
      <c r="A1491" s="17" t="s">
        <v>8219</v>
      </c>
      <c r="B1491" s="18">
        <v>104</v>
      </c>
      <c r="C1491" s="18"/>
      <c r="D1491" s="18"/>
      <c r="E1491" s="19"/>
      <c r="G1491" s="17" t="s">
        <v>8221</v>
      </c>
      <c r="H1491" s="18">
        <v>123</v>
      </c>
      <c r="I1491" s="18"/>
      <c r="J1491" s="18"/>
      <c r="K1491" s="19"/>
    </row>
    <row r="1492" spans="1:11" x14ac:dyDescent="0.25">
      <c r="A1492" s="17" t="s">
        <v>8219</v>
      </c>
      <c r="B1492" s="18">
        <v>105</v>
      </c>
      <c r="C1492" s="18"/>
      <c r="D1492" s="18"/>
      <c r="E1492" s="19"/>
      <c r="G1492" s="17" t="s">
        <v>8221</v>
      </c>
      <c r="H1492" s="18">
        <v>124</v>
      </c>
      <c r="I1492" s="18"/>
      <c r="J1492" s="18"/>
      <c r="K1492" s="19"/>
    </row>
    <row r="1493" spans="1:11" x14ac:dyDescent="0.25">
      <c r="A1493" s="17" t="s">
        <v>8219</v>
      </c>
      <c r="B1493" s="18">
        <v>105</v>
      </c>
      <c r="C1493" s="18"/>
      <c r="D1493" s="18"/>
      <c r="E1493" s="19"/>
      <c r="G1493" s="17" t="s">
        <v>8221</v>
      </c>
      <c r="H1493" s="18">
        <v>124</v>
      </c>
      <c r="I1493" s="18"/>
      <c r="J1493" s="18"/>
      <c r="K1493" s="19"/>
    </row>
    <row r="1494" spans="1:11" x14ac:dyDescent="0.25">
      <c r="A1494" s="17" t="s">
        <v>8219</v>
      </c>
      <c r="B1494" s="18">
        <v>105</v>
      </c>
      <c r="C1494" s="18"/>
      <c r="D1494" s="18"/>
      <c r="E1494" s="19"/>
      <c r="G1494" s="17" t="s">
        <v>8221</v>
      </c>
      <c r="H1494" s="18">
        <v>125</v>
      </c>
      <c r="I1494" s="18"/>
      <c r="J1494" s="18"/>
      <c r="K1494" s="19"/>
    </row>
    <row r="1495" spans="1:11" x14ac:dyDescent="0.25">
      <c r="A1495" s="17" t="s">
        <v>8219</v>
      </c>
      <c r="B1495" s="18">
        <v>105</v>
      </c>
      <c r="C1495" s="18"/>
      <c r="D1495" s="18"/>
      <c r="E1495" s="19"/>
      <c r="G1495" s="17" t="s">
        <v>8221</v>
      </c>
      <c r="H1495" s="18">
        <v>129</v>
      </c>
      <c r="I1495" s="18"/>
      <c r="J1495" s="18"/>
      <c r="K1495" s="19"/>
    </row>
    <row r="1496" spans="1:11" x14ac:dyDescent="0.25">
      <c r="A1496" s="17" t="s">
        <v>8219</v>
      </c>
      <c r="B1496" s="18">
        <v>105</v>
      </c>
      <c r="C1496" s="18"/>
      <c r="D1496" s="18"/>
      <c r="E1496" s="19"/>
      <c r="G1496" s="17" t="s">
        <v>8221</v>
      </c>
      <c r="H1496" s="18">
        <v>135</v>
      </c>
      <c r="I1496" s="18"/>
      <c r="J1496" s="18"/>
      <c r="K1496" s="19"/>
    </row>
    <row r="1497" spans="1:11" x14ac:dyDescent="0.25">
      <c r="A1497" s="17" t="s">
        <v>8219</v>
      </c>
      <c r="B1497" s="18">
        <v>106</v>
      </c>
      <c r="C1497" s="18"/>
      <c r="D1497" s="18"/>
      <c r="E1497" s="19"/>
      <c r="G1497" s="17" t="s">
        <v>8221</v>
      </c>
      <c r="H1497" s="18">
        <v>139</v>
      </c>
      <c r="I1497" s="18"/>
      <c r="J1497" s="18"/>
      <c r="K1497" s="19"/>
    </row>
    <row r="1498" spans="1:11" x14ac:dyDescent="0.25">
      <c r="A1498" s="17" t="s">
        <v>8219</v>
      </c>
      <c r="B1498" s="18">
        <v>107</v>
      </c>
      <c r="C1498" s="18"/>
      <c r="D1498" s="18"/>
      <c r="E1498" s="19"/>
      <c r="G1498" s="17" t="s">
        <v>8221</v>
      </c>
      <c r="H1498" s="18">
        <v>140</v>
      </c>
      <c r="I1498" s="18"/>
      <c r="J1498" s="18"/>
      <c r="K1498" s="19"/>
    </row>
    <row r="1499" spans="1:11" x14ac:dyDescent="0.25">
      <c r="A1499" s="17" t="s">
        <v>8219</v>
      </c>
      <c r="B1499" s="18">
        <v>107</v>
      </c>
      <c r="C1499" s="18"/>
      <c r="D1499" s="18"/>
      <c r="E1499" s="19"/>
      <c r="G1499" s="17" t="s">
        <v>8221</v>
      </c>
      <c r="H1499" s="18">
        <v>140</v>
      </c>
      <c r="I1499" s="18"/>
      <c r="J1499" s="18"/>
      <c r="K1499" s="19"/>
    </row>
    <row r="1500" spans="1:11" x14ac:dyDescent="0.25">
      <c r="A1500" s="17" t="s">
        <v>8219</v>
      </c>
      <c r="B1500" s="18">
        <v>107</v>
      </c>
      <c r="C1500" s="18"/>
      <c r="D1500" s="18"/>
      <c r="E1500" s="19"/>
      <c r="G1500" s="17" t="s">
        <v>8221</v>
      </c>
      <c r="H1500" s="18">
        <v>140</v>
      </c>
      <c r="I1500" s="18"/>
      <c r="J1500" s="18"/>
      <c r="K1500" s="19"/>
    </row>
    <row r="1501" spans="1:11" x14ac:dyDescent="0.25">
      <c r="A1501" s="17" t="s">
        <v>8219</v>
      </c>
      <c r="B1501" s="18">
        <v>107</v>
      </c>
      <c r="C1501" s="18"/>
      <c r="D1501" s="18"/>
      <c r="E1501" s="19"/>
      <c r="G1501" s="17" t="s">
        <v>8221</v>
      </c>
      <c r="H1501" s="18">
        <v>147</v>
      </c>
      <c r="I1501" s="18"/>
      <c r="J1501" s="18"/>
      <c r="K1501" s="19"/>
    </row>
    <row r="1502" spans="1:11" x14ac:dyDescent="0.25">
      <c r="A1502" s="17" t="s">
        <v>8219</v>
      </c>
      <c r="B1502" s="18">
        <v>107</v>
      </c>
      <c r="C1502" s="18"/>
      <c r="D1502" s="18"/>
      <c r="E1502" s="19"/>
      <c r="G1502" s="17" t="s">
        <v>8221</v>
      </c>
      <c r="H1502" s="18">
        <v>147</v>
      </c>
      <c r="I1502" s="18"/>
      <c r="J1502" s="18"/>
      <c r="K1502" s="19"/>
    </row>
    <row r="1503" spans="1:11" x14ac:dyDescent="0.25">
      <c r="A1503" s="17" t="s">
        <v>8219</v>
      </c>
      <c r="B1503" s="18">
        <v>107</v>
      </c>
      <c r="C1503" s="18"/>
      <c r="D1503" s="18"/>
      <c r="E1503" s="19"/>
      <c r="G1503" s="17" t="s">
        <v>8221</v>
      </c>
      <c r="H1503" s="18">
        <v>148</v>
      </c>
      <c r="I1503" s="18"/>
      <c r="J1503" s="18"/>
      <c r="K1503" s="19"/>
    </row>
    <row r="1504" spans="1:11" x14ac:dyDescent="0.25">
      <c r="A1504" s="17" t="s">
        <v>8219</v>
      </c>
      <c r="B1504" s="18">
        <v>107</v>
      </c>
      <c r="C1504" s="18"/>
      <c r="D1504" s="18"/>
      <c r="E1504" s="19"/>
      <c r="G1504" s="17" t="s">
        <v>8221</v>
      </c>
      <c r="H1504" s="18">
        <v>152</v>
      </c>
      <c r="I1504" s="18"/>
      <c r="J1504" s="18"/>
      <c r="K1504" s="19"/>
    </row>
    <row r="1505" spans="1:11" x14ac:dyDescent="0.25">
      <c r="A1505" s="17" t="s">
        <v>8219</v>
      </c>
      <c r="B1505" s="18">
        <v>108</v>
      </c>
      <c r="C1505" s="18"/>
      <c r="D1505" s="18"/>
      <c r="E1505" s="19"/>
      <c r="G1505" s="17" t="s">
        <v>8221</v>
      </c>
      <c r="H1505" s="18">
        <v>167</v>
      </c>
      <c r="I1505" s="18"/>
      <c r="J1505" s="18"/>
      <c r="K1505" s="19"/>
    </row>
    <row r="1506" spans="1:11" x14ac:dyDescent="0.25">
      <c r="A1506" s="17" t="s">
        <v>8219</v>
      </c>
      <c r="B1506" s="18">
        <v>108</v>
      </c>
      <c r="C1506" s="18"/>
      <c r="D1506" s="18"/>
      <c r="E1506" s="19"/>
      <c r="G1506" s="17" t="s">
        <v>8221</v>
      </c>
      <c r="H1506" s="18">
        <v>170</v>
      </c>
      <c r="I1506" s="18"/>
      <c r="J1506" s="18"/>
      <c r="K1506" s="19"/>
    </row>
    <row r="1507" spans="1:11" x14ac:dyDescent="0.25">
      <c r="A1507" s="17" t="s">
        <v>8219</v>
      </c>
      <c r="B1507" s="18">
        <v>108</v>
      </c>
      <c r="C1507" s="18"/>
      <c r="D1507" s="18"/>
      <c r="E1507" s="19"/>
      <c r="G1507" s="17" t="s">
        <v>8221</v>
      </c>
      <c r="H1507" s="18">
        <v>171</v>
      </c>
      <c r="I1507" s="18"/>
      <c r="J1507" s="18"/>
      <c r="K1507" s="19"/>
    </row>
    <row r="1508" spans="1:11" x14ac:dyDescent="0.25">
      <c r="A1508" s="17" t="s">
        <v>8219</v>
      </c>
      <c r="B1508" s="18">
        <v>108</v>
      </c>
      <c r="C1508" s="18"/>
      <c r="D1508" s="18"/>
      <c r="E1508" s="19"/>
      <c r="G1508" s="17" t="s">
        <v>8221</v>
      </c>
      <c r="H1508" s="18">
        <v>171</v>
      </c>
      <c r="I1508" s="18"/>
      <c r="J1508" s="18"/>
      <c r="K1508" s="19"/>
    </row>
    <row r="1509" spans="1:11" x14ac:dyDescent="0.25">
      <c r="A1509" s="17" t="s">
        <v>8219</v>
      </c>
      <c r="B1509" s="18">
        <v>108</v>
      </c>
      <c r="C1509" s="18"/>
      <c r="D1509" s="18"/>
      <c r="E1509" s="19"/>
      <c r="G1509" s="17" t="s">
        <v>8221</v>
      </c>
      <c r="H1509" s="18">
        <v>179</v>
      </c>
      <c r="I1509" s="18"/>
      <c r="J1509" s="18"/>
      <c r="K1509" s="19"/>
    </row>
    <row r="1510" spans="1:11" x14ac:dyDescent="0.25">
      <c r="A1510" s="17" t="s">
        <v>8219</v>
      </c>
      <c r="B1510" s="18">
        <v>108</v>
      </c>
      <c r="C1510" s="18"/>
      <c r="D1510" s="18"/>
      <c r="E1510" s="19"/>
      <c r="G1510" s="17" t="s">
        <v>8221</v>
      </c>
      <c r="H1510" s="18">
        <v>185</v>
      </c>
      <c r="I1510" s="18"/>
      <c r="J1510" s="18"/>
      <c r="K1510" s="19"/>
    </row>
    <row r="1511" spans="1:11" x14ac:dyDescent="0.25">
      <c r="A1511" s="17" t="s">
        <v>8219</v>
      </c>
      <c r="B1511" s="18">
        <v>108</v>
      </c>
      <c r="C1511" s="18"/>
      <c r="D1511" s="18"/>
      <c r="E1511" s="19"/>
      <c r="G1511" s="17" t="s">
        <v>8221</v>
      </c>
      <c r="H1511" s="18">
        <v>188</v>
      </c>
      <c r="I1511" s="18"/>
      <c r="J1511" s="18"/>
      <c r="K1511" s="19"/>
    </row>
    <row r="1512" spans="1:11" x14ac:dyDescent="0.25">
      <c r="A1512" s="17" t="s">
        <v>8219</v>
      </c>
      <c r="B1512" s="18">
        <v>108</v>
      </c>
      <c r="C1512" s="18"/>
      <c r="D1512" s="18"/>
      <c r="E1512" s="19"/>
      <c r="G1512" s="17" t="s">
        <v>8221</v>
      </c>
      <c r="H1512" s="18">
        <v>196</v>
      </c>
      <c r="I1512" s="18"/>
      <c r="J1512" s="18"/>
      <c r="K1512" s="19"/>
    </row>
    <row r="1513" spans="1:11" x14ac:dyDescent="0.25">
      <c r="A1513" s="17" t="s">
        <v>8219</v>
      </c>
      <c r="B1513" s="18">
        <v>108</v>
      </c>
      <c r="C1513" s="18"/>
      <c r="D1513" s="18"/>
      <c r="E1513" s="19"/>
      <c r="G1513" s="17" t="s">
        <v>8221</v>
      </c>
      <c r="H1513" s="18">
        <v>196</v>
      </c>
      <c r="I1513" s="18"/>
      <c r="J1513" s="18"/>
      <c r="K1513" s="19"/>
    </row>
    <row r="1514" spans="1:11" x14ac:dyDescent="0.25">
      <c r="A1514" s="17" t="s">
        <v>8219</v>
      </c>
      <c r="B1514" s="18">
        <v>108</v>
      </c>
      <c r="C1514" s="18"/>
      <c r="D1514" s="18"/>
      <c r="E1514" s="19"/>
      <c r="G1514" s="17" t="s">
        <v>8221</v>
      </c>
      <c r="H1514" s="18">
        <v>197</v>
      </c>
      <c r="I1514" s="18"/>
      <c r="J1514" s="18"/>
      <c r="K1514" s="19"/>
    </row>
    <row r="1515" spans="1:11" x14ac:dyDescent="0.25">
      <c r="A1515" s="17" t="s">
        <v>8219</v>
      </c>
      <c r="B1515" s="18">
        <v>108</v>
      </c>
      <c r="C1515" s="18"/>
      <c r="D1515" s="18"/>
      <c r="E1515" s="19"/>
      <c r="G1515" s="17" t="s">
        <v>8221</v>
      </c>
      <c r="H1515" s="18">
        <v>201</v>
      </c>
      <c r="I1515" s="18"/>
      <c r="J1515" s="18"/>
      <c r="K1515" s="19"/>
    </row>
    <row r="1516" spans="1:11" x14ac:dyDescent="0.25">
      <c r="A1516" s="17" t="s">
        <v>8219</v>
      </c>
      <c r="B1516" s="18">
        <v>109</v>
      </c>
      <c r="C1516" s="18"/>
      <c r="D1516" s="18"/>
      <c r="E1516" s="19"/>
      <c r="G1516" s="17" t="s">
        <v>8221</v>
      </c>
      <c r="H1516" s="18">
        <v>202</v>
      </c>
      <c r="I1516" s="18"/>
      <c r="J1516" s="18"/>
      <c r="K1516" s="19"/>
    </row>
    <row r="1517" spans="1:11" x14ac:dyDescent="0.25">
      <c r="A1517" s="17" t="s">
        <v>8219</v>
      </c>
      <c r="B1517" s="18">
        <v>109</v>
      </c>
      <c r="C1517" s="18"/>
      <c r="D1517" s="18"/>
      <c r="E1517" s="19"/>
      <c r="G1517" s="17" t="s">
        <v>8221</v>
      </c>
      <c r="H1517" s="18">
        <v>215</v>
      </c>
      <c r="I1517" s="18"/>
      <c r="J1517" s="18"/>
      <c r="K1517" s="19"/>
    </row>
    <row r="1518" spans="1:11" x14ac:dyDescent="0.25">
      <c r="A1518" s="17" t="s">
        <v>8219</v>
      </c>
      <c r="B1518" s="18">
        <v>109</v>
      </c>
      <c r="C1518" s="18"/>
      <c r="D1518" s="18"/>
      <c r="E1518" s="19"/>
      <c r="G1518" s="17" t="s">
        <v>8221</v>
      </c>
      <c r="H1518" s="18">
        <v>229</v>
      </c>
      <c r="I1518" s="18"/>
      <c r="J1518" s="18"/>
      <c r="K1518" s="19"/>
    </row>
    <row r="1519" spans="1:11" x14ac:dyDescent="0.25">
      <c r="A1519" s="17" t="s">
        <v>8219</v>
      </c>
      <c r="B1519" s="18">
        <v>110</v>
      </c>
      <c r="C1519" s="18"/>
      <c r="D1519" s="18"/>
      <c r="E1519" s="19"/>
      <c r="G1519" s="17" t="s">
        <v>8221</v>
      </c>
      <c r="H1519" s="18">
        <v>236</v>
      </c>
      <c r="I1519" s="18"/>
      <c r="J1519" s="18"/>
      <c r="K1519" s="19"/>
    </row>
    <row r="1520" spans="1:11" x14ac:dyDescent="0.25">
      <c r="A1520" s="17" t="s">
        <v>8219</v>
      </c>
      <c r="B1520" s="18">
        <v>110</v>
      </c>
      <c r="C1520" s="18"/>
      <c r="D1520" s="18"/>
      <c r="E1520" s="19"/>
      <c r="G1520" s="17" t="s">
        <v>8221</v>
      </c>
      <c r="H1520" s="18">
        <v>285</v>
      </c>
      <c r="I1520" s="18"/>
      <c r="J1520" s="18"/>
      <c r="K1520" s="19"/>
    </row>
    <row r="1521" spans="1:11" x14ac:dyDescent="0.25">
      <c r="A1521" s="17" t="s">
        <v>8219</v>
      </c>
      <c r="B1521" s="18">
        <v>110</v>
      </c>
      <c r="C1521" s="18"/>
      <c r="D1521" s="18"/>
      <c r="E1521" s="19"/>
      <c r="G1521" s="17" t="s">
        <v>8221</v>
      </c>
      <c r="H1521" s="18">
        <v>296</v>
      </c>
      <c r="I1521" s="18"/>
      <c r="J1521" s="18"/>
      <c r="K1521" s="19"/>
    </row>
    <row r="1522" spans="1:11" x14ac:dyDescent="0.25">
      <c r="A1522" s="17" t="s">
        <v>8219</v>
      </c>
      <c r="B1522" s="18">
        <v>110</v>
      </c>
      <c r="C1522" s="18"/>
      <c r="D1522" s="18"/>
      <c r="E1522" s="19"/>
      <c r="G1522" s="17" t="s">
        <v>8221</v>
      </c>
      <c r="H1522" s="18">
        <v>310</v>
      </c>
      <c r="I1522" s="18"/>
      <c r="J1522" s="18"/>
      <c r="K1522" s="19"/>
    </row>
    <row r="1523" spans="1:11" x14ac:dyDescent="0.25">
      <c r="A1523" s="17" t="s">
        <v>8219</v>
      </c>
      <c r="B1523" s="18">
        <v>111</v>
      </c>
      <c r="C1523" s="18"/>
      <c r="D1523" s="18"/>
      <c r="E1523" s="19"/>
      <c r="G1523" s="17" t="s">
        <v>8221</v>
      </c>
      <c r="H1523" s="18">
        <v>311</v>
      </c>
      <c r="I1523" s="18"/>
      <c r="J1523" s="18"/>
      <c r="K1523" s="19"/>
    </row>
    <row r="1524" spans="1:11" x14ac:dyDescent="0.25">
      <c r="A1524" s="17" t="s">
        <v>8219</v>
      </c>
      <c r="B1524" s="18">
        <v>111</v>
      </c>
      <c r="C1524" s="18"/>
      <c r="D1524" s="18"/>
      <c r="E1524" s="19"/>
      <c r="G1524" s="17" t="s">
        <v>8221</v>
      </c>
      <c r="H1524" s="18">
        <v>312</v>
      </c>
      <c r="I1524" s="18"/>
      <c r="J1524" s="18"/>
      <c r="K1524" s="19"/>
    </row>
    <row r="1525" spans="1:11" x14ac:dyDescent="0.25">
      <c r="A1525" s="17" t="s">
        <v>8219</v>
      </c>
      <c r="B1525" s="18">
        <v>111</v>
      </c>
      <c r="C1525" s="18"/>
      <c r="D1525" s="18"/>
      <c r="E1525" s="19"/>
      <c r="G1525" s="17" t="s">
        <v>8221</v>
      </c>
      <c r="H1525" s="18">
        <v>336</v>
      </c>
      <c r="I1525" s="18"/>
      <c r="J1525" s="18"/>
      <c r="K1525" s="19"/>
    </row>
    <row r="1526" spans="1:11" x14ac:dyDescent="0.25">
      <c r="A1526" s="17" t="s">
        <v>8219</v>
      </c>
      <c r="B1526" s="18">
        <v>111</v>
      </c>
      <c r="C1526" s="18"/>
      <c r="D1526" s="18"/>
      <c r="E1526" s="19"/>
      <c r="G1526" s="17" t="s">
        <v>8221</v>
      </c>
      <c r="H1526" s="18">
        <v>338</v>
      </c>
      <c r="I1526" s="18"/>
      <c r="J1526" s="18"/>
      <c r="K1526" s="19"/>
    </row>
    <row r="1527" spans="1:11" x14ac:dyDescent="0.25">
      <c r="A1527" s="17" t="s">
        <v>8219</v>
      </c>
      <c r="B1527" s="18">
        <v>111</v>
      </c>
      <c r="C1527" s="18"/>
      <c r="D1527" s="18"/>
      <c r="E1527" s="19"/>
      <c r="G1527" s="17" t="s">
        <v>8221</v>
      </c>
      <c r="H1527" s="18">
        <v>369</v>
      </c>
      <c r="I1527" s="18"/>
      <c r="J1527" s="18"/>
      <c r="K1527" s="19"/>
    </row>
    <row r="1528" spans="1:11" x14ac:dyDescent="0.25">
      <c r="A1528" s="17" t="s">
        <v>8219</v>
      </c>
      <c r="B1528" s="18">
        <v>111</v>
      </c>
      <c r="C1528" s="18"/>
      <c r="D1528" s="18"/>
      <c r="E1528" s="19"/>
      <c r="G1528" s="17" t="s">
        <v>8221</v>
      </c>
      <c r="H1528" s="18">
        <v>456</v>
      </c>
      <c r="I1528" s="18"/>
      <c r="J1528" s="18"/>
      <c r="K1528" s="19"/>
    </row>
    <row r="1529" spans="1:11" x14ac:dyDescent="0.25">
      <c r="A1529" s="17" t="s">
        <v>8219</v>
      </c>
      <c r="B1529" s="18">
        <v>111</v>
      </c>
      <c r="C1529" s="18"/>
      <c r="D1529" s="18"/>
      <c r="E1529" s="19"/>
      <c r="G1529" s="17" t="s">
        <v>8221</v>
      </c>
      <c r="H1529" s="18">
        <v>534</v>
      </c>
      <c r="I1529" s="18"/>
      <c r="J1529" s="18"/>
      <c r="K1529" s="19"/>
    </row>
    <row r="1530" spans="1:11" x14ac:dyDescent="0.25">
      <c r="A1530" s="17" t="s">
        <v>8219</v>
      </c>
      <c r="B1530" s="18">
        <v>112</v>
      </c>
      <c r="C1530" s="18"/>
      <c r="D1530" s="18"/>
      <c r="E1530" s="19"/>
      <c r="G1530" s="17" t="s">
        <v>8221</v>
      </c>
      <c r="H1530" s="18">
        <v>890</v>
      </c>
      <c r="I1530" s="18"/>
      <c r="J1530" s="18"/>
      <c r="K1530" s="19"/>
    </row>
    <row r="1531" spans="1:11" x14ac:dyDescent="0.25">
      <c r="A1531" s="17" t="s">
        <v>8219</v>
      </c>
      <c r="B1531" s="18">
        <v>112</v>
      </c>
      <c r="C1531" s="18"/>
      <c r="D1531" s="18"/>
      <c r="E1531" s="19"/>
      <c r="G1531" s="17" t="s">
        <v>8221</v>
      </c>
      <c r="H1531" s="18">
        <v>975</v>
      </c>
      <c r="I1531" s="18"/>
      <c r="J1531" s="18"/>
      <c r="K1531" s="19"/>
    </row>
    <row r="1532" spans="1:11" ht="15.75" thickBot="1" x14ac:dyDescent="0.3">
      <c r="A1532" s="17" t="s">
        <v>8219</v>
      </c>
      <c r="B1532" s="18">
        <v>112</v>
      </c>
      <c r="C1532" s="18"/>
      <c r="D1532" s="18"/>
      <c r="E1532" s="19"/>
      <c r="G1532" s="20" t="s">
        <v>8221</v>
      </c>
      <c r="H1532" s="21">
        <v>1293</v>
      </c>
      <c r="I1532" s="21"/>
      <c r="J1532" s="21"/>
      <c r="K1532" s="22"/>
    </row>
    <row r="1533" spans="1:11" x14ac:dyDescent="0.25">
      <c r="A1533" s="17" t="s">
        <v>8219</v>
      </c>
      <c r="B1533" s="18">
        <v>112</v>
      </c>
      <c r="C1533" s="18"/>
      <c r="D1533" s="18"/>
      <c r="E1533" s="19"/>
    </row>
    <row r="1534" spans="1:11" x14ac:dyDescent="0.25">
      <c r="A1534" s="17" t="s">
        <v>8219</v>
      </c>
      <c r="B1534" s="18">
        <v>112</v>
      </c>
      <c r="C1534" s="18"/>
      <c r="D1534" s="18"/>
      <c r="E1534" s="19"/>
    </row>
    <row r="1535" spans="1:11" x14ac:dyDescent="0.25">
      <c r="A1535" s="17" t="s">
        <v>8219</v>
      </c>
      <c r="B1535" s="18">
        <v>113</v>
      </c>
      <c r="C1535" s="18"/>
      <c r="D1535" s="18"/>
      <c r="E1535" s="19"/>
    </row>
    <row r="1536" spans="1:11" x14ac:dyDescent="0.25">
      <c r="A1536" s="17" t="s">
        <v>8219</v>
      </c>
      <c r="B1536" s="18">
        <v>113</v>
      </c>
      <c r="C1536" s="18"/>
      <c r="D1536" s="18"/>
      <c r="E1536" s="19"/>
    </row>
    <row r="1537" spans="1:5" x14ac:dyDescent="0.25">
      <c r="A1537" s="17" t="s">
        <v>8219</v>
      </c>
      <c r="B1537" s="18">
        <v>113</v>
      </c>
      <c r="C1537" s="18"/>
      <c r="D1537" s="18"/>
      <c r="E1537" s="19"/>
    </row>
    <row r="1538" spans="1:5" x14ac:dyDescent="0.25">
      <c r="A1538" s="17" t="s">
        <v>8219</v>
      </c>
      <c r="B1538" s="18">
        <v>113</v>
      </c>
      <c r="C1538" s="18"/>
      <c r="D1538" s="18"/>
      <c r="E1538" s="19"/>
    </row>
    <row r="1539" spans="1:5" x14ac:dyDescent="0.25">
      <c r="A1539" s="17" t="s">
        <v>8219</v>
      </c>
      <c r="B1539" s="18">
        <v>113</v>
      </c>
      <c r="C1539" s="18"/>
      <c r="D1539" s="18"/>
      <c r="E1539" s="19"/>
    </row>
    <row r="1540" spans="1:5" x14ac:dyDescent="0.25">
      <c r="A1540" s="17" t="s">
        <v>8219</v>
      </c>
      <c r="B1540" s="18">
        <v>113</v>
      </c>
      <c r="C1540" s="18"/>
      <c r="D1540" s="18"/>
      <c r="E1540" s="19"/>
    </row>
    <row r="1541" spans="1:5" x14ac:dyDescent="0.25">
      <c r="A1541" s="17" t="s">
        <v>8219</v>
      </c>
      <c r="B1541" s="18">
        <v>113</v>
      </c>
      <c r="C1541" s="18"/>
      <c r="D1541" s="18"/>
      <c r="E1541" s="19"/>
    </row>
    <row r="1542" spans="1:5" x14ac:dyDescent="0.25">
      <c r="A1542" s="17" t="s">
        <v>8219</v>
      </c>
      <c r="B1542" s="18">
        <v>113</v>
      </c>
      <c r="C1542" s="18"/>
      <c r="D1542" s="18"/>
      <c r="E1542" s="19"/>
    </row>
    <row r="1543" spans="1:5" x14ac:dyDescent="0.25">
      <c r="A1543" s="17" t="s">
        <v>8219</v>
      </c>
      <c r="B1543" s="18">
        <v>114</v>
      </c>
      <c r="C1543" s="18"/>
      <c r="D1543" s="18"/>
      <c r="E1543" s="19"/>
    </row>
    <row r="1544" spans="1:5" x14ac:dyDescent="0.25">
      <c r="A1544" s="17" t="s">
        <v>8219</v>
      </c>
      <c r="B1544" s="18">
        <v>114</v>
      </c>
      <c r="C1544" s="18"/>
      <c r="D1544" s="18"/>
      <c r="E1544" s="19"/>
    </row>
    <row r="1545" spans="1:5" x14ac:dyDescent="0.25">
      <c r="A1545" s="17" t="s">
        <v>8219</v>
      </c>
      <c r="B1545" s="18">
        <v>114</v>
      </c>
      <c r="C1545" s="18"/>
      <c r="D1545" s="18"/>
      <c r="E1545" s="19"/>
    </row>
    <row r="1546" spans="1:5" x14ac:dyDescent="0.25">
      <c r="A1546" s="17" t="s">
        <v>8219</v>
      </c>
      <c r="B1546" s="18">
        <v>115</v>
      </c>
      <c r="C1546" s="18"/>
      <c r="D1546" s="18"/>
      <c r="E1546" s="19"/>
    </row>
    <row r="1547" spans="1:5" x14ac:dyDescent="0.25">
      <c r="A1547" s="17" t="s">
        <v>8219</v>
      </c>
      <c r="B1547" s="18">
        <v>115</v>
      </c>
      <c r="C1547" s="18"/>
      <c r="D1547" s="18"/>
      <c r="E1547" s="19"/>
    </row>
    <row r="1548" spans="1:5" x14ac:dyDescent="0.25">
      <c r="A1548" s="17" t="s">
        <v>8219</v>
      </c>
      <c r="B1548" s="18">
        <v>115</v>
      </c>
      <c r="C1548" s="18"/>
      <c r="D1548" s="18"/>
      <c r="E1548" s="19"/>
    </row>
    <row r="1549" spans="1:5" x14ac:dyDescent="0.25">
      <c r="A1549" s="17" t="s">
        <v>8219</v>
      </c>
      <c r="B1549" s="18">
        <v>115</v>
      </c>
      <c r="C1549" s="18"/>
      <c r="D1549" s="18"/>
      <c r="E1549" s="19"/>
    </row>
    <row r="1550" spans="1:5" x14ac:dyDescent="0.25">
      <c r="A1550" s="17" t="s">
        <v>8219</v>
      </c>
      <c r="B1550" s="18">
        <v>115</v>
      </c>
      <c r="C1550" s="18"/>
      <c r="D1550" s="18"/>
      <c r="E1550" s="19"/>
    </row>
    <row r="1551" spans="1:5" x14ac:dyDescent="0.25">
      <c r="A1551" s="17" t="s">
        <v>8219</v>
      </c>
      <c r="B1551" s="18">
        <v>115</v>
      </c>
      <c r="C1551" s="18"/>
      <c r="D1551" s="18"/>
      <c r="E1551" s="19"/>
    </row>
    <row r="1552" spans="1:5" x14ac:dyDescent="0.25">
      <c r="A1552" s="17" t="s">
        <v>8219</v>
      </c>
      <c r="B1552" s="18">
        <v>115</v>
      </c>
      <c r="C1552" s="18"/>
      <c r="D1552" s="18"/>
      <c r="E1552" s="19"/>
    </row>
    <row r="1553" spans="1:5" x14ac:dyDescent="0.25">
      <c r="A1553" s="17" t="s">
        <v>8219</v>
      </c>
      <c r="B1553" s="18">
        <v>115</v>
      </c>
      <c r="C1553" s="18"/>
      <c r="D1553" s="18"/>
      <c r="E1553" s="19"/>
    </row>
    <row r="1554" spans="1:5" x14ac:dyDescent="0.25">
      <c r="A1554" s="17" t="s">
        <v>8219</v>
      </c>
      <c r="B1554" s="18">
        <v>115</v>
      </c>
      <c r="C1554" s="18"/>
      <c r="D1554" s="18"/>
      <c r="E1554" s="19"/>
    </row>
    <row r="1555" spans="1:5" x14ac:dyDescent="0.25">
      <c r="A1555" s="17" t="s">
        <v>8219</v>
      </c>
      <c r="B1555" s="18">
        <v>115</v>
      </c>
      <c r="C1555" s="18"/>
      <c r="D1555" s="18"/>
      <c r="E1555" s="19"/>
    </row>
    <row r="1556" spans="1:5" x14ac:dyDescent="0.25">
      <c r="A1556" s="17" t="s">
        <v>8219</v>
      </c>
      <c r="B1556" s="18">
        <v>116</v>
      </c>
      <c r="C1556" s="18"/>
      <c r="D1556" s="18"/>
      <c r="E1556" s="19"/>
    </row>
    <row r="1557" spans="1:5" x14ac:dyDescent="0.25">
      <c r="A1557" s="17" t="s">
        <v>8219</v>
      </c>
      <c r="B1557" s="18">
        <v>116</v>
      </c>
      <c r="C1557" s="18"/>
      <c r="D1557" s="18"/>
      <c r="E1557" s="19"/>
    </row>
    <row r="1558" spans="1:5" x14ac:dyDescent="0.25">
      <c r="A1558" s="17" t="s">
        <v>8219</v>
      </c>
      <c r="B1558" s="18">
        <v>117</v>
      </c>
      <c r="C1558" s="18"/>
      <c r="D1558" s="18"/>
      <c r="E1558" s="19"/>
    </row>
    <row r="1559" spans="1:5" x14ac:dyDescent="0.25">
      <c r="A1559" s="17" t="s">
        <v>8219</v>
      </c>
      <c r="B1559" s="18">
        <v>117</v>
      </c>
      <c r="C1559" s="18"/>
      <c r="D1559" s="18"/>
      <c r="E1559" s="19"/>
    </row>
    <row r="1560" spans="1:5" x14ac:dyDescent="0.25">
      <c r="A1560" s="17" t="s">
        <v>8219</v>
      </c>
      <c r="B1560" s="18">
        <v>117</v>
      </c>
      <c r="C1560" s="18"/>
      <c r="D1560" s="18"/>
      <c r="E1560" s="19"/>
    </row>
    <row r="1561" spans="1:5" x14ac:dyDescent="0.25">
      <c r="A1561" s="17" t="s">
        <v>8219</v>
      </c>
      <c r="B1561" s="18">
        <v>117</v>
      </c>
      <c r="C1561" s="18"/>
      <c r="D1561" s="18"/>
      <c r="E1561" s="19"/>
    </row>
    <row r="1562" spans="1:5" x14ac:dyDescent="0.25">
      <c r="A1562" s="17" t="s">
        <v>8219</v>
      </c>
      <c r="B1562" s="18">
        <v>118</v>
      </c>
      <c r="C1562" s="18"/>
      <c r="D1562" s="18"/>
      <c r="E1562" s="19"/>
    </row>
    <row r="1563" spans="1:5" x14ac:dyDescent="0.25">
      <c r="A1563" s="17" t="s">
        <v>8219</v>
      </c>
      <c r="B1563" s="18">
        <v>118</v>
      </c>
      <c r="C1563" s="18"/>
      <c r="D1563" s="18"/>
      <c r="E1563" s="19"/>
    </row>
    <row r="1564" spans="1:5" x14ac:dyDescent="0.25">
      <c r="A1564" s="17" t="s">
        <v>8219</v>
      </c>
      <c r="B1564" s="18">
        <v>118</v>
      </c>
      <c r="C1564" s="18"/>
      <c r="D1564" s="18"/>
      <c r="E1564" s="19"/>
    </row>
    <row r="1565" spans="1:5" x14ac:dyDescent="0.25">
      <c r="A1565" s="17" t="s">
        <v>8219</v>
      </c>
      <c r="B1565" s="18">
        <v>119</v>
      </c>
      <c r="C1565" s="18"/>
      <c r="D1565" s="18"/>
      <c r="E1565" s="19"/>
    </row>
    <row r="1566" spans="1:5" x14ac:dyDescent="0.25">
      <c r="A1566" s="17" t="s">
        <v>8219</v>
      </c>
      <c r="B1566" s="18">
        <v>119</v>
      </c>
      <c r="C1566" s="18"/>
      <c r="D1566" s="18"/>
      <c r="E1566" s="19"/>
    </row>
    <row r="1567" spans="1:5" x14ac:dyDescent="0.25">
      <c r="A1567" s="17" t="s">
        <v>8219</v>
      </c>
      <c r="B1567" s="18">
        <v>119</v>
      </c>
      <c r="C1567" s="18"/>
      <c r="D1567" s="18"/>
      <c r="E1567" s="19"/>
    </row>
    <row r="1568" spans="1:5" x14ac:dyDescent="0.25">
      <c r="A1568" s="17" t="s">
        <v>8219</v>
      </c>
      <c r="B1568" s="18">
        <v>119</v>
      </c>
      <c r="C1568" s="18"/>
      <c r="D1568" s="18"/>
      <c r="E1568" s="19"/>
    </row>
    <row r="1569" spans="1:5" x14ac:dyDescent="0.25">
      <c r="A1569" s="17" t="s">
        <v>8219</v>
      </c>
      <c r="B1569" s="18">
        <v>119</v>
      </c>
      <c r="C1569" s="18"/>
      <c r="D1569" s="18"/>
      <c r="E1569" s="19"/>
    </row>
    <row r="1570" spans="1:5" x14ac:dyDescent="0.25">
      <c r="A1570" s="17" t="s">
        <v>8219</v>
      </c>
      <c r="B1570" s="18">
        <v>119</v>
      </c>
      <c r="C1570" s="18"/>
      <c r="D1570" s="18"/>
      <c r="E1570" s="19"/>
    </row>
    <row r="1571" spans="1:5" x14ac:dyDescent="0.25">
      <c r="A1571" s="17" t="s">
        <v>8219</v>
      </c>
      <c r="B1571" s="18">
        <v>120</v>
      </c>
      <c r="C1571" s="18"/>
      <c r="D1571" s="18"/>
      <c r="E1571" s="19"/>
    </row>
    <row r="1572" spans="1:5" x14ac:dyDescent="0.25">
      <c r="A1572" s="17" t="s">
        <v>8219</v>
      </c>
      <c r="B1572" s="18">
        <v>120</v>
      </c>
      <c r="C1572" s="18"/>
      <c r="D1572" s="18"/>
      <c r="E1572" s="19"/>
    </row>
    <row r="1573" spans="1:5" x14ac:dyDescent="0.25">
      <c r="A1573" s="17" t="s">
        <v>8219</v>
      </c>
      <c r="B1573" s="18">
        <v>120</v>
      </c>
      <c r="C1573" s="18"/>
      <c r="D1573" s="18"/>
      <c r="E1573" s="19"/>
    </row>
    <row r="1574" spans="1:5" x14ac:dyDescent="0.25">
      <c r="A1574" s="17" t="s">
        <v>8219</v>
      </c>
      <c r="B1574" s="18">
        <v>120</v>
      </c>
      <c r="C1574" s="18"/>
      <c r="D1574" s="18"/>
      <c r="E1574" s="19"/>
    </row>
    <row r="1575" spans="1:5" x14ac:dyDescent="0.25">
      <c r="A1575" s="17" t="s">
        <v>8219</v>
      </c>
      <c r="B1575" s="18">
        <v>120</v>
      </c>
      <c r="C1575" s="18"/>
      <c r="D1575" s="18"/>
      <c r="E1575" s="19"/>
    </row>
    <row r="1576" spans="1:5" x14ac:dyDescent="0.25">
      <c r="A1576" s="17" t="s">
        <v>8219</v>
      </c>
      <c r="B1576" s="18">
        <v>120</v>
      </c>
      <c r="C1576" s="18"/>
      <c r="D1576" s="18"/>
      <c r="E1576" s="19"/>
    </row>
    <row r="1577" spans="1:5" x14ac:dyDescent="0.25">
      <c r="A1577" s="17" t="s">
        <v>8219</v>
      </c>
      <c r="B1577" s="18">
        <v>120</v>
      </c>
      <c r="C1577" s="18"/>
      <c r="D1577" s="18"/>
      <c r="E1577" s="19"/>
    </row>
    <row r="1578" spans="1:5" x14ac:dyDescent="0.25">
      <c r="A1578" s="17" t="s">
        <v>8219</v>
      </c>
      <c r="B1578" s="18">
        <v>120</v>
      </c>
      <c r="C1578" s="18"/>
      <c r="D1578" s="18"/>
      <c r="E1578" s="19"/>
    </row>
    <row r="1579" spans="1:5" x14ac:dyDescent="0.25">
      <c r="A1579" s="17" t="s">
        <v>8219</v>
      </c>
      <c r="B1579" s="18">
        <v>120</v>
      </c>
      <c r="C1579" s="18"/>
      <c r="D1579" s="18"/>
      <c r="E1579" s="19"/>
    </row>
    <row r="1580" spans="1:5" x14ac:dyDescent="0.25">
      <c r="A1580" s="17" t="s">
        <v>8219</v>
      </c>
      <c r="B1580" s="18">
        <v>121</v>
      </c>
      <c r="C1580" s="18"/>
      <c r="D1580" s="18"/>
      <c r="E1580" s="19"/>
    </row>
    <row r="1581" spans="1:5" x14ac:dyDescent="0.25">
      <c r="A1581" s="17" t="s">
        <v>8219</v>
      </c>
      <c r="B1581" s="18">
        <v>121</v>
      </c>
      <c r="C1581" s="18"/>
      <c r="D1581" s="18"/>
      <c r="E1581" s="19"/>
    </row>
    <row r="1582" spans="1:5" x14ac:dyDescent="0.25">
      <c r="A1582" s="17" t="s">
        <v>8219</v>
      </c>
      <c r="B1582" s="18">
        <v>122</v>
      </c>
      <c r="C1582" s="18"/>
      <c r="D1582" s="18"/>
      <c r="E1582" s="19"/>
    </row>
    <row r="1583" spans="1:5" x14ac:dyDescent="0.25">
      <c r="A1583" s="17" t="s">
        <v>8219</v>
      </c>
      <c r="B1583" s="18">
        <v>122</v>
      </c>
      <c r="C1583" s="18"/>
      <c r="D1583" s="18"/>
      <c r="E1583" s="19"/>
    </row>
    <row r="1584" spans="1:5" x14ac:dyDescent="0.25">
      <c r="A1584" s="17" t="s">
        <v>8219</v>
      </c>
      <c r="B1584" s="18">
        <v>122</v>
      </c>
      <c r="C1584" s="18"/>
      <c r="D1584" s="18"/>
      <c r="E1584" s="19"/>
    </row>
    <row r="1585" spans="1:5" x14ac:dyDescent="0.25">
      <c r="A1585" s="17" t="s">
        <v>8219</v>
      </c>
      <c r="B1585" s="18">
        <v>123</v>
      </c>
      <c r="C1585" s="18"/>
      <c r="D1585" s="18"/>
      <c r="E1585" s="19"/>
    </row>
    <row r="1586" spans="1:5" x14ac:dyDescent="0.25">
      <c r="A1586" s="17" t="s">
        <v>8219</v>
      </c>
      <c r="B1586" s="18">
        <v>123</v>
      </c>
      <c r="C1586" s="18"/>
      <c r="D1586" s="18"/>
      <c r="E1586" s="19"/>
    </row>
    <row r="1587" spans="1:5" x14ac:dyDescent="0.25">
      <c r="A1587" s="17" t="s">
        <v>8219</v>
      </c>
      <c r="B1587" s="18">
        <v>123</v>
      </c>
      <c r="C1587" s="18"/>
      <c r="D1587" s="18"/>
      <c r="E1587" s="19"/>
    </row>
    <row r="1588" spans="1:5" x14ac:dyDescent="0.25">
      <c r="A1588" s="17" t="s">
        <v>8219</v>
      </c>
      <c r="B1588" s="18">
        <v>123</v>
      </c>
      <c r="C1588" s="18"/>
      <c r="D1588" s="18"/>
      <c r="E1588" s="19"/>
    </row>
    <row r="1589" spans="1:5" x14ac:dyDescent="0.25">
      <c r="A1589" s="17" t="s">
        <v>8219</v>
      </c>
      <c r="B1589" s="18">
        <v>124</v>
      </c>
      <c r="C1589" s="18"/>
      <c r="D1589" s="18"/>
      <c r="E1589" s="19"/>
    </row>
    <row r="1590" spans="1:5" x14ac:dyDescent="0.25">
      <c r="A1590" s="17" t="s">
        <v>8219</v>
      </c>
      <c r="B1590" s="18">
        <v>125</v>
      </c>
      <c r="C1590" s="18"/>
      <c r="D1590" s="18"/>
      <c r="E1590" s="19"/>
    </row>
    <row r="1591" spans="1:5" x14ac:dyDescent="0.25">
      <c r="A1591" s="17" t="s">
        <v>8219</v>
      </c>
      <c r="B1591" s="18">
        <v>125</v>
      </c>
      <c r="C1591" s="18"/>
      <c r="D1591" s="18"/>
      <c r="E1591" s="19"/>
    </row>
    <row r="1592" spans="1:5" x14ac:dyDescent="0.25">
      <c r="A1592" s="17" t="s">
        <v>8219</v>
      </c>
      <c r="B1592" s="18">
        <v>125</v>
      </c>
      <c r="C1592" s="18"/>
      <c r="D1592" s="18"/>
      <c r="E1592" s="19"/>
    </row>
    <row r="1593" spans="1:5" x14ac:dyDescent="0.25">
      <c r="A1593" s="17" t="s">
        <v>8219</v>
      </c>
      <c r="B1593" s="18">
        <v>126</v>
      </c>
      <c r="C1593" s="18"/>
      <c r="D1593" s="18"/>
      <c r="E1593" s="19"/>
    </row>
    <row r="1594" spans="1:5" x14ac:dyDescent="0.25">
      <c r="A1594" s="17" t="s">
        <v>8219</v>
      </c>
      <c r="B1594" s="18">
        <v>126</v>
      </c>
      <c r="C1594" s="18"/>
      <c r="D1594" s="18"/>
      <c r="E1594" s="19"/>
    </row>
    <row r="1595" spans="1:5" x14ac:dyDescent="0.25">
      <c r="A1595" s="17" t="s">
        <v>8219</v>
      </c>
      <c r="B1595" s="18">
        <v>126</v>
      </c>
      <c r="C1595" s="18"/>
      <c r="D1595" s="18"/>
      <c r="E1595" s="19"/>
    </row>
    <row r="1596" spans="1:5" x14ac:dyDescent="0.25">
      <c r="A1596" s="17" t="s">
        <v>8219</v>
      </c>
      <c r="B1596" s="18">
        <v>127</v>
      </c>
      <c r="C1596" s="18"/>
      <c r="D1596" s="18"/>
      <c r="E1596" s="19"/>
    </row>
    <row r="1597" spans="1:5" x14ac:dyDescent="0.25">
      <c r="A1597" s="17" t="s">
        <v>8219</v>
      </c>
      <c r="B1597" s="18">
        <v>128</v>
      </c>
      <c r="C1597" s="18"/>
      <c r="D1597" s="18"/>
      <c r="E1597" s="19"/>
    </row>
    <row r="1598" spans="1:5" x14ac:dyDescent="0.25">
      <c r="A1598" s="17" t="s">
        <v>8219</v>
      </c>
      <c r="B1598" s="18">
        <v>128</v>
      </c>
      <c r="C1598" s="18"/>
      <c r="D1598" s="18"/>
      <c r="E1598" s="19"/>
    </row>
    <row r="1599" spans="1:5" x14ac:dyDescent="0.25">
      <c r="A1599" s="17" t="s">
        <v>8219</v>
      </c>
      <c r="B1599" s="18">
        <v>128</v>
      </c>
      <c r="C1599" s="18"/>
      <c r="D1599" s="18"/>
      <c r="E1599" s="19"/>
    </row>
    <row r="1600" spans="1:5" x14ac:dyDescent="0.25">
      <c r="A1600" s="17" t="s">
        <v>8219</v>
      </c>
      <c r="B1600" s="18">
        <v>128</v>
      </c>
      <c r="C1600" s="18"/>
      <c r="D1600" s="18"/>
      <c r="E1600" s="19"/>
    </row>
    <row r="1601" spans="1:5" x14ac:dyDescent="0.25">
      <c r="A1601" s="17" t="s">
        <v>8219</v>
      </c>
      <c r="B1601" s="18">
        <v>128</v>
      </c>
      <c r="C1601" s="18"/>
      <c r="D1601" s="18"/>
      <c r="E1601" s="19"/>
    </row>
    <row r="1602" spans="1:5" x14ac:dyDescent="0.25">
      <c r="A1602" s="17" t="s">
        <v>8219</v>
      </c>
      <c r="B1602" s="18">
        <v>128</v>
      </c>
      <c r="C1602" s="18"/>
      <c r="D1602" s="18"/>
      <c r="E1602" s="19"/>
    </row>
    <row r="1603" spans="1:5" x14ac:dyDescent="0.25">
      <c r="A1603" s="17" t="s">
        <v>8219</v>
      </c>
      <c r="B1603" s="18">
        <v>128</v>
      </c>
      <c r="C1603" s="18"/>
      <c r="D1603" s="18"/>
      <c r="E1603" s="19"/>
    </row>
    <row r="1604" spans="1:5" x14ac:dyDescent="0.25">
      <c r="A1604" s="17" t="s">
        <v>8219</v>
      </c>
      <c r="B1604" s="18">
        <v>129</v>
      </c>
      <c r="C1604" s="18"/>
      <c r="D1604" s="18"/>
      <c r="E1604" s="19"/>
    </row>
    <row r="1605" spans="1:5" x14ac:dyDescent="0.25">
      <c r="A1605" s="17" t="s">
        <v>8219</v>
      </c>
      <c r="B1605" s="18">
        <v>130</v>
      </c>
      <c r="C1605" s="18"/>
      <c r="D1605" s="18"/>
      <c r="E1605" s="19"/>
    </row>
    <row r="1606" spans="1:5" x14ac:dyDescent="0.25">
      <c r="A1606" s="17" t="s">
        <v>8219</v>
      </c>
      <c r="B1606" s="18">
        <v>130</v>
      </c>
      <c r="C1606" s="18"/>
      <c r="D1606" s="18"/>
      <c r="E1606" s="19"/>
    </row>
    <row r="1607" spans="1:5" x14ac:dyDescent="0.25">
      <c r="A1607" s="17" t="s">
        <v>8219</v>
      </c>
      <c r="B1607" s="18">
        <v>130</v>
      </c>
      <c r="C1607" s="18"/>
      <c r="D1607" s="18"/>
      <c r="E1607" s="19"/>
    </row>
    <row r="1608" spans="1:5" x14ac:dyDescent="0.25">
      <c r="A1608" s="17" t="s">
        <v>8219</v>
      </c>
      <c r="B1608" s="18">
        <v>130</v>
      </c>
      <c r="C1608" s="18"/>
      <c r="D1608" s="18"/>
      <c r="E1608" s="19"/>
    </row>
    <row r="1609" spans="1:5" x14ac:dyDescent="0.25">
      <c r="A1609" s="17" t="s">
        <v>8219</v>
      </c>
      <c r="B1609" s="18">
        <v>130</v>
      </c>
      <c r="C1609" s="18"/>
      <c r="D1609" s="18"/>
      <c r="E1609" s="19"/>
    </row>
    <row r="1610" spans="1:5" x14ac:dyDescent="0.25">
      <c r="A1610" s="17" t="s">
        <v>8219</v>
      </c>
      <c r="B1610" s="18">
        <v>131</v>
      </c>
      <c r="C1610" s="18"/>
      <c r="D1610" s="18"/>
      <c r="E1610" s="19"/>
    </row>
    <row r="1611" spans="1:5" x14ac:dyDescent="0.25">
      <c r="A1611" s="17" t="s">
        <v>8219</v>
      </c>
      <c r="B1611" s="18">
        <v>131</v>
      </c>
      <c r="C1611" s="18"/>
      <c r="D1611" s="18"/>
      <c r="E1611" s="19"/>
    </row>
    <row r="1612" spans="1:5" x14ac:dyDescent="0.25">
      <c r="A1612" s="17" t="s">
        <v>8219</v>
      </c>
      <c r="B1612" s="18">
        <v>131</v>
      </c>
      <c r="C1612" s="18"/>
      <c r="D1612" s="18"/>
      <c r="E1612" s="19"/>
    </row>
    <row r="1613" spans="1:5" x14ac:dyDescent="0.25">
      <c r="A1613" s="17" t="s">
        <v>8219</v>
      </c>
      <c r="B1613" s="18">
        <v>131</v>
      </c>
      <c r="C1613" s="18"/>
      <c r="D1613" s="18"/>
      <c r="E1613" s="19"/>
    </row>
    <row r="1614" spans="1:5" x14ac:dyDescent="0.25">
      <c r="A1614" s="17" t="s">
        <v>8219</v>
      </c>
      <c r="B1614" s="18">
        <v>132</v>
      </c>
      <c r="C1614" s="18"/>
      <c r="D1614" s="18"/>
      <c r="E1614" s="19"/>
    </row>
    <row r="1615" spans="1:5" x14ac:dyDescent="0.25">
      <c r="A1615" s="17" t="s">
        <v>8219</v>
      </c>
      <c r="B1615" s="18">
        <v>132</v>
      </c>
      <c r="C1615" s="18"/>
      <c r="D1615" s="18"/>
      <c r="E1615" s="19"/>
    </row>
    <row r="1616" spans="1:5" x14ac:dyDescent="0.25">
      <c r="A1616" s="17" t="s">
        <v>8219</v>
      </c>
      <c r="B1616" s="18">
        <v>133</v>
      </c>
      <c r="C1616" s="18"/>
      <c r="D1616" s="18"/>
      <c r="E1616" s="19"/>
    </row>
    <row r="1617" spans="1:5" x14ac:dyDescent="0.25">
      <c r="A1617" s="17" t="s">
        <v>8219</v>
      </c>
      <c r="B1617" s="18">
        <v>133</v>
      </c>
      <c r="C1617" s="18"/>
      <c r="D1617" s="18"/>
      <c r="E1617" s="19"/>
    </row>
    <row r="1618" spans="1:5" x14ac:dyDescent="0.25">
      <c r="A1618" s="17" t="s">
        <v>8219</v>
      </c>
      <c r="B1618" s="18">
        <v>133</v>
      </c>
      <c r="C1618" s="18"/>
      <c r="D1618" s="18"/>
      <c r="E1618" s="19"/>
    </row>
    <row r="1619" spans="1:5" x14ac:dyDescent="0.25">
      <c r="A1619" s="17" t="s">
        <v>8219</v>
      </c>
      <c r="B1619" s="18">
        <v>133</v>
      </c>
      <c r="C1619" s="18"/>
      <c r="D1619" s="18"/>
      <c r="E1619" s="19"/>
    </row>
    <row r="1620" spans="1:5" x14ac:dyDescent="0.25">
      <c r="A1620" s="17" t="s">
        <v>8219</v>
      </c>
      <c r="B1620" s="18">
        <v>133</v>
      </c>
      <c r="C1620" s="18"/>
      <c r="D1620" s="18"/>
      <c r="E1620" s="19"/>
    </row>
    <row r="1621" spans="1:5" x14ac:dyDescent="0.25">
      <c r="A1621" s="17" t="s">
        <v>8219</v>
      </c>
      <c r="B1621" s="18">
        <v>134</v>
      </c>
      <c r="C1621" s="18"/>
      <c r="D1621" s="18"/>
      <c r="E1621" s="19"/>
    </row>
    <row r="1622" spans="1:5" x14ac:dyDescent="0.25">
      <c r="A1622" s="17" t="s">
        <v>8219</v>
      </c>
      <c r="B1622" s="18">
        <v>134</v>
      </c>
      <c r="C1622" s="18"/>
      <c r="D1622" s="18"/>
      <c r="E1622" s="19"/>
    </row>
    <row r="1623" spans="1:5" x14ac:dyDescent="0.25">
      <c r="A1623" s="17" t="s">
        <v>8219</v>
      </c>
      <c r="B1623" s="18">
        <v>134</v>
      </c>
      <c r="C1623" s="18"/>
      <c r="D1623" s="18"/>
      <c r="E1623" s="19"/>
    </row>
    <row r="1624" spans="1:5" x14ac:dyDescent="0.25">
      <c r="A1624" s="17" t="s">
        <v>8219</v>
      </c>
      <c r="B1624" s="18">
        <v>134</v>
      </c>
      <c r="C1624" s="18"/>
      <c r="D1624" s="18"/>
      <c r="E1624" s="19"/>
    </row>
    <row r="1625" spans="1:5" x14ac:dyDescent="0.25">
      <c r="A1625" s="17" t="s">
        <v>8219</v>
      </c>
      <c r="B1625" s="18">
        <v>134</v>
      </c>
      <c r="C1625" s="18"/>
      <c r="D1625" s="18"/>
      <c r="E1625" s="19"/>
    </row>
    <row r="1626" spans="1:5" x14ac:dyDescent="0.25">
      <c r="A1626" s="17" t="s">
        <v>8219</v>
      </c>
      <c r="B1626" s="18">
        <v>134</v>
      </c>
      <c r="C1626" s="18"/>
      <c r="D1626" s="18"/>
      <c r="E1626" s="19"/>
    </row>
    <row r="1627" spans="1:5" x14ac:dyDescent="0.25">
      <c r="A1627" s="17" t="s">
        <v>8219</v>
      </c>
      <c r="B1627" s="18">
        <v>135</v>
      </c>
      <c r="C1627" s="18"/>
      <c r="D1627" s="18"/>
      <c r="E1627" s="19"/>
    </row>
    <row r="1628" spans="1:5" x14ac:dyDescent="0.25">
      <c r="A1628" s="17" t="s">
        <v>8219</v>
      </c>
      <c r="B1628" s="18">
        <v>136</v>
      </c>
      <c r="C1628" s="18"/>
      <c r="D1628" s="18"/>
      <c r="E1628" s="19"/>
    </row>
    <row r="1629" spans="1:5" x14ac:dyDescent="0.25">
      <c r="A1629" s="17" t="s">
        <v>8219</v>
      </c>
      <c r="B1629" s="18">
        <v>136</v>
      </c>
      <c r="C1629" s="18"/>
      <c r="D1629" s="18"/>
      <c r="E1629" s="19"/>
    </row>
    <row r="1630" spans="1:5" x14ac:dyDescent="0.25">
      <c r="A1630" s="17" t="s">
        <v>8219</v>
      </c>
      <c r="B1630" s="18">
        <v>136</v>
      </c>
      <c r="C1630" s="18"/>
      <c r="D1630" s="18"/>
      <c r="E1630" s="19"/>
    </row>
    <row r="1631" spans="1:5" x14ac:dyDescent="0.25">
      <c r="A1631" s="17" t="s">
        <v>8219</v>
      </c>
      <c r="B1631" s="18">
        <v>137</v>
      </c>
      <c r="C1631" s="18"/>
      <c r="D1631" s="18"/>
      <c r="E1631" s="19"/>
    </row>
    <row r="1632" spans="1:5" x14ac:dyDescent="0.25">
      <c r="A1632" s="17" t="s">
        <v>8219</v>
      </c>
      <c r="B1632" s="18">
        <v>137</v>
      </c>
      <c r="C1632" s="18"/>
      <c r="D1632" s="18"/>
      <c r="E1632" s="19"/>
    </row>
    <row r="1633" spans="1:5" x14ac:dyDescent="0.25">
      <c r="A1633" s="17" t="s">
        <v>8219</v>
      </c>
      <c r="B1633" s="18">
        <v>138</v>
      </c>
      <c r="C1633" s="18"/>
      <c r="D1633" s="18"/>
      <c r="E1633" s="19"/>
    </row>
    <row r="1634" spans="1:5" x14ac:dyDescent="0.25">
      <c r="A1634" s="17" t="s">
        <v>8219</v>
      </c>
      <c r="B1634" s="18">
        <v>139</v>
      </c>
      <c r="C1634" s="18"/>
      <c r="D1634" s="18"/>
      <c r="E1634" s="19"/>
    </row>
    <row r="1635" spans="1:5" x14ac:dyDescent="0.25">
      <c r="A1635" s="17" t="s">
        <v>8219</v>
      </c>
      <c r="B1635" s="18">
        <v>139</v>
      </c>
      <c r="C1635" s="18"/>
      <c r="D1635" s="18"/>
      <c r="E1635" s="19"/>
    </row>
    <row r="1636" spans="1:5" x14ac:dyDescent="0.25">
      <c r="A1636" s="17" t="s">
        <v>8219</v>
      </c>
      <c r="B1636" s="18">
        <v>139</v>
      </c>
      <c r="C1636" s="18"/>
      <c r="D1636" s="18"/>
      <c r="E1636" s="19"/>
    </row>
    <row r="1637" spans="1:5" x14ac:dyDescent="0.25">
      <c r="A1637" s="17" t="s">
        <v>8219</v>
      </c>
      <c r="B1637" s="18">
        <v>140</v>
      </c>
      <c r="C1637" s="18"/>
      <c r="D1637" s="18"/>
      <c r="E1637" s="19"/>
    </row>
    <row r="1638" spans="1:5" x14ac:dyDescent="0.25">
      <c r="A1638" s="17" t="s">
        <v>8219</v>
      </c>
      <c r="B1638" s="18">
        <v>140</v>
      </c>
      <c r="C1638" s="18"/>
      <c r="D1638" s="18"/>
      <c r="E1638" s="19"/>
    </row>
    <row r="1639" spans="1:5" x14ac:dyDescent="0.25">
      <c r="A1639" s="17" t="s">
        <v>8219</v>
      </c>
      <c r="B1639" s="18">
        <v>140</v>
      </c>
      <c r="C1639" s="18"/>
      <c r="D1639" s="18"/>
      <c r="E1639" s="19"/>
    </row>
    <row r="1640" spans="1:5" x14ac:dyDescent="0.25">
      <c r="A1640" s="17" t="s">
        <v>8219</v>
      </c>
      <c r="B1640" s="18">
        <v>140</v>
      </c>
      <c r="C1640" s="18"/>
      <c r="D1640" s="18"/>
      <c r="E1640" s="19"/>
    </row>
    <row r="1641" spans="1:5" x14ac:dyDescent="0.25">
      <c r="A1641" s="17" t="s">
        <v>8219</v>
      </c>
      <c r="B1641" s="18">
        <v>141</v>
      </c>
      <c r="C1641" s="18"/>
      <c r="D1641" s="18"/>
      <c r="E1641" s="19"/>
    </row>
    <row r="1642" spans="1:5" x14ac:dyDescent="0.25">
      <c r="A1642" s="17" t="s">
        <v>8219</v>
      </c>
      <c r="B1642" s="18">
        <v>141</v>
      </c>
      <c r="C1642" s="18"/>
      <c r="D1642" s="18"/>
      <c r="E1642" s="19"/>
    </row>
    <row r="1643" spans="1:5" x14ac:dyDescent="0.25">
      <c r="A1643" s="17" t="s">
        <v>8219</v>
      </c>
      <c r="B1643" s="18">
        <v>141</v>
      </c>
      <c r="C1643" s="18"/>
      <c r="D1643" s="18"/>
      <c r="E1643" s="19"/>
    </row>
    <row r="1644" spans="1:5" x14ac:dyDescent="0.25">
      <c r="A1644" s="17" t="s">
        <v>8219</v>
      </c>
      <c r="B1644" s="18">
        <v>141</v>
      </c>
      <c r="C1644" s="18"/>
      <c r="D1644" s="18"/>
      <c r="E1644" s="19"/>
    </row>
    <row r="1645" spans="1:5" x14ac:dyDescent="0.25">
      <c r="A1645" s="17" t="s">
        <v>8219</v>
      </c>
      <c r="B1645" s="18">
        <v>141</v>
      </c>
      <c r="C1645" s="18"/>
      <c r="D1645" s="18"/>
      <c r="E1645" s="19"/>
    </row>
    <row r="1646" spans="1:5" x14ac:dyDescent="0.25">
      <c r="A1646" s="17" t="s">
        <v>8219</v>
      </c>
      <c r="B1646" s="18">
        <v>141</v>
      </c>
      <c r="C1646" s="18"/>
      <c r="D1646" s="18"/>
      <c r="E1646" s="19"/>
    </row>
    <row r="1647" spans="1:5" x14ac:dyDescent="0.25">
      <c r="A1647" s="17" t="s">
        <v>8219</v>
      </c>
      <c r="B1647" s="18">
        <v>142</v>
      </c>
      <c r="C1647" s="18"/>
      <c r="D1647" s="18"/>
      <c r="E1647" s="19"/>
    </row>
    <row r="1648" spans="1:5" x14ac:dyDescent="0.25">
      <c r="A1648" s="17" t="s">
        <v>8219</v>
      </c>
      <c r="B1648" s="18">
        <v>142</v>
      </c>
      <c r="C1648" s="18"/>
      <c r="D1648" s="18"/>
      <c r="E1648" s="19"/>
    </row>
    <row r="1649" spans="1:5" x14ac:dyDescent="0.25">
      <c r="A1649" s="17" t="s">
        <v>8219</v>
      </c>
      <c r="B1649" s="18">
        <v>143</v>
      </c>
      <c r="C1649" s="18"/>
      <c r="D1649" s="18"/>
      <c r="E1649" s="19"/>
    </row>
    <row r="1650" spans="1:5" x14ac:dyDescent="0.25">
      <c r="A1650" s="17" t="s">
        <v>8219</v>
      </c>
      <c r="B1650" s="18">
        <v>143</v>
      </c>
      <c r="C1650" s="18"/>
      <c r="D1650" s="18"/>
      <c r="E1650" s="19"/>
    </row>
    <row r="1651" spans="1:5" x14ac:dyDescent="0.25">
      <c r="A1651" s="17" t="s">
        <v>8219</v>
      </c>
      <c r="B1651" s="18">
        <v>144</v>
      </c>
      <c r="C1651" s="18"/>
      <c r="D1651" s="18"/>
      <c r="E1651" s="19"/>
    </row>
    <row r="1652" spans="1:5" x14ac:dyDescent="0.25">
      <c r="A1652" s="17" t="s">
        <v>8219</v>
      </c>
      <c r="B1652" s="18">
        <v>144</v>
      </c>
      <c r="C1652" s="18"/>
      <c r="D1652" s="18"/>
      <c r="E1652" s="19"/>
    </row>
    <row r="1653" spans="1:5" x14ac:dyDescent="0.25">
      <c r="A1653" s="17" t="s">
        <v>8219</v>
      </c>
      <c r="B1653" s="18">
        <v>145</v>
      </c>
      <c r="C1653" s="18"/>
      <c r="D1653" s="18"/>
      <c r="E1653" s="19"/>
    </row>
    <row r="1654" spans="1:5" x14ac:dyDescent="0.25">
      <c r="A1654" s="17" t="s">
        <v>8219</v>
      </c>
      <c r="B1654" s="18">
        <v>145</v>
      </c>
      <c r="C1654" s="18"/>
      <c r="D1654" s="18"/>
      <c r="E1654" s="19"/>
    </row>
    <row r="1655" spans="1:5" x14ac:dyDescent="0.25">
      <c r="A1655" s="17" t="s">
        <v>8219</v>
      </c>
      <c r="B1655" s="18">
        <v>145</v>
      </c>
      <c r="C1655" s="18"/>
      <c r="D1655" s="18"/>
      <c r="E1655" s="19"/>
    </row>
    <row r="1656" spans="1:5" x14ac:dyDescent="0.25">
      <c r="A1656" s="17" t="s">
        <v>8219</v>
      </c>
      <c r="B1656" s="18">
        <v>145</v>
      </c>
      <c r="C1656" s="18"/>
      <c r="D1656" s="18"/>
      <c r="E1656" s="19"/>
    </row>
    <row r="1657" spans="1:5" x14ac:dyDescent="0.25">
      <c r="A1657" s="17" t="s">
        <v>8219</v>
      </c>
      <c r="B1657" s="18">
        <v>145</v>
      </c>
      <c r="C1657" s="18"/>
      <c r="D1657" s="18"/>
      <c r="E1657" s="19"/>
    </row>
    <row r="1658" spans="1:5" x14ac:dyDescent="0.25">
      <c r="A1658" s="17" t="s">
        <v>8219</v>
      </c>
      <c r="B1658" s="18">
        <v>145</v>
      </c>
      <c r="C1658" s="18"/>
      <c r="D1658" s="18"/>
      <c r="E1658" s="19"/>
    </row>
    <row r="1659" spans="1:5" x14ac:dyDescent="0.25">
      <c r="A1659" s="17" t="s">
        <v>8219</v>
      </c>
      <c r="B1659" s="18">
        <v>146</v>
      </c>
      <c r="C1659" s="18"/>
      <c r="D1659" s="18"/>
      <c r="E1659" s="19"/>
    </row>
    <row r="1660" spans="1:5" x14ac:dyDescent="0.25">
      <c r="A1660" s="17" t="s">
        <v>8219</v>
      </c>
      <c r="B1660" s="18">
        <v>146</v>
      </c>
      <c r="C1660" s="18"/>
      <c r="D1660" s="18"/>
      <c r="E1660" s="19"/>
    </row>
    <row r="1661" spans="1:5" x14ac:dyDescent="0.25">
      <c r="A1661" s="17" t="s">
        <v>8219</v>
      </c>
      <c r="B1661" s="18">
        <v>146</v>
      </c>
      <c r="C1661" s="18"/>
      <c r="D1661" s="18"/>
      <c r="E1661" s="19"/>
    </row>
    <row r="1662" spans="1:5" x14ac:dyDescent="0.25">
      <c r="A1662" s="17" t="s">
        <v>8219</v>
      </c>
      <c r="B1662" s="18">
        <v>147</v>
      </c>
      <c r="C1662" s="18"/>
      <c r="D1662" s="18"/>
      <c r="E1662" s="19"/>
    </row>
    <row r="1663" spans="1:5" x14ac:dyDescent="0.25">
      <c r="A1663" s="17" t="s">
        <v>8219</v>
      </c>
      <c r="B1663" s="18">
        <v>147</v>
      </c>
      <c r="C1663" s="18"/>
      <c r="D1663" s="18"/>
      <c r="E1663" s="19"/>
    </row>
    <row r="1664" spans="1:5" x14ac:dyDescent="0.25">
      <c r="A1664" s="17" t="s">
        <v>8219</v>
      </c>
      <c r="B1664" s="18">
        <v>147</v>
      </c>
      <c r="C1664" s="18"/>
      <c r="D1664" s="18"/>
      <c r="E1664" s="19"/>
    </row>
    <row r="1665" spans="1:5" x14ac:dyDescent="0.25">
      <c r="A1665" s="17" t="s">
        <v>8219</v>
      </c>
      <c r="B1665" s="18">
        <v>147</v>
      </c>
      <c r="C1665" s="18"/>
      <c r="D1665" s="18"/>
      <c r="E1665" s="19"/>
    </row>
    <row r="1666" spans="1:5" x14ac:dyDescent="0.25">
      <c r="A1666" s="17" t="s">
        <v>8219</v>
      </c>
      <c r="B1666" s="18">
        <v>147</v>
      </c>
      <c r="C1666" s="18"/>
      <c r="D1666" s="18"/>
      <c r="E1666" s="19"/>
    </row>
    <row r="1667" spans="1:5" x14ac:dyDescent="0.25">
      <c r="A1667" s="17" t="s">
        <v>8219</v>
      </c>
      <c r="B1667" s="18">
        <v>147</v>
      </c>
      <c r="C1667" s="18"/>
      <c r="D1667" s="18"/>
      <c r="E1667" s="19"/>
    </row>
    <row r="1668" spans="1:5" x14ac:dyDescent="0.25">
      <c r="A1668" s="17" t="s">
        <v>8219</v>
      </c>
      <c r="B1668" s="18">
        <v>148</v>
      </c>
      <c r="C1668" s="18"/>
      <c r="D1668" s="18"/>
      <c r="E1668" s="19"/>
    </row>
    <row r="1669" spans="1:5" x14ac:dyDescent="0.25">
      <c r="A1669" s="17" t="s">
        <v>8219</v>
      </c>
      <c r="B1669" s="18">
        <v>148</v>
      </c>
      <c r="C1669" s="18"/>
      <c r="D1669" s="18"/>
      <c r="E1669" s="19"/>
    </row>
    <row r="1670" spans="1:5" x14ac:dyDescent="0.25">
      <c r="A1670" s="17" t="s">
        <v>8219</v>
      </c>
      <c r="B1670" s="18">
        <v>149</v>
      </c>
      <c r="C1670" s="18"/>
      <c r="D1670" s="18"/>
      <c r="E1670" s="19"/>
    </row>
    <row r="1671" spans="1:5" x14ac:dyDescent="0.25">
      <c r="A1671" s="17" t="s">
        <v>8219</v>
      </c>
      <c r="B1671" s="18">
        <v>149</v>
      </c>
      <c r="C1671" s="18"/>
      <c r="D1671" s="18"/>
      <c r="E1671" s="19"/>
    </row>
    <row r="1672" spans="1:5" x14ac:dyDescent="0.25">
      <c r="A1672" s="17" t="s">
        <v>8219</v>
      </c>
      <c r="B1672" s="18">
        <v>149</v>
      </c>
      <c r="C1672" s="18"/>
      <c r="D1672" s="18"/>
      <c r="E1672" s="19"/>
    </row>
    <row r="1673" spans="1:5" x14ac:dyDescent="0.25">
      <c r="A1673" s="17" t="s">
        <v>8219</v>
      </c>
      <c r="B1673" s="18">
        <v>149</v>
      </c>
      <c r="C1673" s="18"/>
      <c r="D1673" s="18"/>
      <c r="E1673" s="19"/>
    </row>
    <row r="1674" spans="1:5" x14ac:dyDescent="0.25">
      <c r="A1674" s="17" t="s">
        <v>8219</v>
      </c>
      <c r="B1674" s="18">
        <v>150</v>
      </c>
      <c r="C1674" s="18"/>
      <c r="D1674" s="18"/>
      <c r="E1674" s="19"/>
    </row>
    <row r="1675" spans="1:5" x14ac:dyDescent="0.25">
      <c r="A1675" s="17" t="s">
        <v>8219</v>
      </c>
      <c r="B1675" s="18">
        <v>150</v>
      </c>
      <c r="C1675" s="18"/>
      <c r="D1675" s="18"/>
      <c r="E1675" s="19"/>
    </row>
    <row r="1676" spans="1:5" x14ac:dyDescent="0.25">
      <c r="A1676" s="17" t="s">
        <v>8219</v>
      </c>
      <c r="B1676" s="18">
        <v>150</v>
      </c>
      <c r="C1676" s="18"/>
      <c r="D1676" s="18"/>
      <c r="E1676" s="19"/>
    </row>
    <row r="1677" spans="1:5" x14ac:dyDescent="0.25">
      <c r="A1677" s="17" t="s">
        <v>8219</v>
      </c>
      <c r="B1677" s="18">
        <v>150</v>
      </c>
      <c r="C1677" s="18"/>
      <c r="D1677" s="18"/>
      <c r="E1677" s="19"/>
    </row>
    <row r="1678" spans="1:5" x14ac:dyDescent="0.25">
      <c r="A1678" s="17" t="s">
        <v>8219</v>
      </c>
      <c r="B1678" s="18">
        <v>150</v>
      </c>
      <c r="C1678" s="18"/>
      <c r="D1678" s="18"/>
      <c r="E1678" s="19"/>
    </row>
    <row r="1679" spans="1:5" x14ac:dyDescent="0.25">
      <c r="A1679" s="17" t="s">
        <v>8219</v>
      </c>
      <c r="B1679" s="18">
        <v>151</v>
      </c>
      <c r="C1679" s="18"/>
      <c r="D1679" s="18"/>
      <c r="E1679" s="19"/>
    </row>
    <row r="1680" spans="1:5" x14ac:dyDescent="0.25">
      <c r="A1680" s="17" t="s">
        <v>8219</v>
      </c>
      <c r="B1680" s="18">
        <v>151</v>
      </c>
      <c r="C1680" s="18"/>
      <c r="D1680" s="18"/>
      <c r="E1680" s="19"/>
    </row>
    <row r="1681" spans="1:5" x14ac:dyDescent="0.25">
      <c r="A1681" s="17" t="s">
        <v>8219</v>
      </c>
      <c r="B1681" s="18">
        <v>151</v>
      </c>
      <c r="C1681" s="18"/>
      <c r="D1681" s="18"/>
      <c r="E1681" s="19"/>
    </row>
    <row r="1682" spans="1:5" x14ac:dyDescent="0.25">
      <c r="A1682" s="17" t="s">
        <v>8219</v>
      </c>
      <c r="B1682" s="18">
        <v>152</v>
      </c>
      <c r="C1682" s="18"/>
      <c r="D1682" s="18"/>
      <c r="E1682" s="19"/>
    </row>
    <row r="1683" spans="1:5" x14ac:dyDescent="0.25">
      <c r="A1683" s="17" t="s">
        <v>8219</v>
      </c>
      <c r="B1683" s="18">
        <v>153</v>
      </c>
      <c r="C1683" s="18"/>
      <c r="D1683" s="18"/>
      <c r="E1683" s="19"/>
    </row>
    <row r="1684" spans="1:5" x14ac:dyDescent="0.25">
      <c r="A1684" s="17" t="s">
        <v>8219</v>
      </c>
      <c r="B1684" s="18">
        <v>154</v>
      </c>
      <c r="C1684" s="18"/>
      <c r="D1684" s="18"/>
      <c r="E1684" s="19"/>
    </row>
    <row r="1685" spans="1:5" x14ac:dyDescent="0.25">
      <c r="A1685" s="17" t="s">
        <v>8219</v>
      </c>
      <c r="B1685" s="18">
        <v>156</v>
      </c>
      <c r="C1685" s="18"/>
      <c r="D1685" s="18"/>
      <c r="E1685" s="19"/>
    </row>
    <row r="1686" spans="1:5" x14ac:dyDescent="0.25">
      <c r="A1686" s="17" t="s">
        <v>8219</v>
      </c>
      <c r="B1686" s="18">
        <v>156</v>
      </c>
      <c r="C1686" s="18"/>
      <c r="D1686" s="18"/>
      <c r="E1686" s="19"/>
    </row>
    <row r="1687" spans="1:5" x14ac:dyDescent="0.25">
      <c r="A1687" s="17" t="s">
        <v>8219</v>
      </c>
      <c r="B1687" s="18">
        <v>157</v>
      </c>
      <c r="C1687" s="18"/>
      <c r="D1687" s="18"/>
      <c r="E1687" s="19"/>
    </row>
    <row r="1688" spans="1:5" x14ac:dyDescent="0.25">
      <c r="A1688" s="17" t="s">
        <v>8219</v>
      </c>
      <c r="B1688" s="18">
        <v>157</v>
      </c>
      <c r="C1688" s="18"/>
      <c r="D1688" s="18"/>
      <c r="E1688" s="19"/>
    </row>
    <row r="1689" spans="1:5" x14ac:dyDescent="0.25">
      <c r="A1689" s="17" t="s">
        <v>8219</v>
      </c>
      <c r="B1689" s="18">
        <v>158</v>
      </c>
      <c r="C1689" s="18"/>
      <c r="D1689" s="18"/>
      <c r="E1689" s="19"/>
    </row>
    <row r="1690" spans="1:5" x14ac:dyDescent="0.25">
      <c r="A1690" s="17" t="s">
        <v>8219</v>
      </c>
      <c r="B1690" s="18">
        <v>158</v>
      </c>
      <c r="C1690" s="18"/>
      <c r="D1690" s="18"/>
      <c r="E1690" s="19"/>
    </row>
    <row r="1691" spans="1:5" x14ac:dyDescent="0.25">
      <c r="A1691" s="17" t="s">
        <v>8219</v>
      </c>
      <c r="B1691" s="18">
        <v>158</v>
      </c>
      <c r="C1691" s="18"/>
      <c r="D1691" s="18"/>
      <c r="E1691" s="19"/>
    </row>
    <row r="1692" spans="1:5" x14ac:dyDescent="0.25">
      <c r="A1692" s="17" t="s">
        <v>8219</v>
      </c>
      <c r="B1692" s="18">
        <v>158</v>
      </c>
      <c r="C1692" s="18"/>
      <c r="D1692" s="18"/>
      <c r="E1692" s="19"/>
    </row>
    <row r="1693" spans="1:5" x14ac:dyDescent="0.25">
      <c r="A1693" s="17" t="s">
        <v>8219</v>
      </c>
      <c r="B1693" s="18">
        <v>158</v>
      </c>
      <c r="C1693" s="18"/>
      <c r="D1693" s="18"/>
      <c r="E1693" s="19"/>
    </row>
    <row r="1694" spans="1:5" x14ac:dyDescent="0.25">
      <c r="A1694" s="17" t="s">
        <v>8219</v>
      </c>
      <c r="B1694" s="18">
        <v>158</v>
      </c>
      <c r="C1694" s="18"/>
      <c r="D1694" s="18"/>
      <c r="E1694" s="19"/>
    </row>
    <row r="1695" spans="1:5" x14ac:dyDescent="0.25">
      <c r="A1695" s="17" t="s">
        <v>8219</v>
      </c>
      <c r="B1695" s="18">
        <v>159</v>
      </c>
      <c r="C1695" s="18"/>
      <c r="D1695" s="18"/>
      <c r="E1695" s="19"/>
    </row>
    <row r="1696" spans="1:5" x14ac:dyDescent="0.25">
      <c r="A1696" s="17" t="s">
        <v>8219</v>
      </c>
      <c r="B1696" s="18">
        <v>159</v>
      </c>
      <c r="C1696" s="18"/>
      <c r="D1696" s="18"/>
      <c r="E1696" s="19"/>
    </row>
    <row r="1697" spans="1:5" x14ac:dyDescent="0.25">
      <c r="A1697" s="17" t="s">
        <v>8219</v>
      </c>
      <c r="B1697" s="18">
        <v>159</v>
      </c>
      <c r="C1697" s="18"/>
      <c r="D1697" s="18"/>
      <c r="E1697" s="19"/>
    </row>
    <row r="1698" spans="1:5" x14ac:dyDescent="0.25">
      <c r="A1698" s="17" t="s">
        <v>8219</v>
      </c>
      <c r="B1698" s="18">
        <v>159</v>
      </c>
      <c r="C1698" s="18"/>
      <c r="D1698" s="18"/>
      <c r="E1698" s="19"/>
    </row>
    <row r="1699" spans="1:5" x14ac:dyDescent="0.25">
      <c r="A1699" s="17" t="s">
        <v>8219</v>
      </c>
      <c r="B1699" s="18">
        <v>159</v>
      </c>
      <c r="C1699" s="18"/>
      <c r="D1699" s="18"/>
      <c r="E1699" s="19"/>
    </row>
    <row r="1700" spans="1:5" x14ac:dyDescent="0.25">
      <c r="A1700" s="17" t="s">
        <v>8219</v>
      </c>
      <c r="B1700" s="18">
        <v>159</v>
      </c>
      <c r="C1700" s="18"/>
      <c r="D1700" s="18"/>
      <c r="E1700" s="19"/>
    </row>
    <row r="1701" spans="1:5" x14ac:dyDescent="0.25">
      <c r="A1701" s="17" t="s">
        <v>8219</v>
      </c>
      <c r="B1701" s="18">
        <v>159</v>
      </c>
      <c r="C1701" s="18"/>
      <c r="D1701" s="18"/>
      <c r="E1701" s="19"/>
    </row>
    <row r="1702" spans="1:5" x14ac:dyDescent="0.25">
      <c r="A1702" s="17" t="s">
        <v>8219</v>
      </c>
      <c r="B1702" s="18">
        <v>160</v>
      </c>
      <c r="C1702" s="18"/>
      <c r="D1702" s="18"/>
      <c r="E1702" s="19"/>
    </row>
    <row r="1703" spans="1:5" x14ac:dyDescent="0.25">
      <c r="A1703" s="17" t="s">
        <v>8219</v>
      </c>
      <c r="B1703" s="18">
        <v>160</v>
      </c>
      <c r="C1703" s="18"/>
      <c r="D1703" s="18"/>
      <c r="E1703" s="19"/>
    </row>
    <row r="1704" spans="1:5" x14ac:dyDescent="0.25">
      <c r="A1704" s="17" t="s">
        <v>8219</v>
      </c>
      <c r="B1704" s="18">
        <v>162</v>
      </c>
      <c r="C1704" s="18"/>
      <c r="D1704" s="18"/>
      <c r="E1704" s="19"/>
    </row>
    <row r="1705" spans="1:5" x14ac:dyDescent="0.25">
      <c r="A1705" s="17" t="s">
        <v>8219</v>
      </c>
      <c r="B1705" s="18">
        <v>162</v>
      </c>
      <c r="C1705" s="18"/>
      <c r="D1705" s="18"/>
      <c r="E1705" s="19"/>
    </row>
    <row r="1706" spans="1:5" x14ac:dyDescent="0.25">
      <c r="A1706" s="17" t="s">
        <v>8219</v>
      </c>
      <c r="B1706" s="18">
        <v>163</v>
      </c>
      <c r="C1706" s="18"/>
      <c r="D1706" s="18"/>
      <c r="E1706" s="19"/>
    </row>
    <row r="1707" spans="1:5" x14ac:dyDescent="0.25">
      <c r="A1707" s="17" t="s">
        <v>8219</v>
      </c>
      <c r="B1707" s="18">
        <v>163</v>
      </c>
      <c r="C1707" s="18"/>
      <c r="D1707" s="18"/>
      <c r="E1707" s="19"/>
    </row>
    <row r="1708" spans="1:5" x14ac:dyDescent="0.25">
      <c r="A1708" s="17" t="s">
        <v>8219</v>
      </c>
      <c r="B1708" s="18">
        <v>163</v>
      </c>
      <c r="C1708" s="18"/>
      <c r="D1708" s="18"/>
      <c r="E1708" s="19"/>
    </row>
    <row r="1709" spans="1:5" x14ac:dyDescent="0.25">
      <c r="A1709" s="17" t="s">
        <v>8219</v>
      </c>
      <c r="B1709" s="18">
        <v>163</v>
      </c>
      <c r="C1709" s="18"/>
      <c r="D1709" s="18"/>
      <c r="E1709" s="19"/>
    </row>
    <row r="1710" spans="1:5" x14ac:dyDescent="0.25">
      <c r="A1710" s="17" t="s">
        <v>8219</v>
      </c>
      <c r="B1710" s="18">
        <v>163</v>
      </c>
      <c r="C1710" s="18"/>
      <c r="D1710" s="18"/>
      <c r="E1710" s="19"/>
    </row>
    <row r="1711" spans="1:5" x14ac:dyDescent="0.25">
      <c r="A1711" s="17" t="s">
        <v>8219</v>
      </c>
      <c r="B1711" s="18">
        <v>165</v>
      </c>
      <c r="C1711" s="18"/>
      <c r="D1711" s="18"/>
      <c r="E1711" s="19"/>
    </row>
    <row r="1712" spans="1:5" x14ac:dyDescent="0.25">
      <c r="A1712" s="17" t="s">
        <v>8219</v>
      </c>
      <c r="B1712" s="18">
        <v>165</v>
      </c>
      <c r="C1712" s="18"/>
      <c r="D1712" s="18"/>
      <c r="E1712" s="19"/>
    </row>
    <row r="1713" spans="1:5" x14ac:dyDescent="0.25">
      <c r="A1713" s="17" t="s">
        <v>8219</v>
      </c>
      <c r="B1713" s="18">
        <v>165</v>
      </c>
      <c r="C1713" s="18"/>
      <c r="D1713" s="18"/>
      <c r="E1713" s="19"/>
    </row>
    <row r="1714" spans="1:5" x14ac:dyDescent="0.25">
      <c r="A1714" s="17" t="s">
        <v>8219</v>
      </c>
      <c r="B1714" s="18">
        <v>166</v>
      </c>
      <c r="C1714" s="18"/>
      <c r="D1714" s="18"/>
      <c r="E1714" s="19"/>
    </row>
    <row r="1715" spans="1:5" x14ac:dyDescent="0.25">
      <c r="A1715" s="17" t="s">
        <v>8219</v>
      </c>
      <c r="B1715" s="18">
        <v>167</v>
      </c>
      <c r="C1715" s="18"/>
      <c r="D1715" s="18"/>
      <c r="E1715" s="19"/>
    </row>
    <row r="1716" spans="1:5" x14ac:dyDescent="0.25">
      <c r="A1716" s="17" t="s">
        <v>8219</v>
      </c>
      <c r="B1716" s="18">
        <v>167</v>
      </c>
      <c r="C1716" s="18"/>
      <c r="D1716" s="18"/>
      <c r="E1716" s="19"/>
    </row>
    <row r="1717" spans="1:5" x14ac:dyDescent="0.25">
      <c r="A1717" s="17" t="s">
        <v>8219</v>
      </c>
      <c r="B1717" s="18">
        <v>167</v>
      </c>
      <c r="C1717" s="18"/>
      <c r="D1717" s="18"/>
      <c r="E1717" s="19"/>
    </row>
    <row r="1718" spans="1:5" x14ac:dyDescent="0.25">
      <c r="A1718" s="17" t="s">
        <v>8219</v>
      </c>
      <c r="B1718" s="18">
        <v>167</v>
      </c>
      <c r="C1718" s="18"/>
      <c r="D1718" s="18"/>
      <c r="E1718" s="19"/>
    </row>
    <row r="1719" spans="1:5" x14ac:dyDescent="0.25">
      <c r="A1719" s="17" t="s">
        <v>8219</v>
      </c>
      <c r="B1719" s="18">
        <v>167</v>
      </c>
      <c r="C1719" s="18"/>
      <c r="D1719" s="18"/>
      <c r="E1719" s="19"/>
    </row>
    <row r="1720" spans="1:5" x14ac:dyDescent="0.25">
      <c r="A1720" s="17" t="s">
        <v>8219</v>
      </c>
      <c r="B1720" s="18">
        <v>167</v>
      </c>
      <c r="C1720" s="18"/>
      <c r="D1720" s="18"/>
      <c r="E1720" s="19"/>
    </row>
    <row r="1721" spans="1:5" x14ac:dyDescent="0.25">
      <c r="A1721" s="17" t="s">
        <v>8219</v>
      </c>
      <c r="B1721" s="18">
        <v>167</v>
      </c>
      <c r="C1721" s="18"/>
      <c r="D1721" s="18"/>
      <c r="E1721" s="19"/>
    </row>
    <row r="1722" spans="1:5" x14ac:dyDescent="0.25">
      <c r="A1722" s="17" t="s">
        <v>8219</v>
      </c>
      <c r="B1722" s="18">
        <v>168</v>
      </c>
      <c r="C1722" s="18"/>
      <c r="D1722" s="18"/>
      <c r="E1722" s="19"/>
    </row>
    <row r="1723" spans="1:5" x14ac:dyDescent="0.25">
      <c r="A1723" s="17" t="s">
        <v>8219</v>
      </c>
      <c r="B1723" s="18">
        <v>168</v>
      </c>
      <c r="C1723" s="18"/>
      <c r="D1723" s="18"/>
      <c r="E1723" s="19"/>
    </row>
    <row r="1724" spans="1:5" x14ac:dyDescent="0.25">
      <c r="A1724" s="17" t="s">
        <v>8219</v>
      </c>
      <c r="B1724" s="18">
        <v>168</v>
      </c>
      <c r="C1724" s="18"/>
      <c r="D1724" s="18"/>
      <c r="E1724" s="19"/>
    </row>
    <row r="1725" spans="1:5" x14ac:dyDescent="0.25">
      <c r="A1725" s="17" t="s">
        <v>8219</v>
      </c>
      <c r="B1725" s="18">
        <v>168</v>
      </c>
      <c r="C1725" s="18"/>
      <c r="D1725" s="18"/>
      <c r="E1725" s="19"/>
    </row>
    <row r="1726" spans="1:5" x14ac:dyDescent="0.25">
      <c r="A1726" s="17" t="s">
        <v>8219</v>
      </c>
      <c r="B1726" s="18">
        <v>169</v>
      </c>
      <c r="C1726" s="18"/>
      <c r="D1726" s="18"/>
      <c r="E1726" s="19"/>
    </row>
    <row r="1727" spans="1:5" x14ac:dyDescent="0.25">
      <c r="A1727" s="17" t="s">
        <v>8219</v>
      </c>
      <c r="B1727" s="18">
        <v>169</v>
      </c>
      <c r="C1727" s="18"/>
      <c r="D1727" s="18"/>
      <c r="E1727" s="19"/>
    </row>
    <row r="1728" spans="1:5" x14ac:dyDescent="0.25">
      <c r="A1728" s="17" t="s">
        <v>8219</v>
      </c>
      <c r="B1728" s="18">
        <v>169</v>
      </c>
      <c r="C1728" s="18"/>
      <c r="D1728" s="18"/>
      <c r="E1728" s="19"/>
    </row>
    <row r="1729" spans="1:5" x14ac:dyDescent="0.25">
      <c r="A1729" s="17" t="s">
        <v>8219</v>
      </c>
      <c r="B1729" s="18">
        <v>169</v>
      </c>
      <c r="C1729" s="18"/>
      <c r="D1729" s="18"/>
      <c r="E1729" s="19"/>
    </row>
    <row r="1730" spans="1:5" x14ac:dyDescent="0.25">
      <c r="A1730" s="17" t="s">
        <v>8219</v>
      </c>
      <c r="B1730" s="18">
        <v>169</v>
      </c>
      <c r="C1730" s="18"/>
      <c r="D1730" s="18"/>
      <c r="E1730" s="19"/>
    </row>
    <row r="1731" spans="1:5" x14ac:dyDescent="0.25">
      <c r="A1731" s="17" t="s">
        <v>8219</v>
      </c>
      <c r="B1731" s="18">
        <v>170</v>
      </c>
      <c r="C1731" s="18"/>
      <c r="D1731" s="18"/>
      <c r="E1731" s="19"/>
    </row>
    <row r="1732" spans="1:5" x14ac:dyDescent="0.25">
      <c r="A1732" s="17" t="s">
        <v>8219</v>
      </c>
      <c r="B1732" s="18">
        <v>170</v>
      </c>
      <c r="C1732" s="18"/>
      <c r="D1732" s="18"/>
      <c r="E1732" s="19"/>
    </row>
    <row r="1733" spans="1:5" x14ac:dyDescent="0.25">
      <c r="A1733" s="17" t="s">
        <v>8219</v>
      </c>
      <c r="B1733" s="18">
        <v>170</v>
      </c>
      <c r="C1733" s="18"/>
      <c r="D1733" s="18"/>
      <c r="E1733" s="19"/>
    </row>
    <row r="1734" spans="1:5" x14ac:dyDescent="0.25">
      <c r="A1734" s="17" t="s">
        <v>8219</v>
      </c>
      <c r="B1734" s="18">
        <v>171</v>
      </c>
      <c r="C1734" s="18"/>
      <c r="D1734" s="18"/>
      <c r="E1734" s="19"/>
    </row>
    <row r="1735" spans="1:5" x14ac:dyDescent="0.25">
      <c r="A1735" s="17" t="s">
        <v>8219</v>
      </c>
      <c r="B1735" s="18">
        <v>172</v>
      </c>
      <c r="C1735" s="18"/>
      <c r="D1735" s="18"/>
      <c r="E1735" s="19"/>
    </row>
    <row r="1736" spans="1:5" x14ac:dyDescent="0.25">
      <c r="A1736" s="17" t="s">
        <v>8219</v>
      </c>
      <c r="B1736" s="18">
        <v>173</v>
      </c>
      <c r="C1736" s="18"/>
      <c r="D1736" s="18"/>
      <c r="E1736" s="19"/>
    </row>
    <row r="1737" spans="1:5" x14ac:dyDescent="0.25">
      <c r="A1737" s="17" t="s">
        <v>8219</v>
      </c>
      <c r="B1737" s="18">
        <v>173</v>
      </c>
      <c r="C1737" s="18"/>
      <c r="D1737" s="18"/>
      <c r="E1737" s="19"/>
    </row>
    <row r="1738" spans="1:5" x14ac:dyDescent="0.25">
      <c r="A1738" s="17" t="s">
        <v>8219</v>
      </c>
      <c r="B1738" s="18">
        <v>174</v>
      </c>
      <c r="C1738" s="18"/>
      <c r="D1738" s="18"/>
      <c r="E1738" s="19"/>
    </row>
    <row r="1739" spans="1:5" x14ac:dyDescent="0.25">
      <c r="A1739" s="17" t="s">
        <v>8219</v>
      </c>
      <c r="B1739" s="18">
        <v>174</v>
      </c>
      <c r="C1739" s="18"/>
      <c r="D1739" s="18"/>
      <c r="E1739" s="19"/>
    </row>
    <row r="1740" spans="1:5" x14ac:dyDescent="0.25">
      <c r="A1740" s="17" t="s">
        <v>8219</v>
      </c>
      <c r="B1740" s="18">
        <v>174</v>
      </c>
      <c r="C1740" s="18"/>
      <c r="D1740" s="18"/>
      <c r="E1740" s="19"/>
    </row>
    <row r="1741" spans="1:5" x14ac:dyDescent="0.25">
      <c r="A1741" s="17" t="s">
        <v>8219</v>
      </c>
      <c r="B1741" s="18">
        <v>175</v>
      </c>
      <c r="C1741" s="18"/>
      <c r="D1741" s="18"/>
      <c r="E1741" s="19"/>
    </row>
    <row r="1742" spans="1:5" x14ac:dyDescent="0.25">
      <c r="A1742" s="17" t="s">
        <v>8219</v>
      </c>
      <c r="B1742" s="18">
        <v>175</v>
      </c>
      <c r="C1742" s="18"/>
      <c r="D1742" s="18"/>
      <c r="E1742" s="19"/>
    </row>
    <row r="1743" spans="1:5" x14ac:dyDescent="0.25">
      <c r="A1743" s="17" t="s">
        <v>8219</v>
      </c>
      <c r="B1743" s="18">
        <v>176</v>
      </c>
      <c r="C1743" s="18"/>
      <c r="D1743" s="18"/>
      <c r="E1743" s="19"/>
    </row>
    <row r="1744" spans="1:5" x14ac:dyDescent="0.25">
      <c r="A1744" s="17" t="s">
        <v>8219</v>
      </c>
      <c r="B1744" s="18">
        <v>176</v>
      </c>
      <c r="C1744" s="18"/>
      <c r="D1744" s="18"/>
      <c r="E1744" s="19"/>
    </row>
    <row r="1745" spans="1:5" x14ac:dyDescent="0.25">
      <c r="A1745" s="17" t="s">
        <v>8219</v>
      </c>
      <c r="B1745" s="18">
        <v>176</v>
      </c>
      <c r="C1745" s="18"/>
      <c r="D1745" s="18"/>
      <c r="E1745" s="19"/>
    </row>
    <row r="1746" spans="1:5" x14ac:dyDescent="0.25">
      <c r="A1746" s="17" t="s">
        <v>8219</v>
      </c>
      <c r="B1746" s="18">
        <v>176</v>
      </c>
      <c r="C1746" s="18"/>
      <c r="D1746" s="18"/>
      <c r="E1746" s="19"/>
    </row>
    <row r="1747" spans="1:5" x14ac:dyDescent="0.25">
      <c r="A1747" s="17" t="s">
        <v>8219</v>
      </c>
      <c r="B1747" s="18">
        <v>177</v>
      </c>
      <c r="C1747" s="18"/>
      <c r="D1747" s="18"/>
      <c r="E1747" s="19"/>
    </row>
    <row r="1748" spans="1:5" x14ac:dyDescent="0.25">
      <c r="A1748" s="17" t="s">
        <v>8219</v>
      </c>
      <c r="B1748" s="18">
        <v>178</v>
      </c>
      <c r="C1748" s="18"/>
      <c r="D1748" s="18"/>
      <c r="E1748" s="19"/>
    </row>
    <row r="1749" spans="1:5" x14ac:dyDescent="0.25">
      <c r="A1749" s="17" t="s">
        <v>8219</v>
      </c>
      <c r="B1749" s="18">
        <v>179</v>
      </c>
      <c r="C1749" s="18"/>
      <c r="D1749" s="18"/>
      <c r="E1749" s="19"/>
    </row>
    <row r="1750" spans="1:5" x14ac:dyDescent="0.25">
      <c r="A1750" s="17" t="s">
        <v>8219</v>
      </c>
      <c r="B1750" s="18">
        <v>179</v>
      </c>
      <c r="C1750" s="18"/>
      <c r="D1750" s="18"/>
      <c r="E1750" s="19"/>
    </row>
    <row r="1751" spans="1:5" x14ac:dyDescent="0.25">
      <c r="A1751" s="17" t="s">
        <v>8219</v>
      </c>
      <c r="B1751" s="18">
        <v>179</v>
      </c>
      <c r="C1751" s="18"/>
      <c r="D1751" s="18"/>
      <c r="E1751" s="19"/>
    </row>
    <row r="1752" spans="1:5" x14ac:dyDescent="0.25">
      <c r="A1752" s="17" t="s">
        <v>8219</v>
      </c>
      <c r="B1752" s="18">
        <v>179</v>
      </c>
      <c r="C1752" s="18"/>
      <c r="D1752" s="18"/>
      <c r="E1752" s="19"/>
    </row>
    <row r="1753" spans="1:5" x14ac:dyDescent="0.25">
      <c r="A1753" s="17" t="s">
        <v>8219</v>
      </c>
      <c r="B1753" s="18">
        <v>180</v>
      </c>
      <c r="C1753" s="18"/>
      <c r="D1753" s="18"/>
      <c r="E1753" s="19"/>
    </row>
    <row r="1754" spans="1:5" x14ac:dyDescent="0.25">
      <c r="A1754" s="17" t="s">
        <v>8219</v>
      </c>
      <c r="B1754" s="18">
        <v>180</v>
      </c>
      <c r="C1754" s="18"/>
      <c r="D1754" s="18"/>
      <c r="E1754" s="19"/>
    </row>
    <row r="1755" spans="1:5" x14ac:dyDescent="0.25">
      <c r="A1755" s="17" t="s">
        <v>8219</v>
      </c>
      <c r="B1755" s="18">
        <v>181</v>
      </c>
      <c r="C1755" s="18"/>
      <c r="D1755" s="18"/>
      <c r="E1755" s="19"/>
    </row>
    <row r="1756" spans="1:5" x14ac:dyDescent="0.25">
      <c r="A1756" s="17" t="s">
        <v>8219</v>
      </c>
      <c r="B1756" s="18">
        <v>181</v>
      </c>
      <c r="C1756" s="18"/>
      <c r="D1756" s="18"/>
      <c r="E1756" s="19"/>
    </row>
    <row r="1757" spans="1:5" x14ac:dyDescent="0.25">
      <c r="A1757" s="17" t="s">
        <v>8219</v>
      </c>
      <c r="B1757" s="18">
        <v>181</v>
      </c>
      <c r="C1757" s="18"/>
      <c r="D1757" s="18"/>
      <c r="E1757" s="19"/>
    </row>
    <row r="1758" spans="1:5" x14ac:dyDescent="0.25">
      <c r="A1758" s="17" t="s">
        <v>8219</v>
      </c>
      <c r="B1758" s="18">
        <v>182</v>
      </c>
      <c r="C1758" s="18"/>
      <c r="D1758" s="18"/>
      <c r="E1758" s="19"/>
    </row>
    <row r="1759" spans="1:5" x14ac:dyDescent="0.25">
      <c r="A1759" s="17" t="s">
        <v>8219</v>
      </c>
      <c r="B1759" s="18">
        <v>182</v>
      </c>
      <c r="C1759" s="18"/>
      <c r="D1759" s="18"/>
      <c r="E1759" s="19"/>
    </row>
    <row r="1760" spans="1:5" x14ac:dyDescent="0.25">
      <c r="A1760" s="17" t="s">
        <v>8219</v>
      </c>
      <c r="B1760" s="18">
        <v>182</v>
      </c>
      <c r="C1760" s="18"/>
      <c r="D1760" s="18"/>
      <c r="E1760" s="19"/>
    </row>
    <row r="1761" spans="1:5" x14ac:dyDescent="0.25">
      <c r="A1761" s="17" t="s">
        <v>8219</v>
      </c>
      <c r="B1761" s="18">
        <v>183</v>
      </c>
      <c r="C1761" s="18"/>
      <c r="D1761" s="18"/>
      <c r="E1761" s="19"/>
    </row>
    <row r="1762" spans="1:5" x14ac:dyDescent="0.25">
      <c r="A1762" s="17" t="s">
        <v>8219</v>
      </c>
      <c r="B1762" s="18">
        <v>183</v>
      </c>
      <c r="C1762" s="18"/>
      <c r="D1762" s="18"/>
      <c r="E1762" s="19"/>
    </row>
    <row r="1763" spans="1:5" x14ac:dyDescent="0.25">
      <c r="A1763" s="17" t="s">
        <v>8219</v>
      </c>
      <c r="B1763" s="18">
        <v>183</v>
      </c>
      <c r="C1763" s="18"/>
      <c r="D1763" s="18"/>
      <c r="E1763" s="19"/>
    </row>
    <row r="1764" spans="1:5" x14ac:dyDescent="0.25">
      <c r="A1764" s="17" t="s">
        <v>8219</v>
      </c>
      <c r="B1764" s="18">
        <v>183</v>
      </c>
      <c r="C1764" s="18"/>
      <c r="D1764" s="18"/>
      <c r="E1764" s="19"/>
    </row>
    <row r="1765" spans="1:5" x14ac:dyDescent="0.25">
      <c r="A1765" s="17" t="s">
        <v>8219</v>
      </c>
      <c r="B1765" s="18">
        <v>184</v>
      </c>
      <c r="C1765" s="18"/>
      <c r="D1765" s="18"/>
      <c r="E1765" s="19"/>
    </row>
    <row r="1766" spans="1:5" x14ac:dyDescent="0.25">
      <c r="A1766" s="17" t="s">
        <v>8219</v>
      </c>
      <c r="B1766" s="18">
        <v>184</v>
      </c>
      <c r="C1766" s="18"/>
      <c r="D1766" s="18"/>
      <c r="E1766" s="19"/>
    </row>
    <row r="1767" spans="1:5" x14ac:dyDescent="0.25">
      <c r="A1767" s="17" t="s">
        <v>8219</v>
      </c>
      <c r="B1767" s="18">
        <v>184</v>
      </c>
      <c r="C1767" s="18"/>
      <c r="D1767" s="18"/>
      <c r="E1767" s="19"/>
    </row>
    <row r="1768" spans="1:5" x14ac:dyDescent="0.25">
      <c r="A1768" s="17" t="s">
        <v>8219</v>
      </c>
      <c r="B1768" s="18">
        <v>184</v>
      </c>
      <c r="C1768" s="18"/>
      <c r="D1768" s="18"/>
      <c r="E1768" s="19"/>
    </row>
    <row r="1769" spans="1:5" x14ac:dyDescent="0.25">
      <c r="A1769" s="17" t="s">
        <v>8219</v>
      </c>
      <c r="B1769" s="18">
        <v>185</v>
      </c>
      <c r="C1769" s="18"/>
      <c r="D1769" s="18"/>
      <c r="E1769" s="19"/>
    </row>
    <row r="1770" spans="1:5" x14ac:dyDescent="0.25">
      <c r="A1770" s="17" t="s">
        <v>8219</v>
      </c>
      <c r="B1770" s="18">
        <v>185</v>
      </c>
      <c r="C1770" s="18"/>
      <c r="D1770" s="18"/>
      <c r="E1770" s="19"/>
    </row>
    <row r="1771" spans="1:5" x14ac:dyDescent="0.25">
      <c r="A1771" s="17" t="s">
        <v>8219</v>
      </c>
      <c r="B1771" s="18">
        <v>186</v>
      </c>
      <c r="C1771" s="18"/>
      <c r="D1771" s="18"/>
      <c r="E1771" s="19"/>
    </row>
    <row r="1772" spans="1:5" x14ac:dyDescent="0.25">
      <c r="A1772" s="17" t="s">
        <v>8219</v>
      </c>
      <c r="B1772" s="18">
        <v>186</v>
      </c>
      <c r="C1772" s="18"/>
      <c r="D1772" s="18"/>
      <c r="E1772" s="19"/>
    </row>
    <row r="1773" spans="1:5" x14ac:dyDescent="0.25">
      <c r="A1773" s="17" t="s">
        <v>8219</v>
      </c>
      <c r="B1773" s="18">
        <v>186</v>
      </c>
      <c r="C1773" s="18"/>
      <c r="D1773" s="18"/>
      <c r="E1773" s="19"/>
    </row>
    <row r="1774" spans="1:5" x14ac:dyDescent="0.25">
      <c r="A1774" s="17" t="s">
        <v>8219</v>
      </c>
      <c r="B1774" s="18">
        <v>187</v>
      </c>
      <c r="C1774" s="18"/>
      <c r="D1774" s="18"/>
      <c r="E1774" s="19"/>
    </row>
    <row r="1775" spans="1:5" x14ac:dyDescent="0.25">
      <c r="A1775" s="17" t="s">
        <v>8219</v>
      </c>
      <c r="B1775" s="18">
        <v>188</v>
      </c>
      <c r="C1775" s="18"/>
      <c r="D1775" s="18"/>
      <c r="E1775" s="19"/>
    </row>
    <row r="1776" spans="1:5" x14ac:dyDescent="0.25">
      <c r="A1776" s="17" t="s">
        <v>8219</v>
      </c>
      <c r="B1776" s="18">
        <v>188</v>
      </c>
      <c r="C1776" s="18"/>
      <c r="D1776" s="18"/>
      <c r="E1776" s="19"/>
    </row>
    <row r="1777" spans="1:5" x14ac:dyDescent="0.25">
      <c r="A1777" s="17" t="s">
        <v>8219</v>
      </c>
      <c r="B1777" s="18">
        <v>188</v>
      </c>
      <c r="C1777" s="18"/>
      <c r="D1777" s="18"/>
      <c r="E1777" s="19"/>
    </row>
    <row r="1778" spans="1:5" x14ac:dyDescent="0.25">
      <c r="A1778" s="17" t="s">
        <v>8219</v>
      </c>
      <c r="B1778" s="18">
        <v>189</v>
      </c>
      <c r="C1778" s="18"/>
      <c r="D1778" s="18"/>
      <c r="E1778" s="19"/>
    </row>
    <row r="1779" spans="1:5" x14ac:dyDescent="0.25">
      <c r="A1779" s="17" t="s">
        <v>8219</v>
      </c>
      <c r="B1779" s="18">
        <v>189</v>
      </c>
      <c r="C1779" s="18"/>
      <c r="D1779" s="18"/>
      <c r="E1779" s="19"/>
    </row>
    <row r="1780" spans="1:5" x14ac:dyDescent="0.25">
      <c r="A1780" s="17" t="s">
        <v>8219</v>
      </c>
      <c r="B1780" s="18">
        <v>190</v>
      </c>
      <c r="C1780" s="18"/>
      <c r="D1780" s="18"/>
      <c r="E1780" s="19"/>
    </row>
    <row r="1781" spans="1:5" x14ac:dyDescent="0.25">
      <c r="A1781" s="17" t="s">
        <v>8219</v>
      </c>
      <c r="B1781" s="18">
        <v>190</v>
      </c>
      <c r="C1781" s="18"/>
      <c r="D1781" s="18"/>
      <c r="E1781" s="19"/>
    </row>
    <row r="1782" spans="1:5" x14ac:dyDescent="0.25">
      <c r="A1782" s="17" t="s">
        <v>8219</v>
      </c>
      <c r="B1782" s="18">
        <v>191</v>
      </c>
      <c r="C1782" s="18"/>
      <c r="D1782" s="18"/>
      <c r="E1782" s="19"/>
    </row>
    <row r="1783" spans="1:5" x14ac:dyDescent="0.25">
      <c r="A1783" s="17" t="s">
        <v>8219</v>
      </c>
      <c r="B1783" s="18">
        <v>191</v>
      </c>
      <c r="C1783" s="18"/>
      <c r="D1783" s="18"/>
      <c r="E1783" s="19"/>
    </row>
    <row r="1784" spans="1:5" x14ac:dyDescent="0.25">
      <c r="A1784" s="17" t="s">
        <v>8219</v>
      </c>
      <c r="B1784" s="18">
        <v>191</v>
      </c>
      <c r="C1784" s="18"/>
      <c r="D1784" s="18"/>
      <c r="E1784" s="19"/>
    </row>
    <row r="1785" spans="1:5" x14ac:dyDescent="0.25">
      <c r="A1785" s="17" t="s">
        <v>8219</v>
      </c>
      <c r="B1785" s="18">
        <v>191</v>
      </c>
      <c r="C1785" s="18"/>
      <c r="D1785" s="18"/>
      <c r="E1785" s="19"/>
    </row>
    <row r="1786" spans="1:5" x14ac:dyDescent="0.25">
      <c r="A1786" s="17" t="s">
        <v>8219</v>
      </c>
      <c r="B1786" s="18">
        <v>191</v>
      </c>
      <c r="C1786" s="18"/>
      <c r="D1786" s="18"/>
      <c r="E1786" s="19"/>
    </row>
    <row r="1787" spans="1:5" x14ac:dyDescent="0.25">
      <c r="A1787" s="17" t="s">
        <v>8219</v>
      </c>
      <c r="B1787" s="18">
        <v>193</v>
      </c>
      <c r="C1787" s="18"/>
      <c r="D1787" s="18"/>
      <c r="E1787" s="19"/>
    </row>
    <row r="1788" spans="1:5" x14ac:dyDescent="0.25">
      <c r="A1788" s="17" t="s">
        <v>8219</v>
      </c>
      <c r="B1788" s="18">
        <v>193</v>
      </c>
      <c r="C1788" s="18"/>
      <c r="D1788" s="18"/>
      <c r="E1788" s="19"/>
    </row>
    <row r="1789" spans="1:5" x14ac:dyDescent="0.25">
      <c r="A1789" s="17" t="s">
        <v>8219</v>
      </c>
      <c r="B1789" s="18">
        <v>193</v>
      </c>
      <c r="C1789" s="18"/>
      <c r="D1789" s="18"/>
      <c r="E1789" s="19"/>
    </row>
    <row r="1790" spans="1:5" x14ac:dyDescent="0.25">
      <c r="A1790" s="17" t="s">
        <v>8219</v>
      </c>
      <c r="B1790" s="18">
        <v>194</v>
      </c>
      <c r="C1790" s="18"/>
      <c r="D1790" s="18"/>
      <c r="E1790" s="19"/>
    </row>
    <row r="1791" spans="1:5" x14ac:dyDescent="0.25">
      <c r="A1791" s="17" t="s">
        <v>8219</v>
      </c>
      <c r="B1791" s="18">
        <v>194</v>
      </c>
      <c r="C1791" s="18"/>
      <c r="D1791" s="18"/>
      <c r="E1791" s="19"/>
    </row>
    <row r="1792" spans="1:5" x14ac:dyDescent="0.25">
      <c r="A1792" s="17" t="s">
        <v>8219</v>
      </c>
      <c r="B1792" s="18">
        <v>196</v>
      </c>
      <c r="C1792" s="18"/>
      <c r="D1792" s="18"/>
      <c r="E1792" s="19"/>
    </row>
    <row r="1793" spans="1:5" x14ac:dyDescent="0.25">
      <c r="A1793" s="17" t="s">
        <v>8219</v>
      </c>
      <c r="B1793" s="18">
        <v>196</v>
      </c>
      <c r="C1793" s="18"/>
      <c r="D1793" s="18"/>
      <c r="E1793" s="19"/>
    </row>
    <row r="1794" spans="1:5" x14ac:dyDescent="0.25">
      <c r="A1794" s="17" t="s">
        <v>8219</v>
      </c>
      <c r="B1794" s="18">
        <v>196</v>
      </c>
      <c r="C1794" s="18"/>
      <c r="D1794" s="18"/>
      <c r="E1794" s="19"/>
    </row>
    <row r="1795" spans="1:5" x14ac:dyDescent="0.25">
      <c r="A1795" s="17" t="s">
        <v>8219</v>
      </c>
      <c r="B1795" s="18">
        <v>197</v>
      </c>
      <c r="C1795" s="18"/>
      <c r="D1795" s="18"/>
      <c r="E1795" s="19"/>
    </row>
    <row r="1796" spans="1:5" x14ac:dyDescent="0.25">
      <c r="A1796" s="17" t="s">
        <v>8219</v>
      </c>
      <c r="B1796" s="18">
        <v>197</v>
      </c>
      <c r="C1796" s="18"/>
      <c r="D1796" s="18"/>
      <c r="E1796" s="19"/>
    </row>
    <row r="1797" spans="1:5" x14ac:dyDescent="0.25">
      <c r="A1797" s="17" t="s">
        <v>8219</v>
      </c>
      <c r="B1797" s="18">
        <v>199</v>
      </c>
      <c r="C1797" s="18"/>
      <c r="D1797" s="18"/>
      <c r="E1797" s="19"/>
    </row>
    <row r="1798" spans="1:5" x14ac:dyDescent="0.25">
      <c r="A1798" s="17" t="s">
        <v>8219</v>
      </c>
      <c r="B1798" s="18">
        <v>199</v>
      </c>
      <c r="C1798" s="18"/>
      <c r="D1798" s="18"/>
      <c r="E1798" s="19"/>
    </row>
    <row r="1799" spans="1:5" x14ac:dyDescent="0.25">
      <c r="A1799" s="17" t="s">
        <v>8219</v>
      </c>
      <c r="B1799" s="18">
        <v>199</v>
      </c>
      <c r="C1799" s="18"/>
      <c r="D1799" s="18"/>
      <c r="E1799" s="19"/>
    </row>
    <row r="1800" spans="1:5" x14ac:dyDescent="0.25">
      <c r="A1800" s="17" t="s">
        <v>8219</v>
      </c>
      <c r="B1800" s="18">
        <v>200</v>
      </c>
      <c r="C1800" s="18"/>
      <c r="D1800" s="18"/>
      <c r="E1800" s="19"/>
    </row>
    <row r="1801" spans="1:5" x14ac:dyDescent="0.25">
      <c r="A1801" s="17" t="s">
        <v>8219</v>
      </c>
      <c r="B1801" s="18">
        <v>200</v>
      </c>
      <c r="C1801" s="18"/>
      <c r="D1801" s="18"/>
      <c r="E1801" s="19"/>
    </row>
    <row r="1802" spans="1:5" x14ac:dyDescent="0.25">
      <c r="A1802" s="17" t="s">
        <v>8219</v>
      </c>
      <c r="B1802" s="18">
        <v>202</v>
      </c>
      <c r="C1802" s="18"/>
      <c r="D1802" s="18"/>
      <c r="E1802" s="19"/>
    </row>
    <row r="1803" spans="1:5" x14ac:dyDescent="0.25">
      <c r="A1803" s="17" t="s">
        <v>8219</v>
      </c>
      <c r="B1803" s="18">
        <v>202</v>
      </c>
      <c r="C1803" s="18"/>
      <c r="D1803" s="18"/>
      <c r="E1803" s="19"/>
    </row>
    <row r="1804" spans="1:5" x14ac:dyDescent="0.25">
      <c r="A1804" s="17" t="s">
        <v>8219</v>
      </c>
      <c r="B1804" s="18">
        <v>202</v>
      </c>
      <c r="C1804" s="18"/>
      <c r="D1804" s="18"/>
      <c r="E1804" s="19"/>
    </row>
    <row r="1805" spans="1:5" x14ac:dyDescent="0.25">
      <c r="A1805" s="17" t="s">
        <v>8219</v>
      </c>
      <c r="B1805" s="18">
        <v>202</v>
      </c>
      <c r="C1805" s="18"/>
      <c r="D1805" s="18"/>
      <c r="E1805" s="19"/>
    </row>
    <row r="1806" spans="1:5" x14ac:dyDescent="0.25">
      <c r="A1806" s="17" t="s">
        <v>8219</v>
      </c>
      <c r="B1806" s="18">
        <v>203</v>
      </c>
      <c r="C1806" s="18"/>
      <c r="D1806" s="18"/>
      <c r="E1806" s="19"/>
    </row>
    <row r="1807" spans="1:5" x14ac:dyDescent="0.25">
      <c r="A1807" s="17" t="s">
        <v>8219</v>
      </c>
      <c r="B1807" s="18">
        <v>204</v>
      </c>
      <c r="C1807" s="18"/>
      <c r="D1807" s="18"/>
      <c r="E1807" s="19"/>
    </row>
    <row r="1808" spans="1:5" x14ac:dyDescent="0.25">
      <c r="A1808" s="17" t="s">
        <v>8219</v>
      </c>
      <c r="B1808" s="18">
        <v>204</v>
      </c>
      <c r="C1808" s="18"/>
      <c r="D1808" s="18"/>
      <c r="E1808" s="19"/>
    </row>
    <row r="1809" spans="1:5" x14ac:dyDescent="0.25">
      <c r="A1809" s="17" t="s">
        <v>8219</v>
      </c>
      <c r="B1809" s="18">
        <v>205</v>
      </c>
      <c r="C1809" s="18"/>
      <c r="D1809" s="18"/>
      <c r="E1809" s="19"/>
    </row>
    <row r="1810" spans="1:5" x14ac:dyDescent="0.25">
      <c r="A1810" s="17" t="s">
        <v>8219</v>
      </c>
      <c r="B1810" s="18">
        <v>205</v>
      </c>
      <c r="C1810" s="18"/>
      <c r="D1810" s="18"/>
      <c r="E1810" s="19"/>
    </row>
    <row r="1811" spans="1:5" x14ac:dyDescent="0.25">
      <c r="A1811" s="17" t="s">
        <v>8219</v>
      </c>
      <c r="B1811" s="18">
        <v>205</v>
      </c>
      <c r="C1811" s="18"/>
      <c r="D1811" s="18"/>
      <c r="E1811" s="19"/>
    </row>
    <row r="1812" spans="1:5" x14ac:dyDescent="0.25">
      <c r="A1812" s="17" t="s">
        <v>8219</v>
      </c>
      <c r="B1812" s="18">
        <v>205</v>
      </c>
      <c r="C1812" s="18"/>
      <c r="D1812" s="18"/>
      <c r="E1812" s="19"/>
    </row>
    <row r="1813" spans="1:5" x14ac:dyDescent="0.25">
      <c r="A1813" s="17" t="s">
        <v>8219</v>
      </c>
      <c r="B1813" s="18">
        <v>206</v>
      </c>
      <c r="C1813" s="18"/>
      <c r="D1813" s="18"/>
      <c r="E1813" s="19"/>
    </row>
    <row r="1814" spans="1:5" x14ac:dyDescent="0.25">
      <c r="A1814" s="17" t="s">
        <v>8219</v>
      </c>
      <c r="B1814" s="18">
        <v>206</v>
      </c>
      <c r="C1814" s="18"/>
      <c r="D1814" s="18"/>
      <c r="E1814" s="19"/>
    </row>
    <row r="1815" spans="1:5" x14ac:dyDescent="0.25">
      <c r="A1815" s="17" t="s">
        <v>8219</v>
      </c>
      <c r="B1815" s="18">
        <v>206</v>
      </c>
      <c r="C1815" s="18"/>
      <c r="D1815" s="18"/>
      <c r="E1815" s="19"/>
    </row>
    <row r="1816" spans="1:5" x14ac:dyDescent="0.25">
      <c r="A1816" s="17" t="s">
        <v>8219</v>
      </c>
      <c r="B1816" s="18">
        <v>206</v>
      </c>
      <c r="C1816" s="18"/>
      <c r="D1816" s="18"/>
      <c r="E1816" s="19"/>
    </row>
    <row r="1817" spans="1:5" x14ac:dyDescent="0.25">
      <c r="A1817" s="17" t="s">
        <v>8219</v>
      </c>
      <c r="B1817" s="18">
        <v>206</v>
      </c>
      <c r="C1817" s="18"/>
      <c r="D1817" s="18"/>
      <c r="E1817" s="19"/>
    </row>
    <row r="1818" spans="1:5" x14ac:dyDescent="0.25">
      <c r="A1818" s="17" t="s">
        <v>8219</v>
      </c>
      <c r="B1818" s="18">
        <v>207</v>
      </c>
      <c r="C1818" s="18"/>
      <c r="D1818" s="18"/>
      <c r="E1818" s="19"/>
    </row>
    <row r="1819" spans="1:5" x14ac:dyDescent="0.25">
      <c r="A1819" s="17" t="s">
        <v>8219</v>
      </c>
      <c r="B1819" s="18">
        <v>207</v>
      </c>
      <c r="C1819" s="18"/>
      <c r="D1819" s="18"/>
      <c r="E1819" s="19"/>
    </row>
    <row r="1820" spans="1:5" x14ac:dyDescent="0.25">
      <c r="A1820" s="17" t="s">
        <v>8219</v>
      </c>
      <c r="B1820" s="18">
        <v>208</v>
      </c>
      <c r="C1820" s="18"/>
      <c r="D1820" s="18"/>
      <c r="E1820" s="19"/>
    </row>
    <row r="1821" spans="1:5" x14ac:dyDescent="0.25">
      <c r="A1821" s="17" t="s">
        <v>8219</v>
      </c>
      <c r="B1821" s="18">
        <v>209</v>
      </c>
      <c r="C1821" s="18"/>
      <c r="D1821" s="18"/>
      <c r="E1821" s="19"/>
    </row>
    <row r="1822" spans="1:5" x14ac:dyDescent="0.25">
      <c r="A1822" s="17" t="s">
        <v>8219</v>
      </c>
      <c r="B1822" s="18">
        <v>210</v>
      </c>
      <c r="C1822" s="18"/>
      <c r="D1822" s="18"/>
      <c r="E1822" s="19"/>
    </row>
    <row r="1823" spans="1:5" x14ac:dyDescent="0.25">
      <c r="A1823" s="17" t="s">
        <v>8219</v>
      </c>
      <c r="B1823" s="18">
        <v>211</v>
      </c>
      <c r="C1823" s="18"/>
      <c r="D1823" s="18"/>
      <c r="E1823" s="19"/>
    </row>
    <row r="1824" spans="1:5" x14ac:dyDescent="0.25">
      <c r="A1824" s="17" t="s">
        <v>8219</v>
      </c>
      <c r="B1824" s="18">
        <v>211</v>
      </c>
      <c r="C1824" s="18"/>
      <c r="D1824" s="18"/>
      <c r="E1824" s="19"/>
    </row>
    <row r="1825" spans="1:5" x14ac:dyDescent="0.25">
      <c r="A1825" s="17" t="s">
        <v>8219</v>
      </c>
      <c r="B1825" s="18">
        <v>211</v>
      </c>
      <c r="C1825" s="18"/>
      <c r="D1825" s="18"/>
      <c r="E1825" s="19"/>
    </row>
    <row r="1826" spans="1:5" x14ac:dyDescent="0.25">
      <c r="A1826" s="17" t="s">
        <v>8219</v>
      </c>
      <c r="B1826" s="18">
        <v>213</v>
      </c>
      <c r="C1826" s="18"/>
      <c r="D1826" s="18"/>
      <c r="E1826" s="19"/>
    </row>
    <row r="1827" spans="1:5" x14ac:dyDescent="0.25">
      <c r="A1827" s="17" t="s">
        <v>8219</v>
      </c>
      <c r="B1827" s="18">
        <v>213</v>
      </c>
      <c r="C1827" s="18"/>
      <c r="D1827" s="18"/>
      <c r="E1827" s="19"/>
    </row>
    <row r="1828" spans="1:5" x14ac:dyDescent="0.25">
      <c r="A1828" s="17" t="s">
        <v>8219</v>
      </c>
      <c r="B1828" s="18">
        <v>215</v>
      </c>
      <c r="C1828" s="18"/>
      <c r="D1828" s="18"/>
      <c r="E1828" s="19"/>
    </row>
    <row r="1829" spans="1:5" x14ac:dyDescent="0.25">
      <c r="A1829" s="17" t="s">
        <v>8219</v>
      </c>
      <c r="B1829" s="18">
        <v>216</v>
      </c>
      <c r="C1829" s="18"/>
      <c r="D1829" s="18"/>
      <c r="E1829" s="19"/>
    </row>
    <row r="1830" spans="1:5" x14ac:dyDescent="0.25">
      <c r="A1830" s="17" t="s">
        <v>8219</v>
      </c>
      <c r="B1830" s="18">
        <v>217</v>
      </c>
      <c r="C1830" s="18"/>
      <c r="D1830" s="18"/>
      <c r="E1830" s="19"/>
    </row>
    <row r="1831" spans="1:5" x14ac:dyDescent="0.25">
      <c r="A1831" s="17" t="s">
        <v>8219</v>
      </c>
      <c r="B1831" s="18">
        <v>217</v>
      </c>
      <c r="C1831" s="18"/>
      <c r="D1831" s="18"/>
      <c r="E1831" s="19"/>
    </row>
    <row r="1832" spans="1:5" x14ac:dyDescent="0.25">
      <c r="A1832" s="17" t="s">
        <v>8219</v>
      </c>
      <c r="B1832" s="18">
        <v>218</v>
      </c>
      <c r="C1832" s="18"/>
      <c r="D1832" s="18"/>
      <c r="E1832" s="19"/>
    </row>
    <row r="1833" spans="1:5" x14ac:dyDescent="0.25">
      <c r="A1833" s="17" t="s">
        <v>8219</v>
      </c>
      <c r="B1833" s="18">
        <v>218</v>
      </c>
      <c r="C1833" s="18"/>
      <c r="D1833" s="18"/>
      <c r="E1833" s="19"/>
    </row>
    <row r="1834" spans="1:5" x14ac:dyDescent="0.25">
      <c r="A1834" s="17" t="s">
        <v>8219</v>
      </c>
      <c r="B1834" s="18">
        <v>220</v>
      </c>
      <c r="C1834" s="18"/>
      <c r="D1834" s="18"/>
      <c r="E1834" s="19"/>
    </row>
    <row r="1835" spans="1:5" x14ac:dyDescent="0.25">
      <c r="A1835" s="17" t="s">
        <v>8219</v>
      </c>
      <c r="B1835" s="18">
        <v>221</v>
      </c>
      <c r="C1835" s="18"/>
      <c r="D1835" s="18"/>
      <c r="E1835" s="19"/>
    </row>
    <row r="1836" spans="1:5" x14ac:dyDescent="0.25">
      <c r="A1836" s="17" t="s">
        <v>8219</v>
      </c>
      <c r="B1836" s="18">
        <v>221</v>
      </c>
      <c r="C1836" s="18"/>
      <c r="D1836" s="18"/>
      <c r="E1836" s="19"/>
    </row>
    <row r="1837" spans="1:5" x14ac:dyDescent="0.25">
      <c r="A1837" s="17" t="s">
        <v>8219</v>
      </c>
      <c r="B1837" s="18">
        <v>221</v>
      </c>
      <c r="C1837" s="18"/>
      <c r="D1837" s="18"/>
      <c r="E1837" s="19"/>
    </row>
    <row r="1838" spans="1:5" x14ac:dyDescent="0.25">
      <c r="A1838" s="17" t="s">
        <v>8219</v>
      </c>
      <c r="B1838" s="18">
        <v>222</v>
      </c>
      <c r="C1838" s="18"/>
      <c r="D1838" s="18"/>
      <c r="E1838" s="19"/>
    </row>
    <row r="1839" spans="1:5" x14ac:dyDescent="0.25">
      <c r="A1839" s="17" t="s">
        <v>8219</v>
      </c>
      <c r="B1839" s="18">
        <v>222</v>
      </c>
      <c r="C1839" s="18"/>
      <c r="D1839" s="18"/>
      <c r="E1839" s="19"/>
    </row>
    <row r="1840" spans="1:5" x14ac:dyDescent="0.25">
      <c r="A1840" s="17" t="s">
        <v>8219</v>
      </c>
      <c r="B1840" s="18">
        <v>223</v>
      </c>
      <c r="C1840" s="18"/>
      <c r="D1840" s="18"/>
      <c r="E1840" s="19"/>
    </row>
    <row r="1841" spans="1:5" x14ac:dyDescent="0.25">
      <c r="A1841" s="17" t="s">
        <v>8219</v>
      </c>
      <c r="B1841" s="18">
        <v>224</v>
      </c>
      <c r="C1841" s="18"/>
      <c r="D1841" s="18"/>
      <c r="E1841" s="19"/>
    </row>
    <row r="1842" spans="1:5" x14ac:dyDescent="0.25">
      <c r="A1842" s="17" t="s">
        <v>8219</v>
      </c>
      <c r="B1842" s="18">
        <v>226</v>
      </c>
      <c r="C1842" s="18"/>
      <c r="D1842" s="18"/>
      <c r="E1842" s="19"/>
    </row>
    <row r="1843" spans="1:5" x14ac:dyDescent="0.25">
      <c r="A1843" s="17" t="s">
        <v>8219</v>
      </c>
      <c r="B1843" s="18">
        <v>226</v>
      </c>
      <c r="C1843" s="18"/>
      <c r="D1843" s="18"/>
      <c r="E1843" s="19"/>
    </row>
    <row r="1844" spans="1:5" x14ac:dyDescent="0.25">
      <c r="A1844" s="17" t="s">
        <v>8219</v>
      </c>
      <c r="B1844" s="18">
        <v>226</v>
      </c>
      <c r="C1844" s="18"/>
      <c r="D1844" s="18"/>
      <c r="E1844" s="19"/>
    </row>
    <row r="1845" spans="1:5" x14ac:dyDescent="0.25">
      <c r="A1845" s="17" t="s">
        <v>8219</v>
      </c>
      <c r="B1845" s="18">
        <v>227</v>
      </c>
      <c r="C1845" s="18"/>
      <c r="D1845" s="18"/>
      <c r="E1845" s="19"/>
    </row>
    <row r="1846" spans="1:5" x14ac:dyDescent="0.25">
      <c r="A1846" s="17" t="s">
        <v>8219</v>
      </c>
      <c r="B1846" s="18">
        <v>229</v>
      </c>
      <c r="C1846" s="18"/>
      <c r="D1846" s="18"/>
      <c r="E1846" s="19"/>
    </row>
    <row r="1847" spans="1:5" x14ac:dyDescent="0.25">
      <c r="A1847" s="17" t="s">
        <v>8219</v>
      </c>
      <c r="B1847" s="18">
        <v>229</v>
      </c>
      <c r="C1847" s="18"/>
      <c r="D1847" s="18"/>
      <c r="E1847" s="19"/>
    </row>
    <row r="1848" spans="1:5" x14ac:dyDescent="0.25">
      <c r="A1848" s="17" t="s">
        <v>8219</v>
      </c>
      <c r="B1848" s="18">
        <v>232</v>
      </c>
      <c r="C1848" s="18"/>
      <c r="D1848" s="18"/>
      <c r="E1848" s="19"/>
    </row>
    <row r="1849" spans="1:5" x14ac:dyDescent="0.25">
      <c r="A1849" s="17" t="s">
        <v>8219</v>
      </c>
      <c r="B1849" s="18">
        <v>234</v>
      </c>
      <c r="C1849" s="18"/>
      <c r="D1849" s="18"/>
      <c r="E1849" s="19"/>
    </row>
    <row r="1850" spans="1:5" x14ac:dyDescent="0.25">
      <c r="A1850" s="17" t="s">
        <v>8219</v>
      </c>
      <c r="B1850" s="18">
        <v>234</v>
      </c>
      <c r="C1850" s="18"/>
      <c r="D1850" s="18"/>
      <c r="E1850" s="19"/>
    </row>
    <row r="1851" spans="1:5" x14ac:dyDescent="0.25">
      <c r="A1851" s="17" t="s">
        <v>8219</v>
      </c>
      <c r="B1851" s="18">
        <v>235</v>
      </c>
      <c r="C1851" s="18"/>
      <c r="D1851" s="18"/>
      <c r="E1851" s="19"/>
    </row>
    <row r="1852" spans="1:5" x14ac:dyDescent="0.25">
      <c r="A1852" s="17" t="s">
        <v>8219</v>
      </c>
      <c r="B1852" s="18">
        <v>235</v>
      </c>
      <c r="C1852" s="18"/>
      <c r="D1852" s="18"/>
      <c r="E1852" s="19"/>
    </row>
    <row r="1853" spans="1:5" x14ac:dyDescent="0.25">
      <c r="A1853" s="17" t="s">
        <v>8219</v>
      </c>
      <c r="B1853" s="18">
        <v>236</v>
      </c>
      <c r="C1853" s="18"/>
      <c r="D1853" s="18"/>
      <c r="E1853" s="19"/>
    </row>
    <row r="1854" spans="1:5" x14ac:dyDescent="0.25">
      <c r="A1854" s="17" t="s">
        <v>8219</v>
      </c>
      <c r="B1854" s="18">
        <v>236</v>
      </c>
      <c r="C1854" s="18"/>
      <c r="D1854" s="18"/>
      <c r="E1854" s="19"/>
    </row>
    <row r="1855" spans="1:5" x14ac:dyDescent="0.25">
      <c r="A1855" s="17" t="s">
        <v>8219</v>
      </c>
      <c r="B1855" s="18">
        <v>236</v>
      </c>
      <c r="C1855" s="18"/>
      <c r="D1855" s="18"/>
      <c r="E1855" s="19"/>
    </row>
    <row r="1856" spans="1:5" x14ac:dyDescent="0.25">
      <c r="A1856" s="17" t="s">
        <v>8219</v>
      </c>
      <c r="B1856" s="18">
        <v>237</v>
      </c>
      <c r="C1856" s="18"/>
      <c r="D1856" s="18"/>
      <c r="E1856" s="19"/>
    </row>
    <row r="1857" spans="1:5" x14ac:dyDescent="0.25">
      <c r="A1857" s="17" t="s">
        <v>8219</v>
      </c>
      <c r="B1857" s="18">
        <v>237</v>
      </c>
      <c r="C1857" s="18"/>
      <c r="D1857" s="18"/>
      <c r="E1857" s="19"/>
    </row>
    <row r="1858" spans="1:5" x14ac:dyDescent="0.25">
      <c r="A1858" s="17" t="s">
        <v>8219</v>
      </c>
      <c r="B1858" s="18">
        <v>237</v>
      </c>
      <c r="C1858" s="18"/>
      <c r="D1858" s="18"/>
      <c r="E1858" s="19"/>
    </row>
    <row r="1859" spans="1:5" x14ac:dyDescent="0.25">
      <c r="A1859" s="17" t="s">
        <v>8219</v>
      </c>
      <c r="B1859" s="18">
        <v>238</v>
      </c>
      <c r="C1859" s="18"/>
      <c r="D1859" s="18"/>
      <c r="E1859" s="19"/>
    </row>
    <row r="1860" spans="1:5" x14ac:dyDescent="0.25">
      <c r="A1860" s="17" t="s">
        <v>8219</v>
      </c>
      <c r="B1860" s="18">
        <v>238</v>
      </c>
      <c r="C1860" s="18"/>
      <c r="D1860" s="18"/>
      <c r="E1860" s="19"/>
    </row>
    <row r="1861" spans="1:5" x14ac:dyDescent="0.25">
      <c r="A1861" s="17" t="s">
        <v>8219</v>
      </c>
      <c r="B1861" s="18">
        <v>238</v>
      </c>
      <c r="C1861" s="18"/>
      <c r="D1861" s="18"/>
      <c r="E1861" s="19"/>
    </row>
    <row r="1862" spans="1:5" x14ac:dyDescent="0.25">
      <c r="A1862" s="17" t="s">
        <v>8219</v>
      </c>
      <c r="B1862" s="18">
        <v>238</v>
      </c>
      <c r="C1862" s="18"/>
      <c r="D1862" s="18"/>
      <c r="E1862" s="19"/>
    </row>
    <row r="1863" spans="1:5" x14ac:dyDescent="0.25">
      <c r="A1863" s="17" t="s">
        <v>8219</v>
      </c>
      <c r="B1863" s="18">
        <v>240</v>
      </c>
      <c r="C1863" s="18"/>
      <c r="D1863" s="18"/>
      <c r="E1863" s="19"/>
    </row>
    <row r="1864" spans="1:5" x14ac:dyDescent="0.25">
      <c r="A1864" s="17" t="s">
        <v>8219</v>
      </c>
      <c r="B1864" s="18">
        <v>241</v>
      </c>
      <c r="C1864" s="18"/>
      <c r="D1864" s="18"/>
      <c r="E1864" s="19"/>
    </row>
    <row r="1865" spans="1:5" x14ac:dyDescent="0.25">
      <c r="A1865" s="17" t="s">
        <v>8219</v>
      </c>
      <c r="B1865" s="18">
        <v>241</v>
      </c>
      <c r="C1865" s="18"/>
      <c r="D1865" s="18"/>
      <c r="E1865" s="19"/>
    </row>
    <row r="1866" spans="1:5" x14ac:dyDescent="0.25">
      <c r="A1866" s="17" t="s">
        <v>8219</v>
      </c>
      <c r="B1866" s="18">
        <v>241</v>
      </c>
      <c r="C1866" s="18"/>
      <c r="D1866" s="18"/>
      <c r="E1866" s="19"/>
    </row>
    <row r="1867" spans="1:5" x14ac:dyDescent="0.25">
      <c r="A1867" s="17" t="s">
        <v>8219</v>
      </c>
      <c r="B1867" s="18">
        <v>242</v>
      </c>
      <c r="C1867" s="18"/>
      <c r="D1867" s="18"/>
      <c r="E1867" s="19"/>
    </row>
    <row r="1868" spans="1:5" x14ac:dyDescent="0.25">
      <c r="A1868" s="17" t="s">
        <v>8219</v>
      </c>
      <c r="B1868" s="18">
        <v>244</v>
      </c>
      <c r="C1868" s="18"/>
      <c r="D1868" s="18"/>
      <c r="E1868" s="19"/>
    </row>
    <row r="1869" spans="1:5" x14ac:dyDescent="0.25">
      <c r="A1869" s="17" t="s">
        <v>8219</v>
      </c>
      <c r="B1869" s="18">
        <v>244</v>
      </c>
      <c r="C1869" s="18"/>
      <c r="D1869" s="18"/>
      <c r="E1869" s="19"/>
    </row>
    <row r="1870" spans="1:5" x14ac:dyDescent="0.25">
      <c r="A1870" s="17" t="s">
        <v>8219</v>
      </c>
      <c r="B1870" s="18">
        <v>246</v>
      </c>
      <c r="C1870" s="18"/>
      <c r="D1870" s="18"/>
      <c r="E1870" s="19"/>
    </row>
    <row r="1871" spans="1:5" x14ac:dyDescent="0.25">
      <c r="A1871" s="17" t="s">
        <v>8219</v>
      </c>
      <c r="B1871" s="18">
        <v>246</v>
      </c>
      <c r="C1871" s="18"/>
      <c r="D1871" s="18"/>
      <c r="E1871" s="19"/>
    </row>
    <row r="1872" spans="1:5" x14ac:dyDescent="0.25">
      <c r="A1872" s="17" t="s">
        <v>8219</v>
      </c>
      <c r="B1872" s="18">
        <v>248</v>
      </c>
      <c r="C1872" s="18"/>
      <c r="D1872" s="18"/>
      <c r="E1872" s="19"/>
    </row>
    <row r="1873" spans="1:5" x14ac:dyDescent="0.25">
      <c r="A1873" s="17" t="s">
        <v>8219</v>
      </c>
      <c r="B1873" s="18">
        <v>249</v>
      </c>
      <c r="C1873" s="18"/>
      <c r="D1873" s="18"/>
      <c r="E1873" s="19"/>
    </row>
    <row r="1874" spans="1:5" x14ac:dyDescent="0.25">
      <c r="A1874" s="17" t="s">
        <v>8219</v>
      </c>
      <c r="B1874" s="18">
        <v>249</v>
      </c>
      <c r="C1874" s="18"/>
      <c r="D1874" s="18"/>
      <c r="E1874" s="19"/>
    </row>
    <row r="1875" spans="1:5" x14ac:dyDescent="0.25">
      <c r="A1875" s="17" t="s">
        <v>8219</v>
      </c>
      <c r="B1875" s="18">
        <v>251</v>
      </c>
      <c r="C1875" s="18"/>
      <c r="D1875" s="18"/>
      <c r="E1875" s="19"/>
    </row>
    <row r="1876" spans="1:5" x14ac:dyDescent="0.25">
      <c r="A1876" s="17" t="s">
        <v>8219</v>
      </c>
      <c r="B1876" s="18">
        <v>251</v>
      </c>
      <c r="C1876" s="18"/>
      <c r="D1876" s="18"/>
      <c r="E1876" s="19"/>
    </row>
    <row r="1877" spans="1:5" x14ac:dyDescent="0.25">
      <c r="A1877" s="17" t="s">
        <v>8219</v>
      </c>
      <c r="B1877" s="18">
        <v>251</v>
      </c>
      <c r="C1877" s="18"/>
      <c r="D1877" s="18"/>
      <c r="E1877" s="19"/>
    </row>
    <row r="1878" spans="1:5" x14ac:dyDescent="0.25">
      <c r="A1878" s="17" t="s">
        <v>8219</v>
      </c>
      <c r="B1878" s="18">
        <v>253</v>
      </c>
      <c r="C1878" s="18"/>
      <c r="D1878" s="18"/>
      <c r="E1878" s="19"/>
    </row>
    <row r="1879" spans="1:5" x14ac:dyDescent="0.25">
      <c r="A1879" s="17" t="s">
        <v>8219</v>
      </c>
      <c r="B1879" s="18">
        <v>253</v>
      </c>
      <c r="C1879" s="18"/>
      <c r="D1879" s="18"/>
      <c r="E1879" s="19"/>
    </row>
    <row r="1880" spans="1:5" x14ac:dyDescent="0.25">
      <c r="A1880" s="17" t="s">
        <v>8219</v>
      </c>
      <c r="B1880" s="18">
        <v>253</v>
      </c>
      <c r="C1880" s="18"/>
      <c r="D1880" s="18"/>
      <c r="E1880" s="19"/>
    </row>
    <row r="1881" spans="1:5" x14ac:dyDescent="0.25">
      <c r="A1881" s="17" t="s">
        <v>8219</v>
      </c>
      <c r="B1881" s="18">
        <v>255</v>
      </c>
      <c r="C1881" s="18"/>
      <c r="D1881" s="18"/>
      <c r="E1881" s="19"/>
    </row>
    <row r="1882" spans="1:5" x14ac:dyDescent="0.25">
      <c r="A1882" s="17" t="s">
        <v>8219</v>
      </c>
      <c r="B1882" s="18">
        <v>259</v>
      </c>
      <c r="C1882" s="18"/>
      <c r="D1882" s="18"/>
      <c r="E1882" s="19"/>
    </row>
    <row r="1883" spans="1:5" x14ac:dyDescent="0.25">
      <c r="A1883" s="17" t="s">
        <v>8219</v>
      </c>
      <c r="B1883" s="18">
        <v>263</v>
      </c>
      <c r="C1883" s="18"/>
      <c r="D1883" s="18"/>
      <c r="E1883" s="19"/>
    </row>
    <row r="1884" spans="1:5" x14ac:dyDescent="0.25">
      <c r="A1884" s="17" t="s">
        <v>8219</v>
      </c>
      <c r="B1884" s="18">
        <v>263</v>
      </c>
      <c r="C1884" s="18"/>
      <c r="D1884" s="18"/>
      <c r="E1884" s="19"/>
    </row>
    <row r="1885" spans="1:5" x14ac:dyDescent="0.25">
      <c r="A1885" s="17" t="s">
        <v>8219</v>
      </c>
      <c r="B1885" s="18">
        <v>263</v>
      </c>
      <c r="C1885" s="18"/>
      <c r="D1885" s="18"/>
      <c r="E1885" s="19"/>
    </row>
    <row r="1886" spans="1:5" x14ac:dyDescent="0.25">
      <c r="A1886" s="17" t="s">
        <v>8219</v>
      </c>
      <c r="B1886" s="18">
        <v>263</v>
      </c>
      <c r="C1886" s="18"/>
      <c r="D1886" s="18"/>
      <c r="E1886" s="19"/>
    </row>
    <row r="1887" spans="1:5" x14ac:dyDescent="0.25">
      <c r="A1887" s="17" t="s">
        <v>8219</v>
      </c>
      <c r="B1887" s="18">
        <v>263</v>
      </c>
      <c r="C1887" s="18"/>
      <c r="D1887" s="18"/>
      <c r="E1887" s="19"/>
    </row>
    <row r="1888" spans="1:5" x14ac:dyDescent="0.25">
      <c r="A1888" s="17" t="s">
        <v>8219</v>
      </c>
      <c r="B1888" s="18">
        <v>264</v>
      </c>
      <c r="C1888" s="18"/>
      <c r="D1888" s="18"/>
      <c r="E1888" s="19"/>
    </row>
    <row r="1889" spans="1:5" x14ac:dyDescent="0.25">
      <c r="A1889" s="17" t="s">
        <v>8219</v>
      </c>
      <c r="B1889" s="18">
        <v>265</v>
      </c>
      <c r="C1889" s="18"/>
      <c r="D1889" s="18"/>
      <c r="E1889" s="19"/>
    </row>
    <row r="1890" spans="1:5" x14ac:dyDescent="0.25">
      <c r="A1890" s="17" t="s">
        <v>8219</v>
      </c>
      <c r="B1890" s="18">
        <v>265</v>
      </c>
      <c r="C1890" s="18"/>
      <c r="D1890" s="18"/>
      <c r="E1890" s="19"/>
    </row>
    <row r="1891" spans="1:5" x14ac:dyDescent="0.25">
      <c r="A1891" s="17" t="s">
        <v>8219</v>
      </c>
      <c r="B1891" s="18">
        <v>266</v>
      </c>
      <c r="C1891" s="18"/>
      <c r="D1891" s="18"/>
      <c r="E1891" s="19"/>
    </row>
    <row r="1892" spans="1:5" x14ac:dyDescent="0.25">
      <c r="A1892" s="17" t="s">
        <v>8219</v>
      </c>
      <c r="B1892" s="18">
        <v>266</v>
      </c>
      <c r="C1892" s="18"/>
      <c r="D1892" s="18"/>
      <c r="E1892" s="19"/>
    </row>
    <row r="1893" spans="1:5" x14ac:dyDescent="0.25">
      <c r="A1893" s="17" t="s">
        <v>8219</v>
      </c>
      <c r="B1893" s="18">
        <v>267</v>
      </c>
      <c r="C1893" s="18"/>
      <c r="D1893" s="18"/>
      <c r="E1893" s="19"/>
    </row>
    <row r="1894" spans="1:5" x14ac:dyDescent="0.25">
      <c r="A1894" s="17" t="s">
        <v>8219</v>
      </c>
      <c r="B1894" s="18">
        <v>269</v>
      </c>
      <c r="C1894" s="18"/>
      <c r="D1894" s="18"/>
      <c r="E1894" s="19"/>
    </row>
    <row r="1895" spans="1:5" x14ac:dyDescent="0.25">
      <c r="A1895" s="17" t="s">
        <v>8219</v>
      </c>
      <c r="B1895" s="18">
        <v>269</v>
      </c>
      <c r="C1895" s="18"/>
      <c r="D1895" s="18"/>
      <c r="E1895" s="19"/>
    </row>
    <row r="1896" spans="1:5" x14ac:dyDescent="0.25">
      <c r="A1896" s="17" t="s">
        <v>8219</v>
      </c>
      <c r="B1896" s="18">
        <v>269</v>
      </c>
      <c r="C1896" s="18"/>
      <c r="D1896" s="18"/>
      <c r="E1896" s="19"/>
    </row>
    <row r="1897" spans="1:5" x14ac:dyDescent="0.25">
      <c r="A1897" s="17" t="s">
        <v>8219</v>
      </c>
      <c r="B1897" s="18">
        <v>270</v>
      </c>
      <c r="C1897" s="18"/>
      <c r="D1897" s="18"/>
      <c r="E1897" s="19"/>
    </row>
    <row r="1898" spans="1:5" x14ac:dyDescent="0.25">
      <c r="A1898" s="17" t="s">
        <v>8219</v>
      </c>
      <c r="B1898" s="18">
        <v>271</v>
      </c>
      <c r="C1898" s="18"/>
      <c r="D1898" s="18"/>
      <c r="E1898" s="19"/>
    </row>
    <row r="1899" spans="1:5" x14ac:dyDescent="0.25">
      <c r="A1899" s="17" t="s">
        <v>8219</v>
      </c>
      <c r="B1899" s="18">
        <v>271</v>
      </c>
      <c r="C1899" s="18"/>
      <c r="D1899" s="18"/>
      <c r="E1899" s="19"/>
    </row>
    <row r="1900" spans="1:5" x14ac:dyDescent="0.25">
      <c r="A1900" s="17" t="s">
        <v>8219</v>
      </c>
      <c r="B1900" s="18">
        <v>271</v>
      </c>
      <c r="C1900" s="18"/>
      <c r="D1900" s="18"/>
      <c r="E1900" s="19"/>
    </row>
    <row r="1901" spans="1:5" x14ac:dyDescent="0.25">
      <c r="A1901" s="17" t="s">
        <v>8219</v>
      </c>
      <c r="B1901" s="18">
        <v>271</v>
      </c>
      <c r="C1901" s="18"/>
      <c r="D1901" s="18"/>
      <c r="E1901" s="19"/>
    </row>
    <row r="1902" spans="1:5" x14ac:dyDescent="0.25">
      <c r="A1902" s="17" t="s">
        <v>8219</v>
      </c>
      <c r="B1902" s="18">
        <v>273</v>
      </c>
      <c r="C1902" s="18"/>
      <c r="D1902" s="18"/>
      <c r="E1902" s="19"/>
    </row>
    <row r="1903" spans="1:5" x14ac:dyDescent="0.25">
      <c r="A1903" s="17" t="s">
        <v>8219</v>
      </c>
      <c r="B1903" s="18">
        <v>274</v>
      </c>
      <c r="C1903" s="18"/>
      <c r="D1903" s="18"/>
      <c r="E1903" s="19"/>
    </row>
    <row r="1904" spans="1:5" x14ac:dyDescent="0.25">
      <c r="A1904" s="17" t="s">
        <v>8219</v>
      </c>
      <c r="B1904" s="18">
        <v>274</v>
      </c>
      <c r="C1904" s="18"/>
      <c r="D1904" s="18"/>
      <c r="E1904" s="19"/>
    </row>
    <row r="1905" spans="1:5" x14ac:dyDescent="0.25">
      <c r="A1905" s="17" t="s">
        <v>8219</v>
      </c>
      <c r="B1905" s="18">
        <v>274</v>
      </c>
      <c r="C1905" s="18"/>
      <c r="D1905" s="18"/>
      <c r="E1905" s="19"/>
    </row>
    <row r="1906" spans="1:5" x14ac:dyDescent="0.25">
      <c r="A1906" s="17" t="s">
        <v>8219</v>
      </c>
      <c r="B1906" s="18">
        <v>275</v>
      </c>
      <c r="C1906" s="18"/>
      <c r="D1906" s="18"/>
      <c r="E1906" s="19"/>
    </row>
    <row r="1907" spans="1:5" x14ac:dyDescent="0.25">
      <c r="A1907" s="17" t="s">
        <v>8219</v>
      </c>
      <c r="B1907" s="18">
        <v>276</v>
      </c>
      <c r="C1907" s="18"/>
      <c r="D1907" s="18"/>
      <c r="E1907" s="19"/>
    </row>
    <row r="1908" spans="1:5" x14ac:dyDescent="0.25">
      <c r="A1908" s="17" t="s">
        <v>8219</v>
      </c>
      <c r="B1908" s="18">
        <v>277</v>
      </c>
      <c r="C1908" s="18"/>
      <c r="D1908" s="18"/>
      <c r="E1908" s="19"/>
    </row>
    <row r="1909" spans="1:5" x14ac:dyDescent="0.25">
      <c r="A1909" s="17" t="s">
        <v>8219</v>
      </c>
      <c r="B1909" s="18">
        <v>278</v>
      </c>
      <c r="C1909" s="18"/>
      <c r="D1909" s="18"/>
      <c r="E1909" s="19"/>
    </row>
    <row r="1910" spans="1:5" x14ac:dyDescent="0.25">
      <c r="A1910" s="17" t="s">
        <v>8219</v>
      </c>
      <c r="B1910" s="18">
        <v>279</v>
      </c>
      <c r="C1910" s="18"/>
      <c r="D1910" s="18"/>
      <c r="E1910" s="19"/>
    </row>
    <row r="1911" spans="1:5" x14ac:dyDescent="0.25">
      <c r="A1911" s="17" t="s">
        <v>8219</v>
      </c>
      <c r="B1911" s="18">
        <v>280</v>
      </c>
      <c r="C1911" s="18"/>
      <c r="D1911" s="18"/>
      <c r="E1911" s="19"/>
    </row>
    <row r="1912" spans="1:5" x14ac:dyDescent="0.25">
      <c r="A1912" s="17" t="s">
        <v>8219</v>
      </c>
      <c r="B1912" s="18">
        <v>282</v>
      </c>
      <c r="C1912" s="18"/>
      <c r="D1912" s="18"/>
      <c r="E1912" s="19"/>
    </row>
    <row r="1913" spans="1:5" x14ac:dyDescent="0.25">
      <c r="A1913" s="17" t="s">
        <v>8219</v>
      </c>
      <c r="B1913" s="18">
        <v>283</v>
      </c>
      <c r="C1913" s="18"/>
      <c r="D1913" s="18"/>
      <c r="E1913" s="19"/>
    </row>
    <row r="1914" spans="1:5" x14ac:dyDescent="0.25">
      <c r="A1914" s="17" t="s">
        <v>8219</v>
      </c>
      <c r="B1914" s="18">
        <v>284</v>
      </c>
      <c r="C1914" s="18"/>
      <c r="D1914" s="18"/>
      <c r="E1914" s="19"/>
    </row>
    <row r="1915" spans="1:5" x14ac:dyDescent="0.25">
      <c r="A1915" s="17" t="s">
        <v>8219</v>
      </c>
      <c r="B1915" s="18">
        <v>284</v>
      </c>
      <c r="C1915" s="18"/>
      <c r="D1915" s="18"/>
      <c r="E1915" s="19"/>
    </row>
    <row r="1916" spans="1:5" x14ac:dyDescent="0.25">
      <c r="A1916" s="17" t="s">
        <v>8219</v>
      </c>
      <c r="B1916" s="18">
        <v>284</v>
      </c>
      <c r="C1916" s="18"/>
      <c r="D1916" s="18"/>
      <c r="E1916" s="19"/>
    </row>
    <row r="1917" spans="1:5" x14ac:dyDescent="0.25">
      <c r="A1917" s="17" t="s">
        <v>8219</v>
      </c>
      <c r="B1917" s="18">
        <v>285</v>
      </c>
      <c r="C1917" s="18"/>
      <c r="D1917" s="18"/>
      <c r="E1917" s="19"/>
    </row>
    <row r="1918" spans="1:5" x14ac:dyDescent="0.25">
      <c r="A1918" s="17" t="s">
        <v>8219</v>
      </c>
      <c r="B1918" s="18">
        <v>286</v>
      </c>
      <c r="C1918" s="18"/>
      <c r="D1918" s="18"/>
      <c r="E1918" s="19"/>
    </row>
    <row r="1919" spans="1:5" x14ac:dyDescent="0.25">
      <c r="A1919" s="17" t="s">
        <v>8219</v>
      </c>
      <c r="B1919" s="18">
        <v>286</v>
      </c>
      <c r="C1919" s="18"/>
      <c r="D1919" s="18"/>
      <c r="E1919" s="19"/>
    </row>
    <row r="1920" spans="1:5" x14ac:dyDescent="0.25">
      <c r="A1920" s="17" t="s">
        <v>8219</v>
      </c>
      <c r="B1920" s="18">
        <v>286</v>
      </c>
      <c r="C1920" s="18"/>
      <c r="D1920" s="18"/>
      <c r="E1920" s="19"/>
    </row>
    <row r="1921" spans="1:5" x14ac:dyDescent="0.25">
      <c r="A1921" s="17" t="s">
        <v>8219</v>
      </c>
      <c r="B1921" s="18">
        <v>287</v>
      </c>
      <c r="C1921" s="18"/>
      <c r="D1921" s="18"/>
      <c r="E1921" s="19"/>
    </row>
    <row r="1922" spans="1:5" x14ac:dyDescent="0.25">
      <c r="A1922" s="17" t="s">
        <v>8219</v>
      </c>
      <c r="B1922" s="18">
        <v>288</v>
      </c>
      <c r="C1922" s="18"/>
      <c r="D1922" s="18"/>
      <c r="E1922" s="19"/>
    </row>
    <row r="1923" spans="1:5" x14ac:dyDescent="0.25">
      <c r="A1923" s="17" t="s">
        <v>8219</v>
      </c>
      <c r="B1923" s="18">
        <v>288</v>
      </c>
      <c r="C1923" s="18"/>
      <c r="D1923" s="18"/>
      <c r="E1923" s="19"/>
    </row>
    <row r="1924" spans="1:5" x14ac:dyDescent="0.25">
      <c r="A1924" s="17" t="s">
        <v>8219</v>
      </c>
      <c r="B1924" s="18">
        <v>290</v>
      </c>
      <c r="C1924" s="18"/>
      <c r="D1924" s="18"/>
      <c r="E1924" s="19"/>
    </row>
    <row r="1925" spans="1:5" x14ac:dyDescent="0.25">
      <c r="A1925" s="17" t="s">
        <v>8219</v>
      </c>
      <c r="B1925" s="18">
        <v>290</v>
      </c>
      <c r="C1925" s="18"/>
      <c r="D1925" s="18"/>
      <c r="E1925" s="19"/>
    </row>
    <row r="1926" spans="1:5" x14ac:dyDescent="0.25">
      <c r="A1926" s="17" t="s">
        <v>8219</v>
      </c>
      <c r="B1926" s="18">
        <v>290</v>
      </c>
      <c r="C1926" s="18"/>
      <c r="D1926" s="18"/>
      <c r="E1926" s="19"/>
    </row>
    <row r="1927" spans="1:5" x14ac:dyDescent="0.25">
      <c r="A1927" s="17" t="s">
        <v>8219</v>
      </c>
      <c r="B1927" s="18">
        <v>293</v>
      </c>
      <c r="C1927" s="18"/>
      <c r="D1927" s="18"/>
      <c r="E1927" s="19"/>
    </row>
    <row r="1928" spans="1:5" x14ac:dyDescent="0.25">
      <c r="A1928" s="17" t="s">
        <v>8219</v>
      </c>
      <c r="B1928" s="18">
        <v>294</v>
      </c>
      <c r="C1928" s="18"/>
      <c r="D1928" s="18"/>
      <c r="E1928" s="19"/>
    </row>
    <row r="1929" spans="1:5" x14ac:dyDescent="0.25">
      <c r="A1929" s="17" t="s">
        <v>8219</v>
      </c>
      <c r="B1929" s="18">
        <v>294</v>
      </c>
      <c r="C1929" s="18"/>
      <c r="D1929" s="18"/>
      <c r="E1929" s="19"/>
    </row>
    <row r="1930" spans="1:5" x14ac:dyDescent="0.25">
      <c r="A1930" s="17" t="s">
        <v>8219</v>
      </c>
      <c r="B1930" s="18">
        <v>296</v>
      </c>
      <c r="C1930" s="18"/>
      <c r="D1930" s="18"/>
      <c r="E1930" s="19"/>
    </row>
    <row r="1931" spans="1:5" x14ac:dyDescent="0.25">
      <c r="A1931" s="17" t="s">
        <v>8219</v>
      </c>
      <c r="B1931" s="18">
        <v>298</v>
      </c>
      <c r="C1931" s="18"/>
      <c r="D1931" s="18"/>
      <c r="E1931" s="19"/>
    </row>
    <row r="1932" spans="1:5" x14ac:dyDescent="0.25">
      <c r="A1932" s="17" t="s">
        <v>8219</v>
      </c>
      <c r="B1932" s="18">
        <v>299</v>
      </c>
      <c r="C1932" s="18"/>
      <c r="D1932" s="18"/>
      <c r="E1932" s="19"/>
    </row>
    <row r="1933" spans="1:5" x14ac:dyDescent="0.25">
      <c r="A1933" s="17" t="s">
        <v>8219</v>
      </c>
      <c r="B1933" s="18">
        <v>301</v>
      </c>
      <c r="C1933" s="18"/>
      <c r="D1933" s="18"/>
      <c r="E1933" s="19"/>
    </row>
    <row r="1934" spans="1:5" x14ac:dyDescent="0.25">
      <c r="A1934" s="17" t="s">
        <v>8219</v>
      </c>
      <c r="B1934" s="18">
        <v>302</v>
      </c>
      <c r="C1934" s="18"/>
      <c r="D1934" s="18"/>
      <c r="E1934" s="19"/>
    </row>
    <row r="1935" spans="1:5" x14ac:dyDescent="0.25">
      <c r="A1935" s="17" t="s">
        <v>8219</v>
      </c>
      <c r="B1935" s="18">
        <v>302</v>
      </c>
      <c r="C1935" s="18"/>
      <c r="D1935" s="18"/>
      <c r="E1935" s="19"/>
    </row>
    <row r="1936" spans="1:5" x14ac:dyDescent="0.25">
      <c r="A1936" s="17" t="s">
        <v>8219</v>
      </c>
      <c r="B1936" s="18">
        <v>303</v>
      </c>
      <c r="C1936" s="18"/>
      <c r="D1936" s="18"/>
      <c r="E1936" s="19"/>
    </row>
    <row r="1937" spans="1:5" x14ac:dyDescent="0.25">
      <c r="A1937" s="17" t="s">
        <v>8219</v>
      </c>
      <c r="B1937" s="18">
        <v>303</v>
      </c>
      <c r="C1937" s="18"/>
      <c r="D1937" s="18"/>
      <c r="E1937" s="19"/>
    </row>
    <row r="1938" spans="1:5" x14ac:dyDescent="0.25">
      <c r="A1938" s="17" t="s">
        <v>8219</v>
      </c>
      <c r="B1938" s="18">
        <v>304</v>
      </c>
      <c r="C1938" s="18"/>
      <c r="D1938" s="18"/>
      <c r="E1938" s="19"/>
    </row>
    <row r="1939" spans="1:5" x14ac:dyDescent="0.25">
      <c r="A1939" s="17" t="s">
        <v>8219</v>
      </c>
      <c r="B1939" s="18">
        <v>305</v>
      </c>
      <c r="C1939" s="18"/>
      <c r="D1939" s="18"/>
      <c r="E1939" s="19"/>
    </row>
    <row r="1940" spans="1:5" x14ac:dyDescent="0.25">
      <c r="A1940" s="17" t="s">
        <v>8219</v>
      </c>
      <c r="B1940" s="18">
        <v>305</v>
      </c>
      <c r="C1940" s="18"/>
      <c r="D1940" s="18"/>
      <c r="E1940" s="19"/>
    </row>
    <row r="1941" spans="1:5" x14ac:dyDescent="0.25">
      <c r="A1941" s="17" t="s">
        <v>8219</v>
      </c>
      <c r="B1941" s="18">
        <v>306</v>
      </c>
      <c r="C1941" s="18"/>
      <c r="D1941" s="18"/>
      <c r="E1941" s="19"/>
    </row>
    <row r="1942" spans="1:5" x14ac:dyDescent="0.25">
      <c r="A1942" s="17" t="s">
        <v>8219</v>
      </c>
      <c r="B1942" s="18">
        <v>307</v>
      </c>
      <c r="C1942" s="18"/>
      <c r="D1942" s="18"/>
      <c r="E1942" s="19"/>
    </row>
    <row r="1943" spans="1:5" x14ac:dyDescent="0.25">
      <c r="A1943" s="17" t="s">
        <v>8219</v>
      </c>
      <c r="B1943" s="18">
        <v>308</v>
      </c>
      <c r="C1943" s="18"/>
      <c r="D1943" s="18"/>
      <c r="E1943" s="19"/>
    </row>
    <row r="1944" spans="1:5" x14ac:dyDescent="0.25">
      <c r="A1944" s="17" t="s">
        <v>8219</v>
      </c>
      <c r="B1944" s="18">
        <v>311</v>
      </c>
      <c r="C1944" s="18"/>
      <c r="D1944" s="18"/>
      <c r="E1944" s="19"/>
    </row>
    <row r="1945" spans="1:5" x14ac:dyDescent="0.25">
      <c r="A1945" s="17" t="s">
        <v>8219</v>
      </c>
      <c r="B1945" s="18">
        <v>314</v>
      </c>
      <c r="C1945" s="18"/>
      <c r="D1945" s="18"/>
      <c r="E1945" s="19"/>
    </row>
    <row r="1946" spans="1:5" x14ac:dyDescent="0.25">
      <c r="A1946" s="17" t="s">
        <v>8219</v>
      </c>
      <c r="B1946" s="18">
        <v>314</v>
      </c>
      <c r="C1946" s="18"/>
      <c r="D1946" s="18"/>
      <c r="E1946" s="19"/>
    </row>
    <row r="1947" spans="1:5" x14ac:dyDescent="0.25">
      <c r="A1947" s="17" t="s">
        <v>8219</v>
      </c>
      <c r="B1947" s="18">
        <v>315</v>
      </c>
      <c r="C1947" s="18"/>
      <c r="D1947" s="18"/>
      <c r="E1947" s="19"/>
    </row>
    <row r="1948" spans="1:5" x14ac:dyDescent="0.25">
      <c r="A1948" s="17" t="s">
        <v>8219</v>
      </c>
      <c r="B1948" s="18">
        <v>316</v>
      </c>
      <c r="C1948" s="18"/>
      <c r="D1948" s="18"/>
      <c r="E1948" s="19"/>
    </row>
    <row r="1949" spans="1:5" x14ac:dyDescent="0.25">
      <c r="A1949" s="17" t="s">
        <v>8219</v>
      </c>
      <c r="B1949" s="18">
        <v>320</v>
      </c>
      <c r="C1949" s="18"/>
      <c r="D1949" s="18"/>
      <c r="E1949" s="19"/>
    </row>
    <row r="1950" spans="1:5" x14ac:dyDescent="0.25">
      <c r="A1950" s="17" t="s">
        <v>8219</v>
      </c>
      <c r="B1950" s="18">
        <v>321</v>
      </c>
      <c r="C1950" s="18"/>
      <c r="D1950" s="18"/>
      <c r="E1950" s="19"/>
    </row>
    <row r="1951" spans="1:5" x14ac:dyDescent="0.25">
      <c r="A1951" s="17" t="s">
        <v>8219</v>
      </c>
      <c r="B1951" s="18">
        <v>321</v>
      </c>
      <c r="C1951" s="18"/>
      <c r="D1951" s="18"/>
      <c r="E1951" s="19"/>
    </row>
    <row r="1952" spans="1:5" x14ac:dyDescent="0.25">
      <c r="A1952" s="17" t="s">
        <v>8219</v>
      </c>
      <c r="B1952" s="18">
        <v>321</v>
      </c>
      <c r="C1952" s="18"/>
      <c r="D1952" s="18"/>
      <c r="E1952" s="19"/>
    </row>
    <row r="1953" spans="1:5" x14ac:dyDescent="0.25">
      <c r="A1953" s="17" t="s">
        <v>8219</v>
      </c>
      <c r="B1953" s="18">
        <v>322</v>
      </c>
      <c r="C1953" s="18"/>
      <c r="D1953" s="18"/>
      <c r="E1953" s="19"/>
    </row>
    <row r="1954" spans="1:5" x14ac:dyDescent="0.25">
      <c r="A1954" s="17" t="s">
        <v>8219</v>
      </c>
      <c r="B1954" s="18">
        <v>325</v>
      </c>
      <c r="C1954" s="18"/>
      <c r="D1954" s="18"/>
      <c r="E1954" s="19"/>
    </row>
    <row r="1955" spans="1:5" x14ac:dyDescent="0.25">
      <c r="A1955" s="17" t="s">
        <v>8219</v>
      </c>
      <c r="B1955" s="18">
        <v>325</v>
      </c>
      <c r="C1955" s="18"/>
      <c r="D1955" s="18"/>
      <c r="E1955" s="19"/>
    </row>
    <row r="1956" spans="1:5" x14ac:dyDescent="0.25">
      <c r="A1956" s="17" t="s">
        <v>8219</v>
      </c>
      <c r="B1956" s="18">
        <v>325</v>
      </c>
      <c r="C1956" s="18"/>
      <c r="D1956" s="18"/>
      <c r="E1956" s="19"/>
    </row>
    <row r="1957" spans="1:5" x14ac:dyDescent="0.25">
      <c r="A1957" s="17" t="s">
        <v>8219</v>
      </c>
      <c r="B1957" s="18">
        <v>328</v>
      </c>
      <c r="C1957" s="18"/>
      <c r="D1957" s="18"/>
      <c r="E1957" s="19"/>
    </row>
    <row r="1958" spans="1:5" x14ac:dyDescent="0.25">
      <c r="A1958" s="17" t="s">
        <v>8219</v>
      </c>
      <c r="B1958" s="18">
        <v>329</v>
      </c>
      <c r="C1958" s="18"/>
      <c r="D1958" s="18"/>
      <c r="E1958" s="19"/>
    </row>
    <row r="1959" spans="1:5" x14ac:dyDescent="0.25">
      <c r="A1959" s="17" t="s">
        <v>8219</v>
      </c>
      <c r="B1959" s="18">
        <v>329</v>
      </c>
      <c r="C1959" s="18"/>
      <c r="D1959" s="18"/>
      <c r="E1959" s="19"/>
    </row>
    <row r="1960" spans="1:5" x14ac:dyDescent="0.25">
      <c r="A1960" s="17" t="s">
        <v>8219</v>
      </c>
      <c r="B1960" s="18">
        <v>332</v>
      </c>
      <c r="C1960" s="18"/>
      <c r="D1960" s="18"/>
      <c r="E1960" s="19"/>
    </row>
    <row r="1961" spans="1:5" x14ac:dyDescent="0.25">
      <c r="A1961" s="17" t="s">
        <v>8219</v>
      </c>
      <c r="B1961" s="18">
        <v>335</v>
      </c>
      <c r="C1961" s="18"/>
      <c r="D1961" s="18"/>
      <c r="E1961" s="19"/>
    </row>
    <row r="1962" spans="1:5" x14ac:dyDescent="0.25">
      <c r="A1962" s="17" t="s">
        <v>8219</v>
      </c>
      <c r="B1962" s="18">
        <v>336</v>
      </c>
      <c r="C1962" s="18"/>
      <c r="D1962" s="18"/>
      <c r="E1962" s="19"/>
    </row>
    <row r="1963" spans="1:5" x14ac:dyDescent="0.25">
      <c r="A1963" s="17" t="s">
        <v>8219</v>
      </c>
      <c r="B1963" s="18">
        <v>336</v>
      </c>
      <c r="C1963" s="18"/>
      <c r="D1963" s="18"/>
      <c r="E1963" s="19"/>
    </row>
    <row r="1964" spans="1:5" x14ac:dyDescent="0.25">
      <c r="A1964" s="17" t="s">
        <v>8219</v>
      </c>
      <c r="B1964" s="18">
        <v>337</v>
      </c>
      <c r="C1964" s="18"/>
      <c r="D1964" s="18"/>
      <c r="E1964" s="19"/>
    </row>
    <row r="1965" spans="1:5" x14ac:dyDescent="0.25">
      <c r="A1965" s="17" t="s">
        <v>8219</v>
      </c>
      <c r="B1965" s="18">
        <v>337</v>
      </c>
      <c r="C1965" s="18"/>
      <c r="D1965" s="18"/>
      <c r="E1965" s="19"/>
    </row>
    <row r="1966" spans="1:5" x14ac:dyDescent="0.25">
      <c r="A1966" s="17" t="s">
        <v>8219</v>
      </c>
      <c r="B1966" s="18">
        <v>339</v>
      </c>
      <c r="C1966" s="18"/>
      <c r="D1966" s="18"/>
      <c r="E1966" s="19"/>
    </row>
    <row r="1967" spans="1:5" x14ac:dyDescent="0.25">
      <c r="A1967" s="17" t="s">
        <v>8219</v>
      </c>
      <c r="B1967" s="18">
        <v>340</v>
      </c>
      <c r="C1967" s="18"/>
      <c r="D1967" s="18"/>
      <c r="E1967" s="19"/>
    </row>
    <row r="1968" spans="1:5" x14ac:dyDescent="0.25">
      <c r="A1968" s="17" t="s">
        <v>8219</v>
      </c>
      <c r="B1968" s="18">
        <v>340</v>
      </c>
      <c r="C1968" s="18"/>
      <c r="D1968" s="18"/>
      <c r="E1968" s="19"/>
    </row>
    <row r="1969" spans="1:5" x14ac:dyDescent="0.25">
      <c r="A1969" s="17" t="s">
        <v>8219</v>
      </c>
      <c r="B1969" s="18">
        <v>340</v>
      </c>
      <c r="C1969" s="18"/>
      <c r="D1969" s="18"/>
      <c r="E1969" s="19"/>
    </row>
    <row r="1970" spans="1:5" x14ac:dyDescent="0.25">
      <c r="A1970" s="17" t="s">
        <v>8219</v>
      </c>
      <c r="B1970" s="18">
        <v>342</v>
      </c>
      <c r="C1970" s="18"/>
      <c r="D1970" s="18"/>
      <c r="E1970" s="19"/>
    </row>
    <row r="1971" spans="1:5" x14ac:dyDescent="0.25">
      <c r="A1971" s="17" t="s">
        <v>8219</v>
      </c>
      <c r="B1971" s="18">
        <v>343</v>
      </c>
      <c r="C1971" s="18"/>
      <c r="D1971" s="18"/>
      <c r="E1971" s="19"/>
    </row>
    <row r="1972" spans="1:5" x14ac:dyDescent="0.25">
      <c r="A1972" s="17" t="s">
        <v>8219</v>
      </c>
      <c r="B1972" s="18">
        <v>345</v>
      </c>
      <c r="C1972" s="18"/>
      <c r="D1972" s="18"/>
      <c r="E1972" s="19"/>
    </row>
    <row r="1973" spans="1:5" x14ac:dyDescent="0.25">
      <c r="A1973" s="17" t="s">
        <v>8219</v>
      </c>
      <c r="B1973" s="18">
        <v>348</v>
      </c>
      <c r="C1973" s="18"/>
      <c r="D1973" s="18"/>
      <c r="E1973" s="19"/>
    </row>
    <row r="1974" spans="1:5" x14ac:dyDescent="0.25">
      <c r="A1974" s="17" t="s">
        <v>8219</v>
      </c>
      <c r="B1974" s="18">
        <v>350</v>
      </c>
      <c r="C1974" s="18"/>
      <c r="D1974" s="18"/>
      <c r="E1974" s="19"/>
    </row>
    <row r="1975" spans="1:5" x14ac:dyDescent="0.25">
      <c r="A1975" s="17" t="s">
        <v>8219</v>
      </c>
      <c r="B1975" s="18">
        <v>351</v>
      </c>
      <c r="C1975" s="18"/>
      <c r="D1975" s="18"/>
      <c r="E1975" s="19"/>
    </row>
    <row r="1976" spans="1:5" x14ac:dyDescent="0.25">
      <c r="A1976" s="17" t="s">
        <v>8219</v>
      </c>
      <c r="B1976" s="18">
        <v>352</v>
      </c>
      <c r="C1976" s="18"/>
      <c r="D1976" s="18"/>
      <c r="E1976" s="19"/>
    </row>
    <row r="1977" spans="1:5" x14ac:dyDescent="0.25">
      <c r="A1977" s="17" t="s">
        <v>8219</v>
      </c>
      <c r="B1977" s="18">
        <v>353</v>
      </c>
      <c r="C1977" s="18"/>
      <c r="D1977" s="18"/>
      <c r="E1977" s="19"/>
    </row>
    <row r="1978" spans="1:5" x14ac:dyDescent="0.25">
      <c r="A1978" s="17" t="s">
        <v>8219</v>
      </c>
      <c r="B1978" s="18">
        <v>354</v>
      </c>
      <c r="C1978" s="18"/>
      <c r="D1978" s="18"/>
      <c r="E1978" s="19"/>
    </row>
    <row r="1979" spans="1:5" x14ac:dyDescent="0.25">
      <c r="A1979" s="17" t="s">
        <v>8219</v>
      </c>
      <c r="B1979" s="18">
        <v>354</v>
      </c>
      <c r="C1979" s="18"/>
      <c r="D1979" s="18"/>
      <c r="E1979" s="19"/>
    </row>
    <row r="1980" spans="1:5" x14ac:dyDescent="0.25">
      <c r="A1980" s="17" t="s">
        <v>8219</v>
      </c>
      <c r="B1980" s="18">
        <v>356</v>
      </c>
      <c r="C1980" s="18"/>
      <c r="D1980" s="18"/>
      <c r="E1980" s="19"/>
    </row>
    <row r="1981" spans="1:5" x14ac:dyDescent="0.25">
      <c r="A1981" s="17" t="s">
        <v>8219</v>
      </c>
      <c r="B1981" s="18">
        <v>361</v>
      </c>
      <c r="C1981" s="18"/>
      <c r="D1981" s="18"/>
      <c r="E1981" s="19"/>
    </row>
    <row r="1982" spans="1:5" x14ac:dyDescent="0.25">
      <c r="A1982" s="17" t="s">
        <v>8219</v>
      </c>
      <c r="B1982" s="18">
        <v>364</v>
      </c>
      <c r="C1982" s="18"/>
      <c r="D1982" s="18"/>
      <c r="E1982" s="19"/>
    </row>
    <row r="1983" spans="1:5" x14ac:dyDescent="0.25">
      <c r="A1983" s="17" t="s">
        <v>8219</v>
      </c>
      <c r="B1983" s="18">
        <v>365</v>
      </c>
      <c r="C1983" s="18"/>
      <c r="D1983" s="18"/>
      <c r="E1983" s="19"/>
    </row>
    <row r="1984" spans="1:5" x14ac:dyDescent="0.25">
      <c r="A1984" s="17" t="s">
        <v>8219</v>
      </c>
      <c r="B1984" s="18">
        <v>369</v>
      </c>
      <c r="C1984" s="18"/>
      <c r="D1984" s="18"/>
      <c r="E1984" s="19"/>
    </row>
    <row r="1985" spans="1:5" x14ac:dyDescent="0.25">
      <c r="A1985" s="17" t="s">
        <v>8219</v>
      </c>
      <c r="B1985" s="18">
        <v>369</v>
      </c>
      <c r="C1985" s="18"/>
      <c r="D1985" s="18"/>
      <c r="E1985" s="19"/>
    </row>
    <row r="1986" spans="1:5" x14ac:dyDescent="0.25">
      <c r="A1986" s="17" t="s">
        <v>8219</v>
      </c>
      <c r="B1986" s="18">
        <v>372</v>
      </c>
      <c r="C1986" s="18"/>
      <c r="D1986" s="18"/>
      <c r="E1986" s="19"/>
    </row>
    <row r="1987" spans="1:5" x14ac:dyDescent="0.25">
      <c r="A1987" s="17" t="s">
        <v>8219</v>
      </c>
      <c r="B1987" s="18">
        <v>375</v>
      </c>
      <c r="C1987" s="18"/>
      <c r="D1987" s="18"/>
      <c r="E1987" s="19"/>
    </row>
    <row r="1988" spans="1:5" x14ac:dyDescent="0.25">
      <c r="A1988" s="17" t="s">
        <v>8219</v>
      </c>
      <c r="B1988" s="18">
        <v>375</v>
      </c>
      <c r="C1988" s="18"/>
      <c r="D1988" s="18"/>
      <c r="E1988" s="19"/>
    </row>
    <row r="1989" spans="1:5" x14ac:dyDescent="0.25">
      <c r="A1989" s="17" t="s">
        <v>8219</v>
      </c>
      <c r="B1989" s="18">
        <v>376</v>
      </c>
      <c r="C1989" s="18"/>
      <c r="D1989" s="18"/>
      <c r="E1989" s="19"/>
    </row>
    <row r="1990" spans="1:5" x14ac:dyDescent="0.25">
      <c r="A1990" s="17" t="s">
        <v>8219</v>
      </c>
      <c r="B1990" s="18">
        <v>379</v>
      </c>
      <c r="C1990" s="18"/>
      <c r="D1990" s="18"/>
      <c r="E1990" s="19"/>
    </row>
    <row r="1991" spans="1:5" x14ac:dyDescent="0.25">
      <c r="A1991" s="17" t="s">
        <v>8219</v>
      </c>
      <c r="B1991" s="18">
        <v>379</v>
      </c>
      <c r="C1991" s="18"/>
      <c r="D1991" s="18"/>
      <c r="E1991" s="19"/>
    </row>
    <row r="1992" spans="1:5" x14ac:dyDescent="0.25">
      <c r="A1992" s="17" t="s">
        <v>8219</v>
      </c>
      <c r="B1992" s="18">
        <v>380</v>
      </c>
      <c r="C1992" s="18"/>
      <c r="D1992" s="18"/>
      <c r="E1992" s="19"/>
    </row>
    <row r="1993" spans="1:5" x14ac:dyDescent="0.25">
      <c r="A1993" s="17" t="s">
        <v>8219</v>
      </c>
      <c r="B1993" s="18">
        <v>383</v>
      </c>
      <c r="C1993" s="18"/>
      <c r="D1993" s="18"/>
      <c r="E1993" s="19"/>
    </row>
    <row r="1994" spans="1:5" x14ac:dyDescent="0.25">
      <c r="A1994" s="17" t="s">
        <v>8219</v>
      </c>
      <c r="B1994" s="18">
        <v>385</v>
      </c>
      <c r="C1994" s="18"/>
      <c r="D1994" s="18"/>
      <c r="E1994" s="19"/>
    </row>
    <row r="1995" spans="1:5" x14ac:dyDescent="0.25">
      <c r="A1995" s="17" t="s">
        <v>8219</v>
      </c>
      <c r="B1995" s="18">
        <v>388</v>
      </c>
      <c r="C1995" s="18"/>
      <c r="D1995" s="18"/>
      <c r="E1995" s="19"/>
    </row>
    <row r="1996" spans="1:5" x14ac:dyDescent="0.25">
      <c r="A1996" s="17" t="s">
        <v>8219</v>
      </c>
      <c r="B1996" s="18">
        <v>389</v>
      </c>
      <c r="C1996" s="18"/>
      <c r="D1996" s="18"/>
      <c r="E1996" s="19"/>
    </row>
    <row r="1997" spans="1:5" x14ac:dyDescent="0.25">
      <c r="A1997" s="17" t="s">
        <v>8219</v>
      </c>
      <c r="B1997" s="18">
        <v>391</v>
      </c>
      <c r="C1997" s="18"/>
      <c r="D1997" s="18"/>
      <c r="E1997" s="19"/>
    </row>
    <row r="1998" spans="1:5" x14ac:dyDescent="0.25">
      <c r="A1998" s="17" t="s">
        <v>8219</v>
      </c>
      <c r="B1998" s="18">
        <v>392</v>
      </c>
      <c r="C1998" s="18"/>
      <c r="D1998" s="18"/>
      <c r="E1998" s="19"/>
    </row>
    <row r="1999" spans="1:5" x14ac:dyDescent="0.25">
      <c r="A1999" s="17" t="s">
        <v>8219</v>
      </c>
      <c r="B1999" s="18">
        <v>392</v>
      </c>
      <c r="C1999" s="18"/>
      <c r="D1999" s="18"/>
      <c r="E1999" s="19"/>
    </row>
    <row r="2000" spans="1:5" x14ac:dyDescent="0.25">
      <c r="A2000" s="17" t="s">
        <v>8219</v>
      </c>
      <c r="B2000" s="18">
        <v>392</v>
      </c>
      <c r="C2000" s="18"/>
      <c r="D2000" s="18"/>
      <c r="E2000" s="19"/>
    </row>
    <row r="2001" spans="1:5" x14ac:dyDescent="0.25">
      <c r="A2001" s="17" t="s">
        <v>8219</v>
      </c>
      <c r="B2001" s="18">
        <v>394</v>
      </c>
      <c r="C2001" s="18"/>
      <c r="D2001" s="18"/>
      <c r="E2001" s="19"/>
    </row>
    <row r="2002" spans="1:5" x14ac:dyDescent="0.25">
      <c r="A2002" s="17" t="s">
        <v>8219</v>
      </c>
      <c r="B2002" s="18">
        <v>398</v>
      </c>
      <c r="C2002" s="18"/>
      <c r="D2002" s="18"/>
      <c r="E2002" s="19"/>
    </row>
    <row r="2003" spans="1:5" x14ac:dyDescent="0.25">
      <c r="A2003" s="17" t="s">
        <v>8219</v>
      </c>
      <c r="B2003" s="18">
        <v>398</v>
      </c>
      <c r="C2003" s="18"/>
      <c r="D2003" s="18"/>
      <c r="E2003" s="19"/>
    </row>
    <row r="2004" spans="1:5" x14ac:dyDescent="0.25">
      <c r="A2004" s="17" t="s">
        <v>8219</v>
      </c>
      <c r="B2004" s="18">
        <v>402</v>
      </c>
      <c r="C2004" s="18"/>
      <c r="D2004" s="18"/>
      <c r="E2004" s="19"/>
    </row>
    <row r="2005" spans="1:5" x14ac:dyDescent="0.25">
      <c r="A2005" s="17" t="s">
        <v>8219</v>
      </c>
      <c r="B2005" s="18">
        <v>403</v>
      </c>
      <c r="C2005" s="18"/>
      <c r="D2005" s="18"/>
      <c r="E2005" s="19"/>
    </row>
    <row r="2006" spans="1:5" x14ac:dyDescent="0.25">
      <c r="A2006" s="17" t="s">
        <v>8219</v>
      </c>
      <c r="B2006" s="18">
        <v>404</v>
      </c>
      <c r="C2006" s="18"/>
      <c r="D2006" s="18"/>
      <c r="E2006" s="19"/>
    </row>
    <row r="2007" spans="1:5" x14ac:dyDescent="0.25">
      <c r="A2007" s="17" t="s">
        <v>8219</v>
      </c>
      <c r="B2007" s="18">
        <v>404</v>
      </c>
      <c r="C2007" s="18"/>
      <c r="D2007" s="18"/>
      <c r="E2007" s="19"/>
    </row>
    <row r="2008" spans="1:5" x14ac:dyDescent="0.25">
      <c r="A2008" s="17" t="s">
        <v>8219</v>
      </c>
      <c r="B2008" s="18">
        <v>405</v>
      </c>
      <c r="C2008" s="18"/>
      <c r="D2008" s="18"/>
      <c r="E2008" s="19"/>
    </row>
    <row r="2009" spans="1:5" x14ac:dyDescent="0.25">
      <c r="A2009" s="17" t="s">
        <v>8219</v>
      </c>
      <c r="B2009" s="18">
        <v>405</v>
      </c>
      <c r="C2009" s="18"/>
      <c r="D2009" s="18"/>
      <c r="E2009" s="19"/>
    </row>
    <row r="2010" spans="1:5" x14ac:dyDescent="0.25">
      <c r="A2010" s="17" t="s">
        <v>8219</v>
      </c>
      <c r="B2010" s="18">
        <v>406</v>
      </c>
      <c r="C2010" s="18"/>
      <c r="D2010" s="18"/>
      <c r="E2010" s="19"/>
    </row>
    <row r="2011" spans="1:5" x14ac:dyDescent="0.25">
      <c r="A2011" s="17" t="s">
        <v>8219</v>
      </c>
      <c r="B2011" s="18">
        <v>410</v>
      </c>
      <c r="C2011" s="18"/>
      <c r="D2011" s="18"/>
      <c r="E2011" s="19"/>
    </row>
    <row r="2012" spans="1:5" x14ac:dyDescent="0.25">
      <c r="A2012" s="17" t="s">
        <v>8219</v>
      </c>
      <c r="B2012" s="18">
        <v>413</v>
      </c>
      <c r="C2012" s="18"/>
      <c r="D2012" s="18"/>
      <c r="E2012" s="19"/>
    </row>
    <row r="2013" spans="1:5" x14ac:dyDescent="0.25">
      <c r="A2013" s="17" t="s">
        <v>8219</v>
      </c>
      <c r="B2013" s="18">
        <v>415</v>
      </c>
      <c r="C2013" s="18"/>
      <c r="D2013" s="18"/>
      <c r="E2013" s="19"/>
    </row>
    <row r="2014" spans="1:5" x14ac:dyDescent="0.25">
      <c r="A2014" s="17" t="s">
        <v>8219</v>
      </c>
      <c r="B2014" s="18">
        <v>415</v>
      </c>
      <c r="C2014" s="18"/>
      <c r="D2014" s="18"/>
      <c r="E2014" s="19"/>
    </row>
    <row r="2015" spans="1:5" x14ac:dyDescent="0.25">
      <c r="A2015" s="17" t="s">
        <v>8219</v>
      </c>
      <c r="B2015" s="18">
        <v>424</v>
      </c>
      <c r="C2015" s="18"/>
      <c r="D2015" s="18"/>
      <c r="E2015" s="19"/>
    </row>
    <row r="2016" spans="1:5" x14ac:dyDescent="0.25">
      <c r="A2016" s="17" t="s">
        <v>8219</v>
      </c>
      <c r="B2016" s="18">
        <v>426</v>
      </c>
      <c r="C2016" s="18"/>
      <c r="D2016" s="18"/>
      <c r="E2016" s="19"/>
    </row>
    <row r="2017" spans="1:5" x14ac:dyDescent="0.25">
      <c r="A2017" s="17" t="s">
        <v>8219</v>
      </c>
      <c r="B2017" s="18">
        <v>426</v>
      </c>
      <c r="C2017" s="18"/>
      <c r="D2017" s="18"/>
      <c r="E2017" s="19"/>
    </row>
    <row r="2018" spans="1:5" x14ac:dyDescent="0.25">
      <c r="A2018" s="17" t="s">
        <v>8219</v>
      </c>
      <c r="B2018" s="18">
        <v>429</v>
      </c>
      <c r="C2018" s="18"/>
      <c r="D2018" s="18"/>
      <c r="E2018" s="19"/>
    </row>
    <row r="2019" spans="1:5" x14ac:dyDescent="0.25">
      <c r="A2019" s="17" t="s">
        <v>8219</v>
      </c>
      <c r="B2019" s="18">
        <v>433</v>
      </c>
      <c r="C2019" s="18"/>
      <c r="D2019" s="18"/>
      <c r="E2019" s="19"/>
    </row>
    <row r="2020" spans="1:5" x14ac:dyDescent="0.25">
      <c r="A2020" s="17" t="s">
        <v>8219</v>
      </c>
      <c r="B2020" s="18">
        <v>437</v>
      </c>
      <c r="C2020" s="18"/>
      <c r="D2020" s="18"/>
      <c r="E2020" s="19"/>
    </row>
    <row r="2021" spans="1:5" x14ac:dyDescent="0.25">
      <c r="A2021" s="17" t="s">
        <v>8219</v>
      </c>
      <c r="B2021" s="18">
        <v>438</v>
      </c>
      <c r="C2021" s="18"/>
      <c r="D2021" s="18"/>
      <c r="E2021" s="19"/>
    </row>
    <row r="2022" spans="1:5" x14ac:dyDescent="0.25">
      <c r="A2022" s="17" t="s">
        <v>8219</v>
      </c>
      <c r="B2022" s="18">
        <v>441</v>
      </c>
      <c r="C2022" s="18"/>
      <c r="D2022" s="18"/>
      <c r="E2022" s="19"/>
    </row>
    <row r="2023" spans="1:5" x14ac:dyDescent="0.25">
      <c r="A2023" s="17" t="s">
        <v>8219</v>
      </c>
      <c r="B2023" s="18">
        <v>443</v>
      </c>
      <c r="C2023" s="18"/>
      <c r="D2023" s="18"/>
      <c r="E2023" s="19"/>
    </row>
    <row r="2024" spans="1:5" x14ac:dyDescent="0.25">
      <c r="A2024" s="17" t="s">
        <v>8219</v>
      </c>
      <c r="B2024" s="18">
        <v>445</v>
      </c>
      <c r="C2024" s="18"/>
      <c r="D2024" s="18"/>
      <c r="E2024" s="19"/>
    </row>
    <row r="2025" spans="1:5" x14ac:dyDescent="0.25">
      <c r="A2025" s="17" t="s">
        <v>8219</v>
      </c>
      <c r="B2025" s="18">
        <v>447</v>
      </c>
      <c r="C2025" s="18"/>
      <c r="D2025" s="18"/>
      <c r="E2025" s="19"/>
    </row>
    <row r="2026" spans="1:5" x14ac:dyDescent="0.25">
      <c r="A2026" s="17" t="s">
        <v>8219</v>
      </c>
      <c r="B2026" s="18">
        <v>450</v>
      </c>
      <c r="C2026" s="18"/>
      <c r="D2026" s="18"/>
      <c r="E2026" s="19"/>
    </row>
    <row r="2027" spans="1:5" x14ac:dyDescent="0.25">
      <c r="A2027" s="17" t="s">
        <v>8219</v>
      </c>
      <c r="B2027" s="18">
        <v>452</v>
      </c>
      <c r="C2027" s="18"/>
      <c r="D2027" s="18"/>
      <c r="E2027" s="19"/>
    </row>
    <row r="2028" spans="1:5" x14ac:dyDescent="0.25">
      <c r="A2028" s="17" t="s">
        <v>8219</v>
      </c>
      <c r="B2028" s="18">
        <v>454</v>
      </c>
      <c r="C2028" s="18"/>
      <c r="D2028" s="18"/>
      <c r="E2028" s="19"/>
    </row>
    <row r="2029" spans="1:5" x14ac:dyDescent="0.25">
      <c r="A2029" s="17" t="s">
        <v>8219</v>
      </c>
      <c r="B2029" s="18">
        <v>455</v>
      </c>
      <c r="C2029" s="18"/>
      <c r="D2029" s="18"/>
      <c r="E2029" s="19"/>
    </row>
    <row r="2030" spans="1:5" x14ac:dyDescent="0.25">
      <c r="A2030" s="17" t="s">
        <v>8219</v>
      </c>
      <c r="B2030" s="18">
        <v>456</v>
      </c>
      <c r="C2030" s="18"/>
      <c r="D2030" s="18"/>
      <c r="E2030" s="19"/>
    </row>
    <row r="2031" spans="1:5" x14ac:dyDescent="0.25">
      <c r="A2031" s="17" t="s">
        <v>8219</v>
      </c>
      <c r="B2031" s="18">
        <v>465</v>
      </c>
      <c r="C2031" s="18"/>
      <c r="D2031" s="18"/>
      <c r="E2031" s="19"/>
    </row>
    <row r="2032" spans="1:5" x14ac:dyDescent="0.25">
      <c r="A2032" s="17" t="s">
        <v>8219</v>
      </c>
      <c r="B2032" s="18">
        <v>467</v>
      </c>
      <c r="C2032" s="18"/>
      <c r="D2032" s="18"/>
      <c r="E2032" s="19"/>
    </row>
    <row r="2033" spans="1:5" x14ac:dyDescent="0.25">
      <c r="A2033" s="17" t="s">
        <v>8219</v>
      </c>
      <c r="B2033" s="18">
        <v>470</v>
      </c>
      <c r="C2033" s="18"/>
      <c r="D2033" s="18"/>
      <c r="E2033" s="19"/>
    </row>
    <row r="2034" spans="1:5" x14ac:dyDescent="0.25">
      <c r="A2034" s="17" t="s">
        <v>8219</v>
      </c>
      <c r="B2034" s="18">
        <v>473</v>
      </c>
      <c r="C2034" s="18"/>
      <c r="D2034" s="18"/>
      <c r="E2034" s="19"/>
    </row>
    <row r="2035" spans="1:5" x14ac:dyDescent="0.25">
      <c r="A2035" s="17" t="s">
        <v>8219</v>
      </c>
      <c r="B2035" s="18">
        <v>478</v>
      </c>
      <c r="C2035" s="18"/>
      <c r="D2035" s="18"/>
      <c r="E2035" s="19"/>
    </row>
    <row r="2036" spans="1:5" x14ac:dyDescent="0.25">
      <c r="A2036" s="17" t="s">
        <v>8219</v>
      </c>
      <c r="B2036" s="18">
        <v>479</v>
      </c>
      <c r="C2036" s="18"/>
      <c r="D2036" s="18"/>
      <c r="E2036" s="19"/>
    </row>
    <row r="2037" spans="1:5" x14ac:dyDescent="0.25">
      <c r="A2037" s="17" t="s">
        <v>8219</v>
      </c>
      <c r="B2037" s="18">
        <v>480</v>
      </c>
      <c r="C2037" s="18"/>
      <c r="D2037" s="18"/>
      <c r="E2037" s="19"/>
    </row>
    <row r="2038" spans="1:5" x14ac:dyDescent="0.25">
      <c r="A2038" s="17" t="s">
        <v>8219</v>
      </c>
      <c r="B2038" s="18">
        <v>480</v>
      </c>
      <c r="C2038" s="18"/>
      <c r="D2038" s="18"/>
      <c r="E2038" s="19"/>
    </row>
    <row r="2039" spans="1:5" x14ac:dyDescent="0.25">
      <c r="A2039" s="17" t="s">
        <v>8219</v>
      </c>
      <c r="B2039" s="18">
        <v>489</v>
      </c>
      <c r="C2039" s="18"/>
      <c r="D2039" s="18"/>
      <c r="E2039" s="19"/>
    </row>
    <row r="2040" spans="1:5" x14ac:dyDescent="0.25">
      <c r="A2040" s="17" t="s">
        <v>8219</v>
      </c>
      <c r="B2040" s="18">
        <v>493</v>
      </c>
      <c r="C2040" s="18"/>
      <c r="D2040" s="18"/>
      <c r="E2040" s="19"/>
    </row>
    <row r="2041" spans="1:5" x14ac:dyDescent="0.25">
      <c r="A2041" s="17" t="s">
        <v>8219</v>
      </c>
      <c r="B2041" s="18">
        <v>493</v>
      </c>
      <c r="C2041" s="18"/>
      <c r="D2041" s="18"/>
      <c r="E2041" s="19"/>
    </row>
    <row r="2042" spans="1:5" x14ac:dyDescent="0.25">
      <c r="A2042" s="17" t="s">
        <v>8219</v>
      </c>
      <c r="B2042" s="18">
        <v>498</v>
      </c>
      <c r="C2042" s="18"/>
      <c r="D2042" s="18"/>
      <c r="E2042" s="19"/>
    </row>
    <row r="2043" spans="1:5" x14ac:dyDescent="0.25">
      <c r="A2043" s="17" t="s">
        <v>8219</v>
      </c>
      <c r="B2043" s="18">
        <v>498</v>
      </c>
      <c r="C2043" s="18"/>
      <c r="D2043" s="18"/>
      <c r="E2043" s="19"/>
    </row>
    <row r="2044" spans="1:5" x14ac:dyDescent="0.25">
      <c r="A2044" s="17" t="s">
        <v>8219</v>
      </c>
      <c r="B2044" s="18">
        <v>499</v>
      </c>
      <c r="C2044" s="18"/>
      <c r="D2044" s="18"/>
      <c r="E2044" s="19"/>
    </row>
    <row r="2045" spans="1:5" x14ac:dyDescent="0.25">
      <c r="A2045" s="17" t="s">
        <v>8219</v>
      </c>
      <c r="B2045" s="18">
        <v>508</v>
      </c>
      <c r="C2045" s="18"/>
      <c r="D2045" s="18"/>
      <c r="E2045" s="19"/>
    </row>
    <row r="2046" spans="1:5" x14ac:dyDescent="0.25">
      <c r="A2046" s="17" t="s">
        <v>8219</v>
      </c>
      <c r="B2046" s="18">
        <v>508</v>
      </c>
      <c r="C2046" s="18"/>
      <c r="D2046" s="18"/>
      <c r="E2046" s="19"/>
    </row>
    <row r="2047" spans="1:5" x14ac:dyDescent="0.25">
      <c r="A2047" s="17" t="s">
        <v>8219</v>
      </c>
      <c r="B2047" s="18">
        <v>508</v>
      </c>
      <c r="C2047" s="18"/>
      <c r="D2047" s="18"/>
      <c r="E2047" s="19"/>
    </row>
    <row r="2048" spans="1:5" x14ac:dyDescent="0.25">
      <c r="A2048" s="17" t="s">
        <v>8219</v>
      </c>
      <c r="B2048" s="18">
        <v>510</v>
      </c>
      <c r="C2048" s="18"/>
      <c r="D2048" s="18"/>
      <c r="E2048" s="19"/>
    </row>
    <row r="2049" spans="1:5" x14ac:dyDescent="0.25">
      <c r="A2049" s="17" t="s">
        <v>8219</v>
      </c>
      <c r="B2049" s="18">
        <v>512</v>
      </c>
      <c r="C2049" s="18"/>
      <c r="D2049" s="18"/>
      <c r="E2049" s="19"/>
    </row>
    <row r="2050" spans="1:5" x14ac:dyDescent="0.25">
      <c r="A2050" s="17" t="s">
        <v>8219</v>
      </c>
      <c r="B2050" s="18">
        <v>514</v>
      </c>
      <c r="C2050" s="18"/>
      <c r="D2050" s="18"/>
      <c r="E2050" s="19"/>
    </row>
    <row r="2051" spans="1:5" x14ac:dyDescent="0.25">
      <c r="A2051" s="17" t="s">
        <v>8219</v>
      </c>
      <c r="B2051" s="18">
        <v>524</v>
      </c>
      <c r="C2051" s="18"/>
      <c r="D2051" s="18"/>
      <c r="E2051" s="19"/>
    </row>
    <row r="2052" spans="1:5" x14ac:dyDescent="0.25">
      <c r="A2052" s="17" t="s">
        <v>8219</v>
      </c>
      <c r="B2052" s="18">
        <v>531</v>
      </c>
      <c r="C2052" s="18"/>
      <c r="D2052" s="18"/>
      <c r="E2052" s="19"/>
    </row>
    <row r="2053" spans="1:5" x14ac:dyDescent="0.25">
      <c r="A2053" s="17" t="s">
        <v>8219</v>
      </c>
      <c r="B2053" s="18">
        <v>537</v>
      </c>
      <c r="C2053" s="18"/>
      <c r="D2053" s="18"/>
      <c r="E2053" s="19"/>
    </row>
    <row r="2054" spans="1:5" x14ac:dyDescent="0.25">
      <c r="A2054" s="17" t="s">
        <v>8219</v>
      </c>
      <c r="B2054" s="18">
        <v>537</v>
      </c>
      <c r="C2054" s="18"/>
      <c r="D2054" s="18"/>
      <c r="E2054" s="19"/>
    </row>
    <row r="2055" spans="1:5" x14ac:dyDescent="0.25">
      <c r="A2055" s="17" t="s">
        <v>8219</v>
      </c>
      <c r="B2055" s="18">
        <v>539</v>
      </c>
      <c r="C2055" s="18"/>
      <c r="D2055" s="18"/>
      <c r="E2055" s="19"/>
    </row>
    <row r="2056" spans="1:5" x14ac:dyDescent="0.25">
      <c r="A2056" s="17" t="s">
        <v>8219</v>
      </c>
      <c r="B2056" s="18">
        <v>539</v>
      </c>
      <c r="C2056" s="18"/>
      <c r="D2056" s="18"/>
      <c r="E2056" s="19"/>
    </row>
    <row r="2057" spans="1:5" x14ac:dyDescent="0.25">
      <c r="A2057" s="17" t="s">
        <v>8219</v>
      </c>
      <c r="B2057" s="18">
        <v>541</v>
      </c>
      <c r="C2057" s="18"/>
      <c r="D2057" s="18"/>
      <c r="E2057" s="19"/>
    </row>
    <row r="2058" spans="1:5" x14ac:dyDescent="0.25">
      <c r="A2058" s="17" t="s">
        <v>8219</v>
      </c>
      <c r="B2058" s="18">
        <v>549</v>
      </c>
      <c r="C2058" s="18"/>
      <c r="D2058" s="18"/>
      <c r="E2058" s="19"/>
    </row>
    <row r="2059" spans="1:5" x14ac:dyDescent="0.25">
      <c r="A2059" s="17" t="s">
        <v>8219</v>
      </c>
      <c r="B2059" s="18">
        <v>551</v>
      </c>
      <c r="C2059" s="18"/>
      <c r="D2059" s="18"/>
      <c r="E2059" s="19"/>
    </row>
    <row r="2060" spans="1:5" x14ac:dyDescent="0.25">
      <c r="A2060" s="17" t="s">
        <v>8219</v>
      </c>
      <c r="B2060" s="18">
        <v>554</v>
      </c>
      <c r="C2060" s="18"/>
      <c r="D2060" s="18"/>
      <c r="E2060" s="19"/>
    </row>
    <row r="2061" spans="1:5" x14ac:dyDescent="0.25">
      <c r="A2061" s="17" t="s">
        <v>8219</v>
      </c>
      <c r="B2061" s="18">
        <v>555</v>
      </c>
      <c r="C2061" s="18"/>
      <c r="D2061" s="18"/>
      <c r="E2061" s="19"/>
    </row>
    <row r="2062" spans="1:5" x14ac:dyDescent="0.25">
      <c r="A2062" s="17" t="s">
        <v>8219</v>
      </c>
      <c r="B2062" s="18">
        <v>555</v>
      </c>
      <c r="C2062" s="18"/>
      <c r="D2062" s="18"/>
      <c r="E2062" s="19"/>
    </row>
    <row r="2063" spans="1:5" x14ac:dyDescent="0.25">
      <c r="A2063" s="17" t="s">
        <v>8219</v>
      </c>
      <c r="B2063" s="18">
        <v>557</v>
      </c>
      <c r="C2063" s="18"/>
      <c r="D2063" s="18"/>
      <c r="E2063" s="19"/>
    </row>
    <row r="2064" spans="1:5" x14ac:dyDescent="0.25">
      <c r="A2064" s="17" t="s">
        <v>8219</v>
      </c>
      <c r="B2064" s="18">
        <v>558</v>
      </c>
      <c r="C2064" s="18"/>
      <c r="D2064" s="18"/>
      <c r="E2064" s="19"/>
    </row>
    <row r="2065" spans="1:5" x14ac:dyDescent="0.25">
      <c r="A2065" s="17" t="s">
        <v>8219</v>
      </c>
      <c r="B2065" s="18">
        <v>560</v>
      </c>
      <c r="C2065" s="18"/>
      <c r="D2065" s="18"/>
      <c r="E2065" s="19"/>
    </row>
    <row r="2066" spans="1:5" x14ac:dyDescent="0.25">
      <c r="A2066" s="17" t="s">
        <v>8219</v>
      </c>
      <c r="B2066" s="18">
        <v>562</v>
      </c>
      <c r="C2066" s="18"/>
      <c r="D2066" s="18"/>
      <c r="E2066" s="19"/>
    </row>
    <row r="2067" spans="1:5" x14ac:dyDescent="0.25">
      <c r="A2067" s="17" t="s">
        <v>8219</v>
      </c>
      <c r="B2067" s="18">
        <v>563</v>
      </c>
      <c r="C2067" s="18"/>
      <c r="D2067" s="18"/>
      <c r="E2067" s="19"/>
    </row>
    <row r="2068" spans="1:5" x14ac:dyDescent="0.25">
      <c r="A2068" s="17" t="s">
        <v>8219</v>
      </c>
      <c r="B2068" s="18">
        <v>571</v>
      </c>
      <c r="C2068" s="18"/>
      <c r="D2068" s="18"/>
      <c r="E2068" s="19"/>
    </row>
    <row r="2069" spans="1:5" x14ac:dyDescent="0.25">
      <c r="A2069" s="17" t="s">
        <v>8219</v>
      </c>
      <c r="B2069" s="18">
        <v>574</v>
      </c>
      <c r="C2069" s="18"/>
      <c r="D2069" s="18"/>
      <c r="E2069" s="19"/>
    </row>
    <row r="2070" spans="1:5" x14ac:dyDescent="0.25">
      <c r="A2070" s="17" t="s">
        <v>8219</v>
      </c>
      <c r="B2070" s="18">
        <v>576</v>
      </c>
      <c r="C2070" s="18"/>
      <c r="D2070" s="18"/>
      <c r="E2070" s="19"/>
    </row>
    <row r="2071" spans="1:5" x14ac:dyDescent="0.25">
      <c r="A2071" s="17" t="s">
        <v>8219</v>
      </c>
      <c r="B2071" s="18">
        <v>577</v>
      </c>
      <c r="C2071" s="18"/>
      <c r="D2071" s="18"/>
      <c r="E2071" s="19"/>
    </row>
    <row r="2072" spans="1:5" x14ac:dyDescent="0.25">
      <c r="A2072" s="17" t="s">
        <v>8219</v>
      </c>
      <c r="B2072" s="18">
        <v>600</v>
      </c>
      <c r="C2072" s="18"/>
      <c r="D2072" s="18"/>
      <c r="E2072" s="19"/>
    </row>
    <row r="2073" spans="1:5" x14ac:dyDescent="0.25">
      <c r="A2073" s="17" t="s">
        <v>8219</v>
      </c>
      <c r="B2073" s="18">
        <v>607</v>
      </c>
      <c r="C2073" s="18"/>
      <c r="D2073" s="18"/>
      <c r="E2073" s="19"/>
    </row>
    <row r="2074" spans="1:5" x14ac:dyDescent="0.25">
      <c r="A2074" s="17" t="s">
        <v>8219</v>
      </c>
      <c r="B2074" s="18">
        <v>613</v>
      </c>
      <c r="C2074" s="18"/>
      <c r="D2074" s="18"/>
      <c r="E2074" s="19"/>
    </row>
    <row r="2075" spans="1:5" x14ac:dyDescent="0.25">
      <c r="A2075" s="17" t="s">
        <v>8219</v>
      </c>
      <c r="B2075" s="18">
        <v>614</v>
      </c>
      <c r="C2075" s="18"/>
      <c r="D2075" s="18"/>
      <c r="E2075" s="19"/>
    </row>
    <row r="2076" spans="1:5" x14ac:dyDescent="0.25">
      <c r="A2076" s="17" t="s">
        <v>8219</v>
      </c>
      <c r="B2076" s="18">
        <v>615</v>
      </c>
      <c r="C2076" s="18"/>
      <c r="D2076" s="18"/>
      <c r="E2076" s="19"/>
    </row>
    <row r="2077" spans="1:5" x14ac:dyDescent="0.25">
      <c r="A2077" s="17" t="s">
        <v>8219</v>
      </c>
      <c r="B2077" s="18">
        <v>621</v>
      </c>
      <c r="C2077" s="18"/>
      <c r="D2077" s="18"/>
      <c r="E2077" s="19"/>
    </row>
    <row r="2078" spans="1:5" x14ac:dyDescent="0.25">
      <c r="A2078" s="17" t="s">
        <v>8219</v>
      </c>
      <c r="B2078" s="18">
        <v>623</v>
      </c>
      <c r="C2078" s="18"/>
      <c r="D2078" s="18"/>
      <c r="E2078" s="19"/>
    </row>
    <row r="2079" spans="1:5" x14ac:dyDescent="0.25">
      <c r="A2079" s="17" t="s">
        <v>8219</v>
      </c>
      <c r="B2079" s="18">
        <v>625</v>
      </c>
      <c r="C2079" s="18"/>
      <c r="D2079" s="18"/>
      <c r="E2079" s="19"/>
    </row>
    <row r="2080" spans="1:5" x14ac:dyDescent="0.25">
      <c r="A2080" s="17" t="s">
        <v>8219</v>
      </c>
      <c r="B2080" s="18">
        <v>635</v>
      </c>
      <c r="C2080" s="18"/>
      <c r="D2080" s="18"/>
      <c r="E2080" s="19"/>
    </row>
    <row r="2081" spans="1:5" x14ac:dyDescent="0.25">
      <c r="A2081" s="17" t="s">
        <v>8219</v>
      </c>
      <c r="B2081" s="18">
        <v>644</v>
      </c>
      <c r="C2081" s="18"/>
      <c r="D2081" s="18"/>
      <c r="E2081" s="19"/>
    </row>
    <row r="2082" spans="1:5" x14ac:dyDescent="0.25">
      <c r="A2082" s="17" t="s">
        <v>8219</v>
      </c>
      <c r="B2082" s="18">
        <v>651</v>
      </c>
      <c r="C2082" s="18"/>
      <c r="D2082" s="18"/>
      <c r="E2082" s="19"/>
    </row>
    <row r="2083" spans="1:5" x14ac:dyDescent="0.25">
      <c r="A2083" s="17" t="s">
        <v>8219</v>
      </c>
      <c r="B2083" s="18">
        <v>660</v>
      </c>
      <c r="C2083" s="18"/>
      <c r="D2083" s="18"/>
      <c r="E2083" s="19"/>
    </row>
    <row r="2084" spans="1:5" x14ac:dyDescent="0.25">
      <c r="A2084" s="17" t="s">
        <v>8219</v>
      </c>
      <c r="B2084" s="18">
        <v>665</v>
      </c>
      <c r="C2084" s="18"/>
      <c r="D2084" s="18"/>
      <c r="E2084" s="19"/>
    </row>
    <row r="2085" spans="1:5" x14ac:dyDescent="0.25">
      <c r="A2085" s="17" t="s">
        <v>8219</v>
      </c>
      <c r="B2085" s="18">
        <v>666</v>
      </c>
      <c r="C2085" s="18"/>
      <c r="D2085" s="18"/>
      <c r="E2085" s="19"/>
    </row>
    <row r="2086" spans="1:5" x14ac:dyDescent="0.25">
      <c r="A2086" s="17" t="s">
        <v>8219</v>
      </c>
      <c r="B2086" s="18">
        <v>670</v>
      </c>
      <c r="C2086" s="18"/>
      <c r="D2086" s="18"/>
      <c r="E2086" s="19"/>
    </row>
    <row r="2087" spans="1:5" x14ac:dyDescent="0.25">
      <c r="A2087" s="17" t="s">
        <v>8219</v>
      </c>
      <c r="B2087" s="18">
        <v>676</v>
      </c>
      <c r="C2087" s="18"/>
      <c r="D2087" s="18"/>
      <c r="E2087" s="19"/>
    </row>
    <row r="2088" spans="1:5" x14ac:dyDescent="0.25">
      <c r="A2088" s="17" t="s">
        <v>8219</v>
      </c>
      <c r="B2088" s="18">
        <v>680</v>
      </c>
      <c r="C2088" s="18"/>
      <c r="D2088" s="18"/>
      <c r="E2088" s="19"/>
    </row>
    <row r="2089" spans="1:5" x14ac:dyDescent="0.25">
      <c r="A2089" s="17" t="s">
        <v>8219</v>
      </c>
      <c r="B2089" s="18">
        <v>680</v>
      </c>
      <c r="C2089" s="18"/>
      <c r="D2089" s="18"/>
      <c r="E2089" s="19"/>
    </row>
    <row r="2090" spans="1:5" x14ac:dyDescent="0.25">
      <c r="A2090" s="17" t="s">
        <v>8219</v>
      </c>
      <c r="B2090" s="18">
        <v>682</v>
      </c>
      <c r="C2090" s="18"/>
      <c r="D2090" s="18"/>
      <c r="E2090" s="19"/>
    </row>
    <row r="2091" spans="1:5" x14ac:dyDescent="0.25">
      <c r="A2091" s="17" t="s">
        <v>8219</v>
      </c>
      <c r="B2091" s="18">
        <v>682</v>
      </c>
      <c r="C2091" s="18"/>
      <c r="D2091" s="18"/>
      <c r="E2091" s="19"/>
    </row>
    <row r="2092" spans="1:5" x14ac:dyDescent="0.25">
      <c r="A2092" s="17" t="s">
        <v>8219</v>
      </c>
      <c r="B2092" s="18">
        <v>688</v>
      </c>
      <c r="C2092" s="18"/>
      <c r="D2092" s="18"/>
      <c r="E2092" s="19"/>
    </row>
    <row r="2093" spans="1:5" x14ac:dyDescent="0.25">
      <c r="A2093" s="17" t="s">
        <v>8219</v>
      </c>
      <c r="B2093" s="18">
        <v>701</v>
      </c>
      <c r="C2093" s="18"/>
      <c r="D2093" s="18"/>
      <c r="E2093" s="19"/>
    </row>
    <row r="2094" spans="1:5" x14ac:dyDescent="0.25">
      <c r="A2094" s="17" t="s">
        <v>8219</v>
      </c>
      <c r="B2094" s="18">
        <v>707</v>
      </c>
      <c r="C2094" s="18"/>
      <c r="D2094" s="18"/>
      <c r="E2094" s="19"/>
    </row>
    <row r="2095" spans="1:5" x14ac:dyDescent="0.25">
      <c r="A2095" s="17" t="s">
        <v>8219</v>
      </c>
      <c r="B2095" s="18">
        <v>711</v>
      </c>
      <c r="C2095" s="18"/>
      <c r="D2095" s="18"/>
      <c r="E2095" s="19"/>
    </row>
    <row r="2096" spans="1:5" x14ac:dyDescent="0.25">
      <c r="A2096" s="17" t="s">
        <v>8219</v>
      </c>
      <c r="B2096" s="18">
        <v>714</v>
      </c>
      <c r="C2096" s="18"/>
      <c r="D2096" s="18"/>
      <c r="E2096" s="19"/>
    </row>
    <row r="2097" spans="1:5" x14ac:dyDescent="0.25">
      <c r="A2097" s="17" t="s">
        <v>8219</v>
      </c>
      <c r="B2097" s="18">
        <v>721</v>
      </c>
      <c r="C2097" s="18"/>
      <c r="D2097" s="18"/>
      <c r="E2097" s="19"/>
    </row>
    <row r="2098" spans="1:5" x14ac:dyDescent="0.25">
      <c r="A2098" s="17" t="s">
        <v>8219</v>
      </c>
      <c r="B2098" s="18">
        <v>729</v>
      </c>
      <c r="C2098" s="18"/>
      <c r="D2098" s="18"/>
      <c r="E2098" s="19"/>
    </row>
    <row r="2099" spans="1:5" x14ac:dyDescent="0.25">
      <c r="A2099" s="17" t="s">
        <v>8219</v>
      </c>
      <c r="B2099" s="18">
        <v>736</v>
      </c>
      <c r="C2099" s="18"/>
      <c r="D2099" s="18"/>
      <c r="E2099" s="19"/>
    </row>
    <row r="2100" spans="1:5" x14ac:dyDescent="0.25">
      <c r="A2100" s="17" t="s">
        <v>8219</v>
      </c>
      <c r="B2100" s="18">
        <v>740</v>
      </c>
      <c r="C2100" s="18"/>
      <c r="D2100" s="18"/>
      <c r="E2100" s="19"/>
    </row>
    <row r="2101" spans="1:5" x14ac:dyDescent="0.25">
      <c r="A2101" s="17" t="s">
        <v>8219</v>
      </c>
      <c r="B2101" s="18">
        <v>742</v>
      </c>
      <c r="C2101" s="18"/>
      <c r="D2101" s="18"/>
      <c r="E2101" s="19"/>
    </row>
    <row r="2102" spans="1:5" x14ac:dyDescent="0.25">
      <c r="A2102" s="17" t="s">
        <v>8219</v>
      </c>
      <c r="B2102" s="18">
        <v>760</v>
      </c>
      <c r="C2102" s="18"/>
      <c r="D2102" s="18"/>
      <c r="E2102" s="19"/>
    </row>
    <row r="2103" spans="1:5" x14ac:dyDescent="0.25">
      <c r="A2103" s="17" t="s">
        <v>8219</v>
      </c>
      <c r="B2103" s="18">
        <v>813</v>
      </c>
      <c r="C2103" s="18"/>
      <c r="D2103" s="18"/>
      <c r="E2103" s="19"/>
    </row>
    <row r="2104" spans="1:5" x14ac:dyDescent="0.25">
      <c r="A2104" s="17" t="s">
        <v>8219</v>
      </c>
      <c r="B2104" s="18">
        <v>821</v>
      </c>
      <c r="C2104" s="18"/>
      <c r="D2104" s="18"/>
      <c r="E2104" s="19"/>
    </row>
    <row r="2105" spans="1:5" x14ac:dyDescent="0.25">
      <c r="A2105" s="17" t="s">
        <v>8219</v>
      </c>
      <c r="B2105" s="18">
        <v>827</v>
      </c>
      <c r="C2105" s="18"/>
      <c r="D2105" s="18"/>
      <c r="E2105" s="19"/>
    </row>
    <row r="2106" spans="1:5" x14ac:dyDescent="0.25">
      <c r="A2106" s="17" t="s">
        <v>8219</v>
      </c>
      <c r="B2106" s="18">
        <v>834</v>
      </c>
      <c r="C2106" s="18"/>
      <c r="D2106" s="18"/>
      <c r="E2106" s="19"/>
    </row>
    <row r="2107" spans="1:5" x14ac:dyDescent="0.25">
      <c r="A2107" s="17" t="s">
        <v>8219</v>
      </c>
      <c r="B2107" s="18">
        <v>848</v>
      </c>
      <c r="C2107" s="18"/>
      <c r="D2107" s="18"/>
      <c r="E2107" s="19"/>
    </row>
    <row r="2108" spans="1:5" x14ac:dyDescent="0.25">
      <c r="A2108" s="17" t="s">
        <v>8219</v>
      </c>
      <c r="B2108" s="18">
        <v>859</v>
      </c>
      <c r="C2108" s="18"/>
      <c r="D2108" s="18"/>
      <c r="E2108" s="19"/>
    </row>
    <row r="2109" spans="1:5" x14ac:dyDescent="0.25">
      <c r="A2109" s="17" t="s">
        <v>8219</v>
      </c>
      <c r="B2109" s="18">
        <v>874</v>
      </c>
      <c r="C2109" s="18"/>
      <c r="D2109" s="18"/>
      <c r="E2109" s="19"/>
    </row>
    <row r="2110" spans="1:5" x14ac:dyDescent="0.25">
      <c r="A2110" s="17" t="s">
        <v>8219</v>
      </c>
      <c r="B2110" s="18">
        <v>878</v>
      </c>
      <c r="C2110" s="18"/>
      <c r="D2110" s="18"/>
      <c r="E2110" s="19"/>
    </row>
    <row r="2111" spans="1:5" x14ac:dyDescent="0.25">
      <c r="A2111" s="17" t="s">
        <v>8219</v>
      </c>
      <c r="B2111" s="18">
        <v>885</v>
      </c>
      <c r="C2111" s="18"/>
      <c r="D2111" s="18"/>
      <c r="E2111" s="19"/>
    </row>
    <row r="2112" spans="1:5" x14ac:dyDescent="0.25">
      <c r="A2112" s="17" t="s">
        <v>8219</v>
      </c>
      <c r="B2112" s="18">
        <v>897</v>
      </c>
      <c r="C2112" s="18"/>
      <c r="D2112" s="18"/>
      <c r="E2112" s="19"/>
    </row>
    <row r="2113" spans="1:5" x14ac:dyDescent="0.25">
      <c r="A2113" s="17" t="s">
        <v>8219</v>
      </c>
      <c r="B2113" s="18">
        <v>902</v>
      </c>
      <c r="C2113" s="18"/>
      <c r="D2113" s="18"/>
      <c r="E2113" s="19"/>
    </row>
    <row r="2114" spans="1:5" x14ac:dyDescent="0.25">
      <c r="A2114" s="17" t="s">
        <v>8219</v>
      </c>
      <c r="B2114" s="18">
        <v>916</v>
      </c>
      <c r="C2114" s="18"/>
      <c r="D2114" s="18"/>
      <c r="E2114" s="19"/>
    </row>
    <row r="2115" spans="1:5" x14ac:dyDescent="0.25">
      <c r="A2115" s="17" t="s">
        <v>8219</v>
      </c>
      <c r="B2115" s="18">
        <v>930</v>
      </c>
      <c r="C2115" s="18"/>
      <c r="D2115" s="18"/>
      <c r="E2115" s="19"/>
    </row>
    <row r="2116" spans="1:5" x14ac:dyDescent="0.25">
      <c r="A2116" s="17" t="s">
        <v>8219</v>
      </c>
      <c r="B2116" s="18">
        <v>942</v>
      </c>
      <c r="C2116" s="18"/>
      <c r="D2116" s="18"/>
      <c r="E2116" s="19"/>
    </row>
    <row r="2117" spans="1:5" x14ac:dyDescent="0.25">
      <c r="A2117" s="17" t="s">
        <v>8219</v>
      </c>
      <c r="B2117" s="18">
        <v>943</v>
      </c>
      <c r="C2117" s="18"/>
      <c r="D2117" s="18"/>
      <c r="E2117" s="19"/>
    </row>
    <row r="2118" spans="1:5" x14ac:dyDescent="0.25">
      <c r="A2118" s="17" t="s">
        <v>8219</v>
      </c>
      <c r="B2118" s="18">
        <v>944</v>
      </c>
      <c r="C2118" s="18"/>
      <c r="D2118" s="18"/>
      <c r="E2118" s="19"/>
    </row>
    <row r="2119" spans="1:5" x14ac:dyDescent="0.25">
      <c r="A2119" s="17" t="s">
        <v>8219</v>
      </c>
      <c r="B2119" s="18">
        <v>951</v>
      </c>
      <c r="C2119" s="18"/>
      <c r="D2119" s="18"/>
      <c r="E2119" s="19"/>
    </row>
    <row r="2120" spans="1:5" x14ac:dyDescent="0.25">
      <c r="A2120" s="17" t="s">
        <v>8219</v>
      </c>
      <c r="B2120" s="18">
        <v>963</v>
      </c>
      <c r="C2120" s="18"/>
      <c r="D2120" s="18"/>
      <c r="E2120" s="19"/>
    </row>
    <row r="2121" spans="1:5" x14ac:dyDescent="0.25">
      <c r="A2121" s="17" t="s">
        <v>8219</v>
      </c>
      <c r="B2121" s="18">
        <v>964</v>
      </c>
      <c r="C2121" s="18"/>
      <c r="D2121" s="18"/>
      <c r="E2121" s="19"/>
    </row>
    <row r="2122" spans="1:5" x14ac:dyDescent="0.25">
      <c r="A2122" s="17" t="s">
        <v>8219</v>
      </c>
      <c r="B2122" s="18">
        <v>971</v>
      </c>
      <c r="C2122" s="18"/>
      <c r="D2122" s="18"/>
      <c r="E2122" s="19"/>
    </row>
    <row r="2123" spans="1:5" x14ac:dyDescent="0.25">
      <c r="A2123" s="17" t="s">
        <v>8219</v>
      </c>
      <c r="B2123" s="18">
        <v>983</v>
      </c>
      <c r="C2123" s="18"/>
      <c r="D2123" s="18"/>
      <c r="E2123" s="19"/>
    </row>
    <row r="2124" spans="1:5" x14ac:dyDescent="0.25">
      <c r="A2124" s="17" t="s">
        <v>8219</v>
      </c>
      <c r="B2124" s="18">
        <v>988</v>
      </c>
      <c r="C2124" s="18"/>
      <c r="D2124" s="18"/>
      <c r="E2124" s="19"/>
    </row>
    <row r="2125" spans="1:5" x14ac:dyDescent="0.25">
      <c r="A2125" s="17" t="s">
        <v>8219</v>
      </c>
      <c r="B2125" s="18">
        <v>1013</v>
      </c>
      <c r="C2125" s="18"/>
      <c r="D2125" s="18"/>
      <c r="E2125" s="19"/>
    </row>
    <row r="2126" spans="1:5" x14ac:dyDescent="0.25">
      <c r="A2126" s="17" t="s">
        <v>8219</v>
      </c>
      <c r="B2126" s="18">
        <v>1019</v>
      </c>
      <c r="C2126" s="18"/>
      <c r="D2126" s="18"/>
      <c r="E2126" s="19"/>
    </row>
    <row r="2127" spans="1:5" x14ac:dyDescent="0.25">
      <c r="A2127" s="17" t="s">
        <v>8219</v>
      </c>
      <c r="B2127" s="18">
        <v>1021</v>
      </c>
      <c r="C2127" s="18"/>
      <c r="D2127" s="18"/>
      <c r="E2127" s="19"/>
    </row>
    <row r="2128" spans="1:5" x14ac:dyDescent="0.25">
      <c r="A2128" s="17" t="s">
        <v>8219</v>
      </c>
      <c r="B2128" s="18">
        <v>1049</v>
      </c>
      <c r="C2128" s="18"/>
      <c r="D2128" s="18"/>
      <c r="E2128" s="19"/>
    </row>
    <row r="2129" spans="1:5" x14ac:dyDescent="0.25">
      <c r="A2129" s="17" t="s">
        <v>8219</v>
      </c>
      <c r="B2129" s="18">
        <v>1062</v>
      </c>
      <c r="C2129" s="18"/>
      <c r="D2129" s="18"/>
      <c r="E2129" s="19"/>
    </row>
    <row r="2130" spans="1:5" x14ac:dyDescent="0.25">
      <c r="A2130" s="17" t="s">
        <v>8219</v>
      </c>
      <c r="B2130" s="18">
        <v>1071</v>
      </c>
      <c r="C2130" s="18"/>
      <c r="D2130" s="18"/>
      <c r="E2130" s="19"/>
    </row>
    <row r="2131" spans="1:5" x14ac:dyDescent="0.25">
      <c r="A2131" s="17" t="s">
        <v>8219</v>
      </c>
      <c r="B2131" s="18">
        <v>1088</v>
      </c>
      <c r="C2131" s="18"/>
      <c r="D2131" s="18"/>
      <c r="E2131" s="19"/>
    </row>
    <row r="2132" spans="1:5" x14ac:dyDescent="0.25">
      <c r="A2132" s="17" t="s">
        <v>8219</v>
      </c>
      <c r="B2132" s="18">
        <v>1095</v>
      </c>
      <c r="C2132" s="18"/>
      <c r="D2132" s="18"/>
      <c r="E2132" s="19"/>
    </row>
    <row r="2133" spans="1:5" x14ac:dyDescent="0.25">
      <c r="A2133" s="17" t="s">
        <v>8219</v>
      </c>
      <c r="B2133" s="18">
        <v>1104</v>
      </c>
      <c r="C2133" s="18"/>
      <c r="D2133" s="18"/>
      <c r="E2133" s="19"/>
    </row>
    <row r="2134" spans="1:5" x14ac:dyDescent="0.25">
      <c r="A2134" s="17" t="s">
        <v>8219</v>
      </c>
      <c r="B2134" s="18">
        <v>1107</v>
      </c>
      <c r="C2134" s="18"/>
      <c r="D2134" s="18"/>
      <c r="E2134" s="19"/>
    </row>
    <row r="2135" spans="1:5" x14ac:dyDescent="0.25">
      <c r="A2135" s="17" t="s">
        <v>8219</v>
      </c>
      <c r="B2135" s="18">
        <v>1113</v>
      </c>
      <c r="C2135" s="18"/>
      <c r="D2135" s="18"/>
      <c r="E2135" s="19"/>
    </row>
    <row r="2136" spans="1:5" x14ac:dyDescent="0.25">
      <c r="A2136" s="17" t="s">
        <v>8219</v>
      </c>
      <c r="B2136" s="18">
        <v>1151</v>
      </c>
      <c r="C2136" s="18"/>
      <c r="D2136" s="18"/>
      <c r="E2136" s="19"/>
    </row>
    <row r="2137" spans="1:5" x14ac:dyDescent="0.25">
      <c r="A2137" s="17" t="s">
        <v>8219</v>
      </c>
      <c r="B2137" s="18">
        <v>1204</v>
      </c>
      <c r="C2137" s="18"/>
      <c r="D2137" s="18"/>
      <c r="E2137" s="19"/>
    </row>
    <row r="2138" spans="1:5" x14ac:dyDescent="0.25">
      <c r="A2138" s="17" t="s">
        <v>8219</v>
      </c>
      <c r="B2138" s="18">
        <v>1224</v>
      </c>
      <c r="C2138" s="18"/>
      <c r="D2138" s="18"/>
      <c r="E2138" s="19"/>
    </row>
    <row r="2139" spans="1:5" x14ac:dyDescent="0.25">
      <c r="A2139" s="17" t="s">
        <v>8219</v>
      </c>
      <c r="B2139" s="18">
        <v>1251</v>
      </c>
      <c r="C2139" s="18"/>
      <c r="D2139" s="18"/>
      <c r="E2139" s="19"/>
    </row>
    <row r="2140" spans="1:5" x14ac:dyDescent="0.25">
      <c r="A2140" s="17" t="s">
        <v>8219</v>
      </c>
      <c r="B2140" s="18">
        <v>1260</v>
      </c>
      <c r="C2140" s="18"/>
      <c r="D2140" s="18"/>
      <c r="E2140" s="19"/>
    </row>
    <row r="2141" spans="1:5" x14ac:dyDescent="0.25">
      <c r="A2141" s="17" t="s">
        <v>8219</v>
      </c>
      <c r="B2141" s="18">
        <v>1281</v>
      </c>
      <c r="C2141" s="18"/>
      <c r="D2141" s="18"/>
      <c r="E2141" s="19"/>
    </row>
    <row r="2142" spans="1:5" x14ac:dyDescent="0.25">
      <c r="A2142" s="17" t="s">
        <v>8219</v>
      </c>
      <c r="B2142" s="18">
        <v>1328</v>
      </c>
      <c r="C2142" s="18"/>
      <c r="D2142" s="18"/>
      <c r="E2142" s="19"/>
    </row>
    <row r="2143" spans="1:5" x14ac:dyDescent="0.25">
      <c r="A2143" s="17" t="s">
        <v>8219</v>
      </c>
      <c r="B2143" s="18">
        <v>1356</v>
      </c>
      <c r="C2143" s="18"/>
      <c r="D2143" s="18"/>
      <c r="E2143" s="19"/>
    </row>
    <row r="2144" spans="1:5" x14ac:dyDescent="0.25">
      <c r="A2144" s="17" t="s">
        <v>8219</v>
      </c>
      <c r="B2144" s="18">
        <v>1364</v>
      </c>
      <c r="C2144" s="18"/>
      <c r="D2144" s="18"/>
      <c r="E2144" s="19"/>
    </row>
    <row r="2145" spans="1:5" x14ac:dyDescent="0.25">
      <c r="A2145" s="17" t="s">
        <v>8219</v>
      </c>
      <c r="B2145" s="18">
        <v>1373</v>
      </c>
      <c r="C2145" s="18"/>
      <c r="D2145" s="18"/>
      <c r="E2145" s="19"/>
    </row>
    <row r="2146" spans="1:5" x14ac:dyDescent="0.25">
      <c r="A2146" s="17" t="s">
        <v>8219</v>
      </c>
      <c r="B2146" s="18">
        <v>1375</v>
      </c>
      <c r="C2146" s="18"/>
      <c r="D2146" s="18"/>
      <c r="E2146" s="19"/>
    </row>
    <row r="2147" spans="1:5" x14ac:dyDescent="0.25">
      <c r="A2147" s="17" t="s">
        <v>8219</v>
      </c>
      <c r="B2147" s="18">
        <v>1420</v>
      </c>
      <c r="C2147" s="18"/>
      <c r="D2147" s="18"/>
      <c r="E2147" s="19"/>
    </row>
    <row r="2148" spans="1:5" x14ac:dyDescent="0.25">
      <c r="A2148" s="17" t="s">
        <v>8219</v>
      </c>
      <c r="B2148" s="18">
        <v>1510</v>
      </c>
      <c r="C2148" s="18"/>
      <c r="D2148" s="18"/>
      <c r="E2148" s="19"/>
    </row>
    <row r="2149" spans="1:5" x14ac:dyDescent="0.25">
      <c r="A2149" s="17" t="s">
        <v>8219</v>
      </c>
      <c r="B2149" s="18">
        <v>1513</v>
      </c>
      <c r="C2149" s="18"/>
      <c r="D2149" s="18"/>
      <c r="E2149" s="19"/>
    </row>
    <row r="2150" spans="1:5" x14ac:dyDescent="0.25">
      <c r="A2150" s="17" t="s">
        <v>8219</v>
      </c>
      <c r="B2150" s="18">
        <v>1530</v>
      </c>
      <c r="C2150" s="18"/>
      <c r="D2150" s="18"/>
      <c r="E2150" s="19"/>
    </row>
    <row r="2151" spans="1:5" x14ac:dyDescent="0.25">
      <c r="A2151" s="17" t="s">
        <v>8219</v>
      </c>
      <c r="B2151" s="18">
        <v>1556</v>
      </c>
      <c r="C2151" s="18"/>
      <c r="D2151" s="18"/>
      <c r="E2151" s="19"/>
    </row>
    <row r="2152" spans="1:5" x14ac:dyDescent="0.25">
      <c r="A2152" s="17" t="s">
        <v>8219</v>
      </c>
      <c r="B2152" s="18">
        <v>1596</v>
      </c>
      <c r="C2152" s="18"/>
      <c r="D2152" s="18"/>
      <c r="E2152" s="19"/>
    </row>
    <row r="2153" spans="1:5" x14ac:dyDescent="0.25">
      <c r="A2153" s="17" t="s">
        <v>8219</v>
      </c>
      <c r="B2153" s="18">
        <v>1633</v>
      </c>
      <c r="C2153" s="18"/>
      <c r="D2153" s="18"/>
      <c r="E2153" s="19"/>
    </row>
    <row r="2154" spans="1:5" x14ac:dyDescent="0.25">
      <c r="A2154" s="17" t="s">
        <v>8219</v>
      </c>
      <c r="B2154" s="18">
        <v>1637</v>
      </c>
      <c r="C2154" s="18"/>
      <c r="D2154" s="18"/>
      <c r="E2154" s="19"/>
    </row>
    <row r="2155" spans="1:5" x14ac:dyDescent="0.25">
      <c r="A2155" s="17" t="s">
        <v>8219</v>
      </c>
      <c r="B2155" s="18">
        <v>1670</v>
      </c>
      <c r="C2155" s="18"/>
      <c r="D2155" s="18"/>
      <c r="E2155" s="19"/>
    </row>
    <row r="2156" spans="1:5" x14ac:dyDescent="0.25">
      <c r="A2156" s="17" t="s">
        <v>8219</v>
      </c>
      <c r="B2156" s="18">
        <v>1737</v>
      </c>
      <c r="C2156" s="18"/>
      <c r="D2156" s="18"/>
      <c r="E2156" s="19"/>
    </row>
    <row r="2157" spans="1:5" x14ac:dyDescent="0.25">
      <c r="A2157" s="17" t="s">
        <v>8219</v>
      </c>
      <c r="B2157" s="18">
        <v>1762</v>
      </c>
      <c r="C2157" s="18"/>
      <c r="D2157" s="18"/>
      <c r="E2157" s="19"/>
    </row>
    <row r="2158" spans="1:5" x14ac:dyDescent="0.25">
      <c r="A2158" s="17" t="s">
        <v>8219</v>
      </c>
      <c r="B2158" s="18">
        <v>1780</v>
      </c>
      <c r="C2158" s="18"/>
      <c r="D2158" s="18"/>
      <c r="E2158" s="19"/>
    </row>
    <row r="2159" spans="1:5" x14ac:dyDescent="0.25">
      <c r="A2159" s="17" t="s">
        <v>8219</v>
      </c>
      <c r="B2159" s="18">
        <v>1789</v>
      </c>
      <c r="C2159" s="18"/>
      <c r="D2159" s="18"/>
      <c r="E2159" s="19"/>
    </row>
    <row r="2160" spans="1:5" x14ac:dyDescent="0.25">
      <c r="A2160" s="17" t="s">
        <v>8219</v>
      </c>
      <c r="B2160" s="18">
        <v>1876</v>
      </c>
      <c r="C2160" s="18"/>
      <c r="D2160" s="18"/>
      <c r="E2160" s="19"/>
    </row>
    <row r="2161" spans="1:5" x14ac:dyDescent="0.25">
      <c r="A2161" s="17" t="s">
        <v>8219</v>
      </c>
      <c r="B2161" s="18">
        <v>1887</v>
      </c>
      <c r="C2161" s="18"/>
      <c r="D2161" s="18"/>
      <c r="E2161" s="19"/>
    </row>
    <row r="2162" spans="1:5" x14ac:dyDescent="0.25">
      <c r="A2162" s="17" t="s">
        <v>8219</v>
      </c>
      <c r="B2162" s="18">
        <v>1945</v>
      </c>
      <c r="C2162" s="18"/>
      <c r="D2162" s="18"/>
      <c r="E2162" s="19"/>
    </row>
    <row r="2163" spans="1:5" x14ac:dyDescent="0.25">
      <c r="A2163" s="17" t="s">
        <v>8219</v>
      </c>
      <c r="B2163" s="18">
        <v>1980</v>
      </c>
      <c r="C2163" s="18"/>
      <c r="D2163" s="18"/>
      <c r="E2163" s="19"/>
    </row>
    <row r="2164" spans="1:5" x14ac:dyDescent="0.25">
      <c r="A2164" s="17" t="s">
        <v>8219</v>
      </c>
      <c r="B2164" s="18">
        <v>2035</v>
      </c>
      <c r="C2164" s="18"/>
      <c r="D2164" s="18"/>
      <c r="E2164" s="19"/>
    </row>
    <row r="2165" spans="1:5" x14ac:dyDescent="0.25">
      <c r="A2165" s="17" t="s">
        <v>8219</v>
      </c>
      <c r="B2165" s="18">
        <v>2051</v>
      </c>
      <c r="C2165" s="18"/>
      <c r="D2165" s="18"/>
      <c r="E2165" s="19"/>
    </row>
    <row r="2166" spans="1:5" x14ac:dyDescent="0.25">
      <c r="A2166" s="17" t="s">
        <v>8219</v>
      </c>
      <c r="B2166" s="18">
        <v>2139</v>
      </c>
      <c r="C2166" s="18"/>
      <c r="D2166" s="18"/>
      <c r="E2166" s="19"/>
    </row>
    <row r="2167" spans="1:5" x14ac:dyDescent="0.25">
      <c r="A2167" s="17" t="s">
        <v>8219</v>
      </c>
      <c r="B2167" s="18">
        <v>2165</v>
      </c>
      <c r="C2167" s="18"/>
      <c r="D2167" s="18"/>
      <c r="E2167" s="19"/>
    </row>
    <row r="2168" spans="1:5" x14ac:dyDescent="0.25">
      <c r="A2168" s="17" t="s">
        <v>8219</v>
      </c>
      <c r="B2168" s="18">
        <v>2174</v>
      </c>
      <c r="C2168" s="18"/>
      <c r="D2168" s="18"/>
      <c r="E2168" s="19"/>
    </row>
    <row r="2169" spans="1:5" x14ac:dyDescent="0.25">
      <c r="A2169" s="17" t="s">
        <v>8219</v>
      </c>
      <c r="B2169" s="18">
        <v>2436</v>
      </c>
      <c r="C2169" s="18"/>
      <c r="D2169" s="18"/>
      <c r="E2169" s="19"/>
    </row>
    <row r="2170" spans="1:5" x14ac:dyDescent="0.25">
      <c r="A2170" s="17" t="s">
        <v>8219</v>
      </c>
      <c r="B2170" s="18">
        <v>2478</v>
      </c>
      <c r="C2170" s="18"/>
      <c r="D2170" s="18"/>
      <c r="E2170" s="19"/>
    </row>
    <row r="2171" spans="1:5" x14ac:dyDescent="0.25">
      <c r="A2171" s="17" t="s">
        <v>8219</v>
      </c>
      <c r="B2171" s="18">
        <v>2525</v>
      </c>
      <c r="C2171" s="18"/>
      <c r="D2171" s="18"/>
      <c r="E2171" s="19"/>
    </row>
    <row r="2172" spans="1:5" x14ac:dyDescent="0.25">
      <c r="A2172" s="17" t="s">
        <v>8219</v>
      </c>
      <c r="B2172" s="18">
        <v>2602</v>
      </c>
      <c r="C2172" s="18"/>
      <c r="D2172" s="18"/>
      <c r="E2172" s="19"/>
    </row>
    <row r="2173" spans="1:5" x14ac:dyDescent="0.25">
      <c r="A2173" s="17" t="s">
        <v>8219</v>
      </c>
      <c r="B2173" s="18">
        <v>3238</v>
      </c>
      <c r="C2173" s="18"/>
      <c r="D2173" s="18"/>
      <c r="E2173" s="19"/>
    </row>
    <row r="2174" spans="1:5" x14ac:dyDescent="0.25">
      <c r="A2174" s="17" t="s">
        <v>8219</v>
      </c>
      <c r="B2174" s="18">
        <v>3355</v>
      </c>
      <c r="C2174" s="18"/>
      <c r="D2174" s="18"/>
      <c r="E2174" s="19"/>
    </row>
    <row r="2175" spans="1:5" x14ac:dyDescent="0.25">
      <c r="A2175" s="17" t="s">
        <v>8219</v>
      </c>
      <c r="B2175" s="18">
        <v>3468</v>
      </c>
      <c r="C2175" s="18"/>
      <c r="D2175" s="18"/>
      <c r="E2175" s="19"/>
    </row>
    <row r="2176" spans="1:5" x14ac:dyDescent="0.25">
      <c r="A2176" s="17" t="s">
        <v>8219</v>
      </c>
      <c r="B2176" s="18">
        <v>3562</v>
      </c>
      <c r="C2176" s="18"/>
      <c r="D2176" s="18"/>
      <c r="E2176" s="19"/>
    </row>
    <row r="2177" spans="1:5" x14ac:dyDescent="0.25">
      <c r="A2177" s="17" t="s">
        <v>8219</v>
      </c>
      <c r="B2177" s="18">
        <v>3663</v>
      </c>
      <c r="C2177" s="18"/>
      <c r="D2177" s="18"/>
      <c r="E2177" s="19"/>
    </row>
    <row r="2178" spans="1:5" x14ac:dyDescent="0.25">
      <c r="A2178" s="17" t="s">
        <v>8219</v>
      </c>
      <c r="B2178" s="18">
        <v>3863</v>
      </c>
      <c r="C2178" s="18"/>
      <c r="D2178" s="18"/>
      <c r="E2178" s="19"/>
    </row>
    <row r="2179" spans="1:5" x14ac:dyDescent="0.25">
      <c r="A2179" s="17" t="s">
        <v>8219</v>
      </c>
      <c r="B2179" s="18">
        <v>4245</v>
      </c>
      <c r="C2179" s="18"/>
      <c r="D2179" s="18"/>
      <c r="E2179" s="19"/>
    </row>
    <row r="2180" spans="1:5" x14ac:dyDescent="0.25">
      <c r="A2180" s="17" t="s">
        <v>8219</v>
      </c>
      <c r="B2180" s="18">
        <v>4330</v>
      </c>
      <c r="C2180" s="18"/>
      <c r="D2180" s="18"/>
      <c r="E2180" s="19"/>
    </row>
    <row r="2181" spans="1:5" x14ac:dyDescent="0.25">
      <c r="A2181" s="17" t="s">
        <v>8219</v>
      </c>
      <c r="B2181" s="18">
        <v>4562</v>
      </c>
      <c r="C2181" s="18"/>
      <c r="D2181" s="18"/>
      <c r="E2181" s="19"/>
    </row>
    <row r="2182" spans="1:5" x14ac:dyDescent="0.25">
      <c r="A2182" s="17" t="s">
        <v>8219</v>
      </c>
      <c r="B2182" s="18">
        <v>4883</v>
      </c>
      <c r="C2182" s="18"/>
      <c r="D2182" s="18"/>
      <c r="E2182" s="19"/>
    </row>
    <row r="2183" spans="1:5" x14ac:dyDescent="0.25">
      <c r="A2183" s="17" t="s">
        <v>8219</v>
      </c>
      <c r="B2183" s="18">
        <v>5812</v>
      </c>
      <c r="C2183" s="18"/>
      <c r="D2183" s="18"/>
      <c r="E2183" s="19"/>
    </row>
    <row r="2184" spans="1:5" x14ac:dyDescent="0.25">
      <c r="A2184" s="17" t="s">
        <v>8219</v>
      </c>
      <c r="B2184" s="18">
        <v>8200</v>
      </c>
      <c r="C2184" s="18"/>
      <c r="D2184" s="18"/>
      <c r="E2184" s="19"/>
    </row>
    <row r="2185" spans="1:5" x14ac:dyDescent="0.25">
      <c r="A2185" s="17" t="s">
        <v>8219</v>
      </c>
      <c r="B2185" s="18">
        <v>8359</v>
      </c>
      <c r="C2185" s="18"/>
      <c r="D2185" s="18"/>
      <c r="E2185" s="19"/>
    </row>
    <row r="2186" spans="1:5" x14ac:dyDescent="0.25">
      <c r="A2186" s="17" t="s">
        <v>8219</v>
      </c>
      <c r="B2186" s="18">
        <v>20242</v>
      </c>
      <c r="C2186" s="18"/>
      <c r="D2186" s="18"/>
      <c r="E2186" s="19"/>
    </row>
    <row r="2187" spans="1:5" ht="15.75" thickBot="1" x14ac:dyDescent="0.3">
      <c r="A2187" s="20" t="s">
        <v>8219</v>
      </c>
      <c r="B2187" s="21">
        <v>26457</v>
      </c>
      <c r="C2187" s="21"/>
      <c r="D2187" s="21"/>
      <c r="E2187" s="22"/>
    </row>
  </sheetData>
  <sortState xmlns:xlrd2="http://schemas.microsoft.com/office/spreadsheetml/2017/richdata2" ref="G3:H1532">
    <sortCondition ref="H3"/>
  </sortState>
  <mergeCells count="2">
    <mergeCell ref="A1:E1"/>
    <mergeCell ref="G1:K1"/>
  </mergeCells>
  <conditionalFormatting sqref="A3">
    <cfRule type="containsText" dxfId="7" priority="8" operator="containsText" text="successful">
      <formula>NOT(ISERROR(SEARCH("successful",A3)))</formula>
    </cfRule>
  </conditionalFormatting>
  <conditionalFormatting sqref="A4">
    <cfRule type="containsText" dxfId="6" priority="7" operator="containsText" text="successful">
      <formula>NOT(ISERROR(SEARCH("successful",A4)))</formula>
    </cfRule>
  </conditionalFormatting>
  <conditionalFormatting sqref="A2:A1046648">
    <cfRule type="containsText" dxfId="5" priority="4" operator="containsText" text="failed">
      <formula>NOT(ISERROR(SEARCH("failed",A2)))</formula>
    </cfRule>
    <cfRule type="containsText" dxfId="4" priority="5" operator="containsText" text="canceled">
      <formula>NOT(ISERROR(SEARCH("canceled",A2)))</formula>
    </cfRule>
    <cfRule type="containsText" dxfId="3" priority="6" operator="containsText" text="successful">
      <formula>NOT(ISERROR(SEARCH("successful",A2)))</formula>
    </cfRule>
  </conditionalFormatting>
  <conditionalFormatting sqref="G2:G1045993">
    <cfRule type="containsText" dxfId="2" priority="1" operator="containsText" text="failed">
      <formula>NOT(ISERROR(SEARCH("failed",G2)))</formula>
    </cfRule>
    <cfRule type="containsText" dxfId="1" priority="2" operator="containsText" text="canceled">
      <formula>NOT(ISERROR(SEARCH("canceled",G2)))</formula>
    </cfRule>
    <cfRule type="containsText" dxfId="0" priority="3" operator="containsText" text="successful">
      <formula>NOT(ISERROR(SEARCH("successful",G2)))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Starter Data Sheet</vt:lpstr>
      <vt:lpstr>Category Pivot</vt:lpstr>
      <vt:lpstr>Sub-Category Pivot</vt:lpstr>
      <vt:lpstr>Date Created Pivot</vt:lpstr>
      <vt:lpstr>Bonus Sheet</vt:lpstr>
      <vt:lpstr>Bonus Backer Stats</vt:lpstr>
      <vt:lpstr>goal</vt:lpstr>
      <vt:lpstr>percentfunded</vt:lpstr>
      <vt:lpstr>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Connor Hoffman</cp:lastModifiedBy>
  <dcterms:created xsi:type="dcterms:W3CDTF">2017-04-20T15:17:24Z</dcterms:created>
  <dcterms:modified xsi:type="dcterms:W3CDTF">2020-09-14T23:29:57Z</dcterms:modified>
</cp:coreProperties>
</file>